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volatileDependencies.xml" ContentType="application/vnd.openxmlformats-officedocument.spreadsheetml.volatileDependenc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00" windowHeight="9288"/>
  </bookViews>
  <sheets>
    <sheet name="F Foreign Flows" sheetId="5" r:id="rId1"/>
    <sheet name="Haver M" sheetId="2" r:id="rId2"/>
    <sheet name="Bloomberg" sheetId="4" r:id="rId3"/>
    <sheet name="B of I M" sheetId="15" r:id="rId4"/>
    <sheet name="IFS Q" sheetId="6" r:id="rId5"/>
    <sheet name="Haver Q" sheetId="14" r:id="rId6"/>
    <sheet name="Q data " sheetId="9" r:id="rId7"/>
    <sheet name="EUR loan growth" sheetId="1" r:id="rId8"/>
  </sheets>
  <definedNames>
    <definedName name="_DLX1.USE">'EUR loan growth'!$A$3:$X$11</definedName>
    <definedName name="_DLX2.USE">'Haver M'!$A$2:$CU$10</definedName>
    <definedName name="_DLX3.USE">'Haver Q'!$A$2:$CT$10</definedName>
  </definedNames>
  <calcPr calcId="1257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J9"/>
  <c r="I9"/>
  <c r="H9"/>
  <c r="G9"/>
  <c r="F9"/>
  <c r="E9"/>
  <c r="D9"/>
  <c r="C9"/>
  <c r="A9"/>
  <c r="BB158" i="2" l="1"/>
  <c r="BB157"/>
  <c r="BG159"/>
  <c r="D52" i="9"/>
  <c r="T95" i="1" l="1"/>
  <c r="T96"/>
  <c r="T97"/>
  <c r="T98"/>
  <c r="T99"/>
  <c r="BA11" i="2"/>
  <c r="BB11"/>
  <c r="BA12"/>
  <c r="BB12"/>
  <c r="BA13"/>
  <c r="BB13"/>
  <c r="BA14"/>
  <c r="BB14"/>
  <c r="BA15"/>
  <c r="BB15"/>
  <c r="BA16"/>
  <c r="BB16"/>
  <c r="BA17"/>
  <c r="BB17"/>
  <c r="BA18"/>
  <c r="BB18"/>
  <c r="BA19"/>
  <c r="BB19"/>
  <c r="BA20"/>
  <c r="BB20"/>
  <c r="BA21"/>
  <c r="BB21"/>
  <c r="BA22"/>
  <c r="BB22"/>
  <c r="BA23"/>
  <c r="BB23"/>
  <c r="BA24"/>
  <c r="BB24"/>
  <c r="BA25"/>
  <c r="BB25"/>
  <c r="BA26"/>
  <c r="BB26"/>
  <c r="BA27"/>
  <c r="BB27"/>
  <c r="BA28"/>
  <c r="BB28"/>
  <c r="BA29"/>
  <c r="BB29"/>
  <c r="BA30"/>
  <c r="BB30"/>
  <c r="BA31"/>
  <c r="BB31"/>
  <c r="BA32"/>
  <c r="BB32"/>
  <c r="BA33"/>
  <c r="BB33"/>
  <c r="BA34"/>
  <c r="BB34"/>
  <c r="BA35"/>
  <c r="BB35"/>
  <c r="BA36"/>
  <c r="BB36"/>
  <c r="BA37"/>
  <c r="BB37"/>
  <c r="BA38"/>
  <c r="BB38"/>
  <c r="BA39"/>
  <c r="BB39"/>
  <c r="BA40"/>
  <c r="BB40"/>
  <c r="BA41"/>
  <c r="BB41"/>
  <c r="BA42"/>
  <c r="BB42"/>
  <c r="BA43"/>
  <c r="BB43"/>
  <c r="BA44"/>
  <c r="BB44"/>
  <c r="BA45"/>
  <c r="BB45"/>
  <c r="BA46"/>
  <c r="BB46"/>
  <c r="BA47"/>
  <c r="BB47"/>
  <c r="BA48"/>
  <c r="BB48"/>
  <c r="BA49"/>
  <c r="BB49"/>
  <c r="BA50"/>
  <c r="BB50"/>
  <c r="BA51"/>
  <c r="BB51"/>
  <c r="BA52"/>
  <c r="BB52"/>
  <c r="BA53"/>
  <c r="BB53"/>
  <c r="BA54"/>
  <c r="BB54"/>
  <c r="BA55"/>
  <c r="BB55"/>
  <c r="BA56"/>
  <c r="BB56"/>
  <c r="BA57"/>
  <c r="BB57"/>
  <c r="BA58"/>
  <c r="BB58"/>
  <c r="BA59"/>
  <c r="BB59"/>
  <c r="BA60"/>
  <c r="BB60"/>
  <c r="BA61"/>
  <c r="BB61"/>
  <c r="BA62"/>
  <c r="BB62"/>
  <c r="BA63"/>
  <c r="BB63"/>
  <c r="BA64"/>
  <c r="BB64"/>
  <c r="BA65"/>
  <c r="BB65"/>
  <c r="BA66"/>
  <c r="BB66"/>
  <c r="BA67"/>
  <c r="BB67"/>
  <c r="BA68"/>
  <c r="BB68"/>
  <c r="BA69"/>
  <c r="BB69"/>
  <c r="BA70"/>
  <c r="BB70"/>
  <c r="BA71"/>
  <c r="BB71"/>
  <c r="BA72"/>
  <c r="BB72"/>
  <c r="BA73"/>
  <c r="BB73"/>
  <c r="BA74"/>
  <c r="BB74"/>
  <c r="BA75"/>
  <c r="BB75"/>
  <c r="BA76"/>
  <c r="BB76"/>
  <c r="BA77"/>
  <c r="BB77"/>
  <c r="BA78"/>
  <c r="BB78"/>
  <c r="BA79"/>
  <c r="BB79"/>
  <c r="BA80"/>
  <c r="BB80"/>
  <c r="BA81"/>
  <c r="BB81"/>
  <c r="BA82"/>
  <c r="BB82"/>
  <c r="BA83"/>
  <c r="BB83"/>
  <c r="BA84"/>
  <c r="BB84"/>
  <c r="BA85"/>
  <c r="BB85"/>
  <c r="BA86"/>
  <c r="BB86"/>
  <c r="BA87"/>
  <c r="BB87"/>
  <c r="BA88"/>
  <c r="BB88"/>
  <c r="BA89"/>
  <c r="BB89"/>
  <c r="BA90"/>
  <c r="BB90"/>
  <c r="BA91"/>
  <c r="BB91"/>
  <c r="BA92"/>
  <c r="BB92"/>
  <c r="BA93"/>
  <c r="BB93"/>
  <c r="BA94"/>
  <c r="BB94"/>
  <c r="BA95"/>
  <c r="BB95"/>
  <c r="BA96"/>
  <c r="BB96"/>
  <c r="BA97"/>
  <c r="BB97"/>
  <c r="BA98"/>
  <c r="BB98"/>
  <c r="BA99"/>
  <c r="BB99"/>
  <c r="BA100"/>
  <c r="BB100"/>
  <c r="BA101"/>
  <c r="BB101"/>
  <c r="BA102"/>
  <c r="BB102"/>
  <c r="BA103"/>
  <c r="BB103"/>
  <c r="BA104"/>
  <c r="BB104"/>
  <c r="BA105"/>
  <c r="BB105"/>
  <c r="BA106"/>
  <c r="BB106"/>
  <c r="BA107"/>
  <c r="BB107"/>
  <c r="BA108"/>
  <c r="BB108"/>
  <c r="BA109"/>
  <c r="BB109"/>
  <c r="BA110"/>
  <c r="BB110"/>
  <c r="BA111"/>
  <c r="BB111"/>
  <c r="BA112"/>
  <c r="BB112"/>
  <c r="BA113"/>
  <c r="BB113"/>
  <c r="BA114"/>
  <c r="BB114"/>
  <c r="BA115"/>
  <c r="BB115"/>
  <c r="BA116"/>
  <c r="BB116"/>
  <c r="BA117"/>
  <c r="BB117"/>
  <c r="BA118"/>
  <c r="BB118"/>
  <c r="BA119"/>
  <c r="BB119"/>
  <c r="BA120"/>
  <c r="BB120"/>
  <c r="BA121"/>
  <c r="BB121"/>
  <c r="BA122"/>
  <c r="BB122"/>
  <c r="BA123"/>
  <c r="BB123"/>
  <c r="BA124"/>
  <c r="BB124"/>
  <c r="BA125"/>
  <c r="BB125"/>
  <c r="BA126"/>
  <c r="BB126"/>
  <c r="BA127"/>
  <c r="BB127"/>
  <c r="BA128"/>
  <c r="BB128"/>
  <c r="BA129"/>
  <c r="BB129"/>
  <c r="BA130"/>
  <c r="BB130"/>
  <c r="BA131"/>
  <c r="BB131"/>
  <c r="BA132"/>
  <c r="BB132"/>
  <c r="BA133"/>
  <c r="BB133"/>
  <c r="BA134"/>
  <c r="BB134"/>
  <c r="BA135"/>
  <c r="BB135"/>
  <c r="BA136"/>
  <c r="BB136"/>
  <c r="BA137"/>
  <c r="BB137"/>
  <c r="BA138"/>
  <c r="BB138"/>
  <c r="BA139"/>
  <c r="BB139"/>
  <c r="BA140"/>
  <c r="BB140"/>
  <c r="BA141"/>
  <c r="BB141"/>
  <c r="BA142"/>
  <c r="BB142"/>
  <c r="BA143"/>
  <c r="BB143"/>
  <c r="BA144"/>
  <c r="BB144"/>
  <c r="BA145"/>
  <c r="BB145"/>
  <c r="BA146"/>
  <c r="BB146"/>
  <c r="BA147"/>
  <c r="BB147"/>
  <c r="BA148"/>
  <c r="BB148"/>
  <c r="BA149"/>
  <c r="BB149"/>
  <c r="BA150"/>
  <c r="BB150"/>
  <c r="BA151"/>
  <c r="BB151"/>
  <c r="BA152"/>
  <c r="BB152"/>
  <c r="BA153"/>
  <c r="BB153"/>
  <c r="BA154"/>
  <c r="BB154"/>
  <c r="BA155"/>
  <c r="BB155"/>
  <c r="BA156"/>
  <c r="BB156"/>
  <c r="BA157"/>
  <c r="BA158"/>
  <c r="BG157"/>
  <c r="V157"/>
  <c r="F2" i="1"/>
  <c r="G2"/>
  <c r="H2"/>
  <c r="E2"/>
  <c r="S85"/>
  <c r="N85"/>
  <c r="P85"/>
  <c r="R85"/>
  <c r="M51" i="9"/>
  <c r="M52"/>
  <c r="P4"/>
  <c r="N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2"/>
  <c r="L5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J2"/>
  <c r="K2"/>
  <c r="O2"/>
  <c r="P2" s="1"/>
  <c r="M2"/>
  <c r="L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E3"/>
  <c r="G3" s="1"/>
  <c r="O3" s="1"/>
  <c r="D3"/>
  <c r="L3" s="1"/>
  <c r="N4"/>
  <c r="O4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5"/>
  <c r="K5"/>
  <c r="J6"/>
  <c r="K6"/>
  <c r="J7"/>
  <c r="K7"/>
  <c r="J8"/>
  <c r="K8"/>
  <c r="J9"/>
  <c r="K9"/>
  <c r="J10"/>
  <c r="K10"/>
  <c r="J11"/>
  <c r="K11"/>
  <c r="J12"/>
  <c r="K12"/>
  <c r="J13"/>
  <c r="N16" s="1"/>
  <c r="K13"/>
  <c r="O16" s="1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K4"/>
  <c r="J4"/>
  <c r="C4"/>
  <c r="G7" s="1"/>
  <c r="B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E24" s="1"/>
  <c r="A25"/>
  <c r="E25" s="1"/>
  <c r="A26"/>
  <c r="E26" s="1"/>
  <c r="A27"/>
  <c r="E27" s="1"/>
  <c r="A28"/>
  <c r="E28" s="1"/>
  <c r="A29"/>
  <c r="E29" s="1"/>
  <c r="A30"/>
  <c r="E30" s="1"/>
  <c r="A31"/>
  <c r="E31" s="1"/>
  <c r="A32"/>
  <c r="E32" s="1"/>
  <c r="A33"/>
  <c r="E33" s="1"/>
  <c r="A34"/>
  <c r="E34" s="1"/>
  <c r="A35"/>
  <c r="E35" s="1"/>
  <c r="A36"/>
  <c r="E36" s="1"/>
  <c r="A37"/>
  <c r="E37" s="1"/>
  <c r="A38"/>
  <c r="E38" s="1"/>
  <c r="A39"/>
  <c r="E39" s="1"/>
  <c r="A40"/>
  <c r="E40" s="1"/>
  <c r="A41"/>
  <c r="E41" s="1"/>
  <c r="A42"/>
  <c r="E42" s="1"/>
  <c r="A43"/>
  <c r="E43" s="1"/>
  <c r="A44"/>
  <c r="E44" s="1"/>
  <c r="A45"/>
  <c r="E45" s="1"/>
  <c r="A46"/>
  <c r="E46" s="1"/>
  <c r="A47"/>
  <c r="E47" s="1"/>
  <c r="A48"/>
  <c r="E48" s="1"/>
  <c r="A49"/>
  <c r="E49" s="1"/>
  <c r="A50"/>
  <c r="E50" s="1"/>
  <c r="A51"/>
  <c r="E51" s="1"/>
  <c r="A52"/>
  <c r="E52" s="1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4"/>
  <c r="K3"/>
  <c r="J3"/>
  <c r="BJ11" i="2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J128"/>
  <c r="BJ129"/>
  <c r="BJ130"/>
  <c r="BJ131"/>
  <c r="BJ132"/>
  <c r="BJ133"/>
  <c r="BJ134"/>
  <c r="BJ135"/>
  <c r="BJ136"/>
  <c r="BJ137"/>
  <c r="BJ138"/>
  <c r="BJ139"/>
  <c r="BJ140"/>
  <c r="BJ141"/>
  <c r="BJ142"/>
  <c r="BJ143"/>
  <c r="BJ144"/>
  <c r="BJ145"/>
  <c r="BJ146"/>
  <c r="BJ147"/>
  <c r="BJ148"/>
  <c r="BJ149"/>
  <c r="BJ150"/>
  <c r="BJ151"/>
  <c r="BJ152"/>
  <c r="BJ153"/>
  <c r="BJ154"/>
  <c r="BJ155"/>
  <c r="BJ156"/>
  <c r="BJ157"/>
  <c r="BJ158"/>
  <c r="BF158" l="1"/>
  <c r="BF157"/>
  <c r="BF156"/>
  <c r="BF155"/>
  <c r="BF154"/>
  <c r="BF153"/>
  <c r="BF152"/>
  <c r="BF151"/>
  <c r="BF150"/>
  <c r="BF149"/>
  <c r="BF148"/>
  <c r="BF147"/>
  <c r="BF146"/>
  <c r="BF145"/>
  <c r="BF144"/>
  <c r="BF143"/>
  <c r="BF142"/>
  <c r="BF141"/>
  <c r="BF140"/>
  <c r="BF139"/>
  <c r="BF138"/>
  <c r="BF137"/>
  <c r="BF136"/>
  <c r="BF135"/>
  <c r="BF134"/>
  <c r="BF133"/>
  <c r="BF132"/>
  <c r="BF131"/>
  <c r="BF130"/>
  <c r="BF129"/>
  <c r="BF128"/>
  <c r="BF127"/>
  <c r="BF126"/>
  <c r="BF125"/>
  <c r="BF124"/>
  <c r="BF123"/>
  <c r="BF122"/>
  <c r="BF121"/>
  <c r="BF120"/>
  <c r="BF119"/>
  <c r="BF118"/>
  <c r="BF117"/>
  <c r="BF116"/>
  <c r="BF115"/>
  <c r="BF114"/>
  <c r="BF113"/>
  <c r="BF112"/>
  <c r="BF111"/>
  <c r="BF110"/>
  <c r="BF109"/>
  <c r="BF108"/>
  <c r="BF107"/>
  <c r="BF106"/>
  <c r="BF105"/>
  <c r="BF104"/>
  <c r="BF103"/>
  <c r="BF102"/>
  <c r="BF101"/>
  <c r="BF100"/>
  <c r="BF99"/>
  <c r="BF98"/>
  <c r="BF97"/>
  <c r="BF96"/>
  <c r="BF95"/>
  <c r="BF94"/>
  <c r="BF93"/>
  <c r="BF92"/>
  <c r="BF91"/>
  <c r="BF90"/>
  <c r="BF89"/>
  <c r="BF88"/>
  <c r="BF87"/>
  <c r="BF86"/>
  <c r="BF85"/>
  <c r="BF84"/>
  <c r="BF83"/>
  <c r="BF82"/>
  <c r="BF81"/>
  <c r="BF80"/>
  <c r="BF79"/>
  <c r="BF78"/>
  <c r="BF77"/>
  <c r="BF76"/>
  <c r="BF75"/>
  <c r="BF74"/>
  <c r="BF73"/>
  <c r="BF72"/>
  <c r="BF71"/>
  <c r="BF70"/>
  <c r="BF69"/>
  <c r="BF68"/>
  <c r="BF67"/>
  <c r="BF66"/>
  <c r="BF65"/>
  <c r="BF64"/>
  <c r="BF63"/>
  <c r="BF62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F32"/>
  <c r="BF31"/>
  <c r="BF30"/>
  <c r="BF29"/>
  <c r="BF28"/>
  <c r="BF27"/>
  <c r="BF26"/>
  <c r="BF25"/>
  <c r="BF24"/>
  <c r="BF23"/>
  <c r="BF22"/>
  <c r="BK158"/>
  <c r="F51" i="9"/>
  <c r="N48"/>
  <c r="I51"/>
  <c r="I49"/>
  <c r="I47"/>
  <c r="I45"/>
  <c r="I43"/>
  <c r="I41"/>
  <c r="I39"/>
  <c r="I37"/>
  <c r="I35"/>
  <c r="I33"/>
  <c r="I31"/>
  <c r="I29"/>
  <c r="Q52"/>
  <c r="Q50"/>
  <c r="Q48"/>
  <c r="Q46"/>
  <c r="BK157" i="2"/>
  <c r="BK155"/>
  <c r="BK153"/>
  <c r="BK151"/>
  <c r="BK149"/>
  <c r="BK147"/>
  <c r="BK145"/>
  <c r="BK143"/>
  <c r="BK141"/>
  <c r="BK139"/>
  <c r="BK137"/>
  <c r="BK135"/>
  <c r="BK133"/>
  <c r="BK131"/>
  <c r="BK129"/>
  <c r="BK127"/>
  <c r="BK125"/>
  <c r="BK123"/>
  <c r="BK121"/>
  <c r="BK119"/>
  <c r="BK117"/>
  <c r="BK115"/>
  <c r="BK113"/>
  <c r="BK111"/>
  <c r="BK109"/>
  <c r="BK107"/>
  <c r="BK105"/>
  <c r="BK103"/>
  <c r="BK101"/>
  <c r="BK99"/>
  <c r="BK97"/>
  <c r="BK95"/>
  <c r="BK93"/>
  <c r="BK91"/>
  <c r="BK89"/>
  <c r="BK87"/>
  <c r="BK85"/>
  <c r="BK83"/>
  <c r="BK81"/>
  <c r="BK79"/>
  <c r="BK77"/>
  <c r="BK75"/>
  <c r="BK73"/>
  <c r="BK71"/>
  <c r="BK69"/>
  <c r="BK67"/>
  <c r="BK65"/>
  <c r="BK63"/>
  <c r="BK61"/>
  <c r="BK59"/>
  <c r="BK57"/>
  <c r="BK55"/>
  <c r="BK53"/>
  <c r="BK51"/>
  <c r="BK49"/>
  <c r="BK47"/>
  <c r="BK45"/>
  <c r="BK43"/>
  <c r="BK41"/>
  <c r="BK39"/>
  <c r="BK37"/>
  <c r="BK35"/>
  <c r="BK33"/>
  <c r="BK31"/>
  <c r="BK29"/>
  <c r="BK27"/>
  <c r="BK25"/>
  <c r="BK23"/>
  <c r="F7" i="9"/>
  <c r="H7" s="1"/>
  <c r="G51"/>
  <c r="G50"/>
  <c r="G48"/>
  <c r="O50"/>
  <c r="I50"/>
  <c r="I48"/>
  <c r="I46"/>
  <c r="I44"/>
  <c r="I42"/>
  <c r="I40"/>
  <c r="I38"/>
  <c r="I36"/>
  <c r="I34"/>
  <c r="I32"/>
  <c r="I30"/>
  <c r="I28"/>
  <c r="M3"/>
  <c r="F3"/>
  <c r="N3" s="1"/>
  <c r="BI112" i="2"/>
  <c r="BI158"/>
  <c r="BI157"/>
  <c r="BI156"/>
  <c r="BI155"/>
  <c r="BI154"/>
  <c r="BI153"/>
  <c r="BI152"/>
  <c r="BI151"/>
  <c r="BI150"/>
  <c r="BI149"/>
  <c r="BI148"/>
  <c r="BI147"/>
  <c r="BI146"/>
  <c r="BI145"/>
  <c r="BI144"/>
  <c r="BI143"/>
  <c r="BI142"/>
  <c r="BI141"/>
  <c r="BI140"/>
  <c r="BI139"/>
  <c r="BI138"/>
  <c r="BI137"/>
  <c r="BI136"/>
  <c r="BI135"/>
  <c r="BI134"/>
  <c r="BI133"/>
  <c r="BI132"/>
  <c r="BI131"/>
  <c r="BI130"/>
  <c r="BI129"/>
  <c r="BI128"/>
  <c r="BI127"/>
  <c r="BI126"/>
  <c r="BI125"/>
  <c r="BI124"/>
  <c r="BI123"/>
  <c r="BI122"/>
  <c r="BI121"/>
  <c r="BI120"/>
  <c r="BI119"/>
  <c r="BI118"/>
  <c r="BI117"/>
  <c r="BI116"/>
  <c r="BI115"/>
  <c r="BI114"/>
  <c r="BI113"/>
  <c r="BI22"/>
  <c r="BI111"/>
  <c r="BI110"/>
  <c r="BI109"/>
  <c r="BI108"/>
  <c r="BI107"/>
  <c r="BI106"/>
  <c r="BI105"/>
  <c r="BI104"/>
  <c r="BI103"/>
  <c r="BI102"/>
  <c r="BI101"/>
  <c r="BI100"/>
  <c r="BI99"/>
  <c r="BI98"/>
  <c r="BI97"/>
  <c r="BI96"/>
  <c r="BI95"/>
  <c r="BI94"/>
  <c r="BI93"/>
  <c r="BI92"/>
  <c r="BI91"/>
  <c r="BI90"/>
  <c r="BI89"/>
  <c r="BI88"/>
  <c r="BI87"/>
  <c r="BI86"/>
  <c r="BI85"/>
  <c r="BI84"/>
  <c r="BI83"/>
  <c r="BI82"/>
  <c r="BI81"/>
  <c r="BI80"/>
  <c r="BI79"/>
  <c r="BI78"/>
  <c r="BI77"/>
  <c r="BI76"/>
  <c r="BI75"/>
  <c r="BI74"/>
  <c r="BI73"/>
  <c r="BI72"/>
  <c r="BI71"/>
  <c r="BI70"/>
  <c r="BI69"/>
  <c r="BI68"/>
  <c r="BI67"/>
  <c r="BI66"/>
  <c r="BI65"/>
  <c r="BI64"/>
  <c r="BI63"/>
  <c r="BI62"/>
  <c r="BI61"/>
  <c r="BI60"/>
  <c r="BI59"/>
  <c r="BI58"/>
  <c r="BI57"/>
  <c r="BI56"/>
  <c r="BI55"/>
  <c r="BI54"/>
  <c r="BI53"/>
  <c r="BI52"/>
  <c r="BI51"/>
  <c r="BI50"/>
  <c r="BI49"/>
  <c r="BI48"/>
  <c r="BI47"/>
  <c r="BI46"/>
  <c r="BI45"/>
  <c r="BI44"/>
  <c r="BI43"/>
  <c r="BI42"/>
  <c r="BI41"/>
  <c r="BI40"/>
  <c r="BI39"/>
  <c r="BI38"/>
  <c r="BI37"/>
  <c r="BI36"/>
  <c r="BI35"/>
  <c r="BI34"/>
  <c r="BI33"/>
  <c r="BI32"/>
  <c r="BI31"/>
  <c r="BI30"/>
  <c r="BI29"/>
  <c r="BI28"/>
  <c r="BI27"/>
  <c r="BI26"/>
  <c r="BI25"/>
  <c r="BI24"/>
  <c r="BI23"/>
  <c r="BK156"/>
  <c r="BK154"/>
  <c r="BK152"/>
  <c r="BK150"/>
  <c r="BK148"/>
  <c r="BK146"/>
  <c r="BK144"/>
  <c r="BK142"/>
  <c r="BK140"/>
  <c r="BK138"/>
  <c r="BK136"/>
  <c r="BK134"/>
  <c r="BK132"/>
  <c r="BK130"/>
  <c r="BK128"/>
  <c r="BK126"/>
  <c r="BK124"/>
  <c r="BK122"/>
  <c r="BK120"/>
  <c r="BK118"/>
  <c r="BK116"/>
  <c r="BK114"/>
  <c r="BK112"/>
  <c r="BK110"/>
  <c r="BK108"/>
  <c r="BK106"/>
  <c r="BK104"/>
  <c r="BK102"/>
  <c r="BK100"/>
  <c r="BK98"/>
  <c r="BK96"/>
  <c r="BK94"/>
  <c r="BK92"/>
  <c r="BK90"/>
  <c r="BK88"/>
  <c r="BK86"/>
  <c r="BK84"/>
  <c r="BK82"/>
  <c r="BK80"/>
  <c r="BK78"/>
  <c r="BK76"/>
  <c r="BK74"/>
  <c r="BK72"/>
  <c r="BK70"/>
  <c r="BK68"/>
  <c r="BK66"/>
  <c r="BK64"/>
  <c r="BK62"/>
  <c r="BK60"/>
  <c r="BK58"/>
  <c r="BK56"/>
  <c r="BK54"/>
  <c r="BK52"/>
  <c r="BK50"/>
  <c r="BK48"/>
  <c r="BK46"/>
  <c r="BK44"/>
  <c r="BK42"/>
  <c r="BK40"/>
  <c r="BK38"/>
  <c r="BK36"/>
  <c r="BK34"/>
  <c r="BK32"/>
  <c r="BK30"/>
  <c r="BK28"/>
  <c r="BK26"/>
  <c r="BK24"/>
  <c r="BK22"/>
  <c r="P16" i="9"/>
  <c r="N51"/>
  <c r="N49"/>
  <c r="Q51"/>
  <c r="Q49"/>
  <c r="Q47"/>
  <c r="Q45"/>
  <c r="Q43"/>
  <c r="O51"/>
  <c r="O49"/>
  <c r="Q44"/>
  <c r="Q42"/>
  <c r="N5"/>
  <c r="G49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O15"/>
  <c r="O14"/>
  <c r="O13"/>
  <c r="O12"/>
  <c r="O11"/>
  <c r="O10"/>
  <c r="O9"/>
  <c r="O8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5"/>
  <c r="F50"/>
  <c r="H50" s="1"/>
  <c r="F49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N15"/>
  <c r="P15" s="1"/>
  <c r="N14"/>
  <c r="P14" s="1"/>
  <c r="N13"/>
  <c r="P13" s="1"/>
  <c r="N12"/>
  <c r="P12" s="1"/>
  <c r="N11"/>
  <c r="P11" s="1"/>
  <c r="N10"/>
  <c r="P10" s="1"/>
  <c r="N9"/>
  <c r="P9" s="1"/>
  <c r="N8"/>
  <c r="P8" s="1"/>
  <c r="N50"/>
  <c r="P50" s="1"/>
  <c r="N47"/>
  <c r="P47" s="1"/>
  <c r="N46"/>
  <c r="P46" s="1"/>
  <c r="N45"/>
  <c r="P45" s="1"/>
  <c r="N44"/>
  <c r="P44" s="1"/>
  <c r="N43"/>
  <c r="P43" s="1"/>
  <c r="N42"/>
  <c r="P42" s="1"/>
  <c r="N41"/>
  <c r="P41" s="1"/>
  <c r="N40"/>
  <c r="P40" s="1"/>
  <c r="N39"/>
  <c r="P39" s="1"/>
  <c r="N38"/>
  <c r="P38" s="1"/>
  <c r="N37"/>
  <c r="P37" s="1"/>
  <c r="N36"/>
  <c r="P36" s="1"/>
  <c r="N35"/>
  <c r="P35" s="1"/>
  <c r="N34"/>
  <c r="P34" s="1"/>
  <c r="N33"/>
  <c r="P33" s="1"/>
  <c r="N32"/>
  <c r="P32" s="1"/>
  <c r="N31"/>
  <c r="P31" s="1"/>
  <c r="N30"/>
  <c r="P30" s="1"/>
  <c r="N29"/>
  <c r="P29" s="1"/>
  <c r="N28"/>
  <c r="P28" s="1"/>
  <c r="N27"/>
  <c r="P27" s="1"/>
  <c r="N26"/>
  <c r="P26" s="1"/>
  <c r="N25"/>
  <c r="P25" s="1"/>
  <c r="N24"/>
  <c r="P24" s="1"/>
  <c r="N23"/>
  <c r="P23" s="1"/>
  <c r="N22"/>
  <c r="P22" s="1"/>
  <c r="N21"/>
  <c r="P21" s="1"/>
  <c r="N20"/>
  <c r="P20" s="1"/>
  <c r="N19"/>
  <c r="P19" s="1"/>
  <c r="N18"/>
  <c r="P18" s="1"/>
  <c r="N17"/>
  <c r="P17" s="1"/>
  <c r="O7"/>
  <c r="O6"/>
  <c r="N7"/>
  <c r="P7" s="1"/>
  <c r="N6"/>
  <c r="P6" s="1"/>
  <c r="BG11" i="2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G79"/>
  <c r="BG80"/>
  <c r="BG81"/>
  <c r="BG82"/>
  <c r="BG83"/>
  <c r="BG84"/>
  <c r="BG85"/>
  <c r="BG86"/>
  <c r="BG87"/>
  <c r="BG88"/>
  <c r="BG89"/>
  <c r="BG90"/>
  <c r="BG91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G110"/>
  <c r="BG111"/>
  <c r="BG112"/>
  <c r="BG113"/>
  <c r="BG114"/>
  <c r="BG115"/>
  <c r="BG116"/>
  <c r="BG117"/>
  <c r="BG118"/>
  <c r="BG119"/>
  <c r="BG120"/>
  <c r="BG121"/>
  <c r="BG122"/>
  <c r="BG123"/>
  <c r="BG124"/>
  <c r="BG125"/>
  <c r="BG126"/>
  <c r="BG127"/>
  <c r="BG128"/>
  <c r="BG129"/>
  <c r="BG130"/>
  <c r="BG131"/>
  <c r="BG132"/>
  <c r="BG133"/>
  <c r="BG134"/>
  <c r="BG135"/>
  <c r="BG136"/>
  <c r="BG137"/>
  <c r="BG138"/>
  <c r="BG139"/>
  <c r="BG140"/>
  <c r="BG141"/>
  <c r="BG142"/>
  <c r="BG143"/>
  <c r="BG144"/>
  <c r="BG145"/>
  <c r="BG146"/>
  <c r="BG147"/>
  <c r="BG148"/>
  <c r="BH159" s="1"/>
  <c r="BG149"/>
  <c r="BG150"/>
  <c r="BG151"/>
  <c r="BG152"/>
  <c r="BG153"/>
  <c r="BG154"/>
  <c r="BG155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BE112"/>
  <c r="BE113"/>
  <c r="BE114"/>
  <c r="BE115"/>
  <c r="BE116"/>
  <c r="BE117"/>
  <c r="BE118"/>
  <c r="BE119"/>
  <c r="BE120"/>
  <c r="BE121"/>
  <c r="BE122"/>
  <c r="BE123"/>
  <c r="BE124"/>
  <c r="BE125"/>
  <c r="BE126"/>
  <c r="BE127"/>
  <c r="BE128"/>
  <c r="BE129"/>
  <c r="BE130"/>
  <c r="BE131"/>
  <c r="BE132"/>
  <c r="BE133"/>
  <c r="BE134"/>
  <c r="BE135"/>
  <c r="BE136"/>
  <c r="BE137"/>
  <c r="BE138"/>
  <c r="BE139"/>
  <c r="BE140"/>
  <c r="BE141"/>
  <c r="BE142"/>
  <c r="BE143"/>
  <c r="BE144"/>
  <c r="BE145"/>
  <c r="BE146"/>
  <c r="BE147"/>
  <c r="BE148"/>
  <c r="BE149"/>
  <c r="BE150"/>
  <c r="BE151"/>
  <c r="BE152"/>
  <c r="BE153"/>
  <c r="BE154"/>
  <c r="BE155"/>
  <c r="BE156"/>
  <c r="BE157"/>
  <c r="BE158"/>
  <c r="BE159"/>
  <c r="BG156"/>
  <c r="BH156" s="1"/>
  <c r="BG158"/>
  <c r="BH158" l="1"/>
  <c r="BH154"/>
  <c r="BH152"/>
  <c r="BH150"/>
  <c r="BH148"/>
  <c r="BH146"/>
  <c r="BH144"/>
  <c r="BH142"/>
  <c r="BH140"/>
  <c r="BH138"/>
  <c r="BH136"/>
  <c r="BH134"/>
  <c r="BH132"/>
  <c r="BH130"/>
  <c r="BH128"/>
  <c r="BH126"/>
  <c r="BH124"/>
  <c r="BH122"/>
  <c r="BH120"/>
  <c r="BH118"/>
  <c r="BH116"/>
  <c r="BH114"/>
  <c r="BH112"/>
  <c r="BH110"/>
  <c r="BH108"/>
  <c r="BH106"/>
  <c r="BH104"/>
  <c r="BH102"/>
  <c r="BH100"/>
  <c r="BH98"/>
  <c r="BH96"/>
  <c r="BH94"/>
  <c r="BH92"/>
  <c r="BH90"/>
  <c r="BH88"/>
  <c r="BH86"/>
  <c r="BH84"/>
  <c r="BH82"/>
  <c r="BH80"/>
  <c r="BH78"/>
  <c r="BH76"/>
  <c r="BH74"/>
  <c r="BH72"/>
  <c r="BH70"/>
  <c r="BH68"/>
  <c r="BH66"/>
  <c r="BH64"/>
  <c r="BH62"/>
  <c r="BH60"/>
  <c r="BH58"/>
  <c r="BH56"/>
  <c r="BH54"/>
  <c r="BH52"/>
  <c r="BH50"/>
  <c r="BH48"/>
  <c r="BH46"/>
  <c r="BH44"/>
  <c r="BH42"/>
  <c r="BH40"/>
  <c r="BH38"/>
  <c r="BH36"/>
  <c r="BH34"/>
  <c r="BH32"/>
  <c r="BH30"/>
  <c r="BH28"/>
  <c r="BH26"/>
  <c r="BH24"/>
  <c r="BH22"/>
  <c r="BH155"/>
  <c r="BH153"/>
  <c r="BH151"/>
  <c r="BH149"/>
  <c r="BH147"/>
  <c r="BH145"/>
  <c r="BH143"/>
  <c r="BH141"/>
  <c r="BH139"/>
  <c r="BH137"/>
  <c r="BH135"/>
  <c r="BH133"/>
  <c r="BH131"/>
  <c r="BH129"/>
  <c r="BH127"/>
  <c r="BH125"/>
  <c r="BH123"/>
  <c r="BH121"/>
  <c r="BH119"/>
  <c r="BH117"/>
  <c r="BH115"/>
  <c r="BH113"/>
  <c r="BH111"/>
  <c r="BH109"/>
  <c r="BH107"/>
  <c r="BH105"/>
  <c r="BH103"/>
  <c r="BH101"/>
  <c r="BH99"/>
  <c r="BH97"/>
  <c r="BH95"/>
  <c r="BH93"/>
  <c r="BH91"/>
  <c r="BH89"/>
  <c r="BH87"/>
  <c r="BH85"/>
  <c r="BH83"/>
  <c r="BH81"/>
  <c r="BH79"/>
  <c r="BH77"/>
  <c r="BH75"/>
  <c r="BH73"/>
  <c r="BH71"/>
  <c r="BH69"/>
  <c r="BH67"/>
  <c r="BH65"/>
  <c r="BH63"/>
  <c r="BH61"/>
  <c r="BH59"/>
  <c r="BH57"/>
  <c r="BH55"/>
  <c r="BH53"/>
  <c r="BH51"/>
  <c r="BH49"/>
  <c r="H49" i="9"/>
  <c r="P48"/>
  <c r="H51"/>
  <c r="BH47" i="2"/>
  <c r="BH45"/>
  <c r="BH43"/>
  <c r="BH41"/>
  <c r="BH39"/>
  <c r="BH37"/>
  <c r="BH35"/>
  <c r="BH33"/>
  <c r="BH31"/>
  <c r="BH29"/>
  <c r="BH27"/>
  <c r="BH25"/>
  <c r="BH23"/>
  <c r="P5" i="9"/>
  <c r="P51"/>
  <c r="BH157" i="2"/>
  <c r="P49" i="9"/>
  <c r="N99" i="1"/>
  <c r="R99"/>
  <c r="P99"/>
  <c r="N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6"/>
  <c r="S87"/>
  <c r="S88"/>
  <c r="S89"/>
  <c r="S90"/>
  <c r="S91"/>
  <c r="S92"/>
  <c r="S93"/>
  <c r="S94"/>
  <c r="S95"/>
  <c r="S96"/>
  <c r="S97"/>
  <c r="S98"/>
  <c r="S99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6"/>
  <c r="P87"/>
  <c r="P88"/>
  <c r="P89"/>
  <c r="P90"/>
  <c r="P91"/>
  <c r="P92"/>
  <c r="P93"/>
  <c r="P94"/>
  <c r="P95"/>
  <c r="P96"/>
  <c r="P97"/>
  <c r="P98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6"/>
  <c r="R87"/>
  <c r="R88"/>
  <c r="R89"/>
  <c r="R90"/>
  <c r="R91"/>
  <c r="R94"/>
  <c r="R92"/>
  <c r="R93"/>
  <c r="R95"/>
  <c r="R96"/>
  <c r="R97"/>
  <c r="R98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6"/>
  <c r="N87"/>
  <c r="N88"/>
  <c r="N89"/>
  <c r="N90"/>
  <c r="N91"/>
  <c r="N92"/>
  <c r="N93"/>
  <c r="N94"/>
  <c r="N95"/>
  <c r="N96"/>
  <c r="N97"/>
  <c r="N98"/>
  <c r="N102" l="1"/>
</calcChain>
</file>

<file path=xl/comments1.xml><?xml version="1.0" encoding="utf-8"?>
<comments xmlns="http://schemas.openxmlformats.org/spreadsheetml/2006/main">
  <authors>
    <author>Reinout De Bock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ITNBL14@ITALY   [Italy: Bank of Italy Liabilities: Intra-Eurosystem Liabilities (NSA, Mil.Euros)]</t>
        </r>
      </text>
    </comment>
  </commentList>
</comments>
</file>

<file path=xl/comments2.xml><?xml version="1.0" encoding="utf-8"?>
<comments xmlns="http://schemas.openxmlformats.org/spreadsheetml/2006/main">
  <authors>
    <author>Reinout De Bock</author>
  </authors>
  <commentList>
    <comment ref="A11" authorId="0">
      <text>
        <r>
          <rPr>
            <sz val="9"/>
            <color indexed="81"/>
            <rFont val="Tahoma"/>
            <family val="2"/>
          </rPr>
          <t>Last Update: 6/25/2012 7:18:25 PM
By: Reinout De Bock</t>
        </r>
      </text>
    </comment>
  </commentList>
</comments>
</file>

<file path=xl/sharedStrings.xml><?xml version="1.0" encoding="utf-8"?>
<sst xmlns="http://schemas.openxmlformats.org/spreadsheetml/2006/main" count="2654" uniqueCount="536">
  <si>
    <t>ESNFCIAC@SPAIN</t>
  </si>
  <si>
    <t>200501 *M</t>
  </si>
  <si>
    <t>.excel_last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</si>
  <si>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</si>
  <si>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</si>
  <si>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</si>
  <si>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</si>
  <si>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</si>
  <si>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</si>
  <si>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</si>
  <si>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</si>
  <si>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</si>
  <si>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</si>
  <si>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</si>
  <si>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</si>
  <si>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</si>
  <si>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</si>
  <si>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</si>
  <si>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</si>
  <si>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</si>
  <si>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</si>
  <si>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</si>
  <si>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</si>
  <si>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200609</t>
  </si>
  <si>
    <t>200610</t>
  </si>
  <si>
    <t>200611</t>
  </si>
  <si>
    <t>200612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</si>
  <si>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</si>
  <si>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</si>
  <si>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</si>
  <si>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</si>
  <si>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</si>
  <si>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</si>
  <si>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</si>
  <si>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</si>
  <si>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</si>
  <si>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200710</t>
  </si>
  <si>
    <t>200711</t>
  </si>
  <si>
    <t>200712</t>
  </si>
  <si>
    <t>200801</t>
  </si>
  <si>
    <t>200802</t>
  </si>
  <si>
    <t>200803</t>
  </si>
  <si>
    <t>200804</t>
  </si>
  <si>
    <t>200805</t>
  </si>
  <si>
    <t>200806</t>
  </si>
  <si>
    <t>200807</t>
  </si>
  <si>
    <t>200808</t>
  </si>
  <si>
    <t>200809</t>
  </si>
  <si>
    <t>200810</t>
  </si>
  <si>
    <t>200811</t>
  </si>
  <si>
    <t>200812</t>
  </si>
  <si>
    <t>200901</t>
  </si>
  <si>
    <t>200902</t>
  </si>
  <si>
    <t>200903</t>
  </si>
  <si>
    <t>200904</t>
  </si>
  <si>
    <t>200905</t>
  </si>
  <si>
    <t>200906</t>
  </si>
  <si>
    <t>200907</t>
  </si>
  <si>
    <t>200908</t>
  </si>
  <si>
    <t>200909</t>
  </si>
  <si>
    <t>200910</t>
  </si>
  <si>
    <t>200911</t>
  </si>
  <si>
    <t>200912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</si>
  <si>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</si>
  <si>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</si>
  <si>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</si>
  <si>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</si>
  <si>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</si>
  <si>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</si>
  <si>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</si>
  <si>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</si>
  <si>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</si>
  <si>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</si>
  <si>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</si>
  <si>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</si>
  <si>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</si>
  <si>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</si>
  <si>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</si>
  <si>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</si>
  <si>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</si>
  <si>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</si>
  <si>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</si>
  <si>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</si>
  <si>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</si>
  <si>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</si>
  <si>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201111</t>
  </si>
  <si>
    <t>201112</t>
  </si>
  <si>
    <t>201201</t>
  </si>
  <si>
    <t>201202</t>
  </si>
  <si>
    <t>201203</t>
  </si>
  <si>
    <t>201204</t>
  </si>
  <si>
    <t>201205</t>
  </si>
  <si>
    <t>.DATA_TYPE</t>
  </si>
  <si>
    <t>.FRQ</t>
  </si>
  <si>
    <t>.DTLM</t>
  </si>
  <si>
    <t>.AGG</t>
  </si>
  <si>
    <t>.LSOURCE</t>
  </si>
  <si>
    <t>.TN</t>
  </si>
  <si>
    <t>.T1</t>
  </si>
  <si>
    <t>.DESC</t>
  </si>
  <si>
    <t xml:space="preserve">LocCur </t>
  </si>
  <si>
    <t xml:space="preserve">Monthly </t>
  </si>
  <si>
    <t xml:space="preserve">Jun 18 04:20:00 2012 </t>
  </si>
  <si>
    <t xml:space="preserve">End of Period </t>
  </si>
  <si>
    <t xml:space="preserve">Banco de España </t>
  </si>
  <si>
    <t xml:space="preserve">Apr-2012 </t>
  </si>
  <si>
    <t xml:space="preserve">Jan-1962 </t>
  </si>
  <si>
    <t xml:space="preserve">Spain: Credit Inst: Assets: Loans: Domestic: Oth Resident Sect (NSA, Mil.EUR)  </t>
  </si>
  <si>
    <t>M023OBNE@EUDATA</t>
  </si>
  <si>
    <t xml:space="preserve">May 30 04:10:00 2012 </t>
  </si>
  <si>
    <t xml:space="preserve">European Central Bank </t>
  </si>
  <si>
    <t xml:space="preserve">Jan-1983 </t>
  </si>
  <si>
    <t xml:space="preserve">EA 11-17: MFIs: Assets: Loans to EZ Res: Other (NSA, Bil.EUR, EOP)  </t>
  </si>
  <si>
    <t xml:space="preserve">Banca d'Italia </t>
  </si>
  <si>
    <t xml:space="preserve">Sep-1997 </t>
  </si>
  <si>
    <t>ITNB2AL3@ITALY</t>
  </si>
  <si>
    <t xml:space="preserve">M023HONE@EUDATA  </t>
  </si>
  <si>
    <t xml:space="preserve">Jun 08 14:48:00 2012 </t>
  </si>
  <si>
    <t xml:space="preserve">Jan-1997 </t>
  </si>
  <si>
    <t xml:space="preserve">Italy: MFIs ex BdI: Assets: Loans to Priv/Dom NonMFI Sectors(EOP, NSA, Mil.EUR)  </t>
  </si>
  <si>
    <t xml:space="preserve">EA 11-17: MFIs: Assets: Holdings of Sec: EZ Res (NSA, Bil.EUR, EOP)  </t>
  </si>
  <si>
    <t>Spain</t>
  </si>
  <si>
    <t xml:space="preserve">Italy </t>
  </si>
  <si>
    <t>ECB</t>
  </si>
  <si>
    <t>ITNB2AH3@ITALY</t>
  </si>
  <si>
    <t xml:space="preserve">Italy: MFIs ex BdI: Assets: Dom Prv/NonMFI Nonshare Securities(EOP,NSA, Mil.EUR)  </t>
  </si>
  <si>
    <t>Loans</t>
  </si>
  <si>
    <t>Italy</t>
  </si>
  <si>
    <t xml:space="preserve">Loans </t>
  </si>
  <si>
    <t xml:space="preserve">loans </t>
  </si>
  <si>
    <t xml:space="preserve">securities </t>
  </si>
  <si>
    <t>ITNBF@ITALY</t>
  </si>
  <si>
    <t>ITNBFD@ITALY</t>
  </si>
  <si>
    <t>ITNBFDF@ITALY</t>
  </si>
  <si>
    <t>ITNBFDD@ITALY</t>
  </si>
  <si>
    <t>ITNBFP@ITALY</t>
  </si>
  <si>
    <t>ITNBFPA@ITALY</t>
  </si>
  <si>
    <t>ITNBPAB@ITALY</t>
  </si>
  <si>
    <t>ITNBPAM@ITALY</t>
  </si>
  <si>
    <t>ITNBPAE@ITALY</t>
  </si>
  <si>
    <t>ITNBFPL@ITALY</t>
  </si>
  <si>
    <t>ITNBPLB@ITALY</t>
  </si>
  <si>
    <t>ITNBPLM@ITALY</t>
  </si>
  <si>
    <t>ITNBPLE@ITALY</t>
  </si>
  <si>
    <t>ITNBFO@ITALY</t>
  </si>
  <si>
    <t>ITNBFOA@ITALY</t>
  </si>
  <si>
    <t>ITNBFOL@ITALY</t>
  </si>
  <si>
    <t>ITNBFDV@ITALY</t>
  </si>
  <si>
    <t>ITNBNEO@ITALY</t>
  </si>
  <si>
    <t>ESNBF@SPAIN</t>
  </si>
  <si>
    <t>ESNBFI@SPAIN</t>
  </si>
  <si>
    <t>ESNBFIA@SPAIN</t>
  </si>
  <si>
    <t>ESNBFID@SPAIN</t>
  </si>
  <si>
    <t>ESNBFP@SPAIN</t>
  </si>
  <si>
    <t>ESNBFPA@SPAIN</t>
  </si>
  <si>
    <t>ESNBPAY@SPAIN</t>
  </si>
  <si>
    <t>ESNBPAC@SPAIN</t>
  </si>
  <si>
    <t>ESNBPAG@SPAIN</t>
  </si>
  <si>
    <t>ESNBPAT@SPAIN</t>
  </si>
  <si>
    <t>ESNBFPD@SPAIN</t>
  </si>
  <si>
    <t>ESNBPDY@SPAIN</t>
  </si>
  <si>
    <t>ESNBPDG@SPAIN</t>
  </si>
  <si>
    <t>ESNBPDO@SPAIN</t>
  </si>
  <si>
    <t>ESNBFO@SPAIN</t>
  </si>
  <si>
    <t>ESNBFOA@SPAIN</t>
  </si>
  <si>
    <t>ESNBOAM@SPAIN</t>
  </si>
  <si>
    <t>ESNBFAB@SPAIN</t>
  </si>
  <si>
    <t>ESNBAUG@SPAIN</t>
  </si>
  <si>
    <t>ESNBFAO@SPAIN</t>
  </si>
  <si>
    <t>ESNBFOD@SPAIN</t>
  </si>
  <si>
    <t>ESNBDUM@SPAIN</t>
  </si>
  <si>
    <t>ESNBFBD@SPAIN</t>
  </si>
  <si>
    <t>ESNBDUG@SPAIN</t>
  </si>
  <si>
    <t>ESNBFDO@SPAIN</t>
  </si>
  <si>
    <t>ESNBFV@SPAIN</t>
  </si>
  <si>
    <t>200001 !M</t>
  </si>
  <si>
    <t>200001</t>
  </si>
  <si>
    <t xml:space="preserve">Jun 22 05:39:00 2012 </t>
  </si>
  <si>
    <t xml:space="preserve">Sum </t>
  </si>
  <si>
    <t xml:space="preserve">Jan-1988 </t>
  </si>
  <si>
    <t xml:space="preserve">Italy: BOP: Financial Account (NSA, Mil.Euros)  </t>
  </si>
  <si>
    <t xml:space="preserve">Jun 22 06:11:00 2012 </t>
  </si>
  <si>
    <t xml:space="preserve">Italy: BOP: Direct Investment Account Balance (NSA, Mil.Euros)  </t>
  </si>
  <si>
    <t xml:space="preserve">Jun 20 06:55:00 2012 </t>
  </si>
  <si>
    <t xml:space="preserve">Italy: BOP: Financial Account: Direct Investment Abroad (NSA, Mil.Euros)  </t>
  </si>
  <si>
    <t xml:space="preserve">Italy: BOP: Financial Account: Direct Investment in Italy (NSA, Mil.Euros)  </t>
  </si>
  <si>
    <t xml:space="preserve">Italy: BOP: Portfolio Investment Account Balance (NSA, Mil.Euros)  </t>
  </si>
  <si>
    <t xml:space="preserve">Italy: BOP: Financial Account: Portfolio Investment Assets (NSA, Mil.Euros)  </t>
  </si>
  <si>
    <t xml:space="preserve">Jun 25 05:02:00 2012 </t>
  </si>
  <si>
    <t xml:space="preserve">Italy: BOP: Portfolio Investment Assets, Debt Securities (NSA, Mil.Euros)  </t>
  </si>
  <si>
    <t xml:space="preserve">Italy: BOP: Portfolio Investment Assets, MMkt Instruments (NSA, Mil.Euros)  </t>
  </si>
  <si>
    <t xml:space="preserve">Italy: BOP: Portfolio Investment Assets, Equity Securities (NSA, Mil.Euros)  </t>
  </si>
  <si>
    <t xml:space="preserve">Italy: BOP: Financial Account: Portfolio Investment Liabilities (NSA, Mil.Euros)  </t>
  </si>
  <si>
    <t xml:space="preserve">Italy: BOP: Portfolio Investment Liabs, Debt Securities (NSA, Mil.Euros)  </t>
  </si>
  <si>
    <t xml:space="preserve">Italy: BOP: Portfolio Investment Liabs, MMkt Instruments (NSA, Mil.Euros)  </t>
  </si>
  <si>
    <t xml:space="preserve">Italy: BOP: Portfolio Investment Liabs, Equity Securities (NSA, Mil.Euros)  </t>
  </si>
  <si>
    <t xml:space="preserve">Italy: BOP: Other Investment Account Balance (NSA, Mil.Euros)  </t>
  </si>
  <si>
    <t xml:space="preserve">Italy: BOP: Financial Account: Other Investment Assets (NSA, Mil.Euros)  </t>
  </si>
  <si>
    <t xml:space="preserve">Italy: BOP: Financial Account: Other Investment Liabilities (NSA, Mil.Euros)  </t>
  </si>
  <si>
    <t xml:space="preserve">Italy: BOP: Financial Account: Derivatives (NSA, Mil.Euros)  </t>
  </si>
  <si>
    <t xml:space="preserve">Italy: BOP: Errors and Omissions (NSA, Mil.Euros)  </t>
  </si>
  <si>
    <t xml:space="preserve">May 31 04:21:00 2012 </t>
  </si>
  <si>
    <t xml:space="preserve">Jan-1990 </t>
  </si>
  <si>
    <t xml:space="preserve">Spain: BOP: Financial Account Balance (NSA, Mil.Euros)  </t>
  </si>
  <si>
    <t xml:space="preserve">Spain: BOP: Financial Acct Bal: Net Direct Investments (NSA, Mil.Euros)  </t>
  </si>
  <si>
    <t xml:space="preserve">Spain: BOP: Direct Investment Abroad (NSA, Mil.Euros)  </t>
  </si>
  <si>
    <t xml:space="preserve">Spain: BOP: Direct Investment in Spain (NSA, Mil.Euros)  </t>
  </si>
  <si>
    <t xml:space="preserve">Spain: BOP: Financial Acct Bal: Portfolio Investment, incl. BdE (NSA, Mil.Euros)  </t>
  </si>
  <si>
    <t xml:space="preserve">Spain: BOP: Portfolio Investment Abroad (NSA, Mil.Euros)  </t>
  </si>
  <si>
    <t xml:space="preserve">Spain: BOP: Portfolio Investment Abroad: BdE (NSA, Mil.Euros)  </t>
  </si>
  <si>
    <t xml:space="preserve">Spain: BOP: Portfolio Investment Abroad: Other MFIs (NSA, Mil.Euros)  </t>
  </si>
  <si>
    <t xml:space="preserve">Jan-1995 </t>
  </si>
  <si>
    <t xml:space="preserve">Spain: BOP: Portfolio Investment Abroad: General Government (NSA, Mil.Euros)  </t>
  </si>
  <si>
    <t xml:space="preserve">Spain: BOP: Portfolio Investment Abroad: Other Resident Sectors (NSA, Mil.Euros)  </t>
  </si>
  <si>
    <t xml:space="preserve">Spain: BOP: Portfolio Investment in Spain (NSA, Mil.Euros)  </t>
  </si>
  <si>
    <t xml:space="preserve">Spain: BOP: Portfolio Investment in Spain: Other MFIs (NSA, Mil.Euros)  </t>
  </si>
  <si>
    <t xml:space="preserve">Spain: BOP: Portfolio Investment in Spain: General Government (NSA, Mil.Euros)  </t>
  </si>
  <si>
    <t xml:space="preserve">Spain: BOP: Portfolio Investment in Spain: Oth Res Sect (NSA, Mil.Euros)  </t>
  </si>
  <si>
    <t xml:space="preserve">Spain: BOP: Financial Acct Bal: Other Investment, incl. BdE (NSA, Mil.Euros)  </t>
  </si>
  <si>
    <t xml:space="preserve">Spain: BOP: Other Investment Abroad (NSA, Mil.Euros)  </t>
  </si>
  <si>
    <t xml:space="preserve">Spain: BOP: Other Investment Abroad: BdE (NSA, Mil.Euros)  </t>
  </si>
  <si>
    <t xml:space="preserve">Spain: BOP: Other Investment Abroad: Other MFIs (NSA, Mil.Euros)  </t>
  </si>
  <si>
    <t xml:space="preserve">Spain: BOP: Other Investment Abroad: General Government (NSA, Mil.Euros)  </t>
  </si>
  <si>
    <t xml:space="preserve">Spain: BOP: Other Investment Abroad: Other Resident Sectors (NSA, Mil.Euros)  </t>
  </si>
  <si>
    <t xml:space="preserve">Spain: BOP: Other Investment in Spain (NSA, Mil.Euros)  </t>
  </si>
  <si>
    <t xml:space="preserve">Spain: BOP: Other Investment in Spain: BdE (NSA, Mil.Euros)  </t>
  </si>
  <si>
    <t xml:space="preserve">Spain: BOP: Other Investment in Spain: Other MFIs (NSA, Mil.Euros)  </t>
  </si>
  <si>
    <t xml:space="preserve">Spain: BOP: Other Investment in Spain: General Government (NSA, Mil.Euros)  </t>
  </si>
  <si>
    <t xml:space="preserve">Spain: BOP: Other Investment in Spain: Other Resident Sectors (NSA, Mil.Euros)  </t>
  </si>
  <si>
    <t xml:space="preserve">Spain: BOP: Financial Acct Bal: Fin Deriv, incl. BdE (NSA, Mil.Euros)  </t>
  </si>
  <si>
    <t>200002</t>
  </si>
  <si>
    <t>200003</t>
  </si>
  <si>
    <t>200004</t>
  </si>
  <si>
    <t>200005</t>
  </si>
  <si>
    <t>200006</t>
  </si>
  <si>
    <t>200007</t>
  </si>
  <si>
    <t>200008</t>
  </si>
  <si>
    <t>200009</t>
  </si>
  <si>
    <t>200010</t>
  </si>
  <si>
    <t>200011</t>
  </si>
  <si>
    <t>200012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</si>
  <si>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</si>
  <si>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</si>
  <si>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</si>
  <si>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</si>
  <si>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</si>
  <si>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</si>
  <si>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</si>
  <si>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</si>
  <si>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</si>
  <si>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</si>
  <si>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200111</t>
  </si>
  <si>
    <t>200112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</si>
  <si>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</si>
  <si>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</si>
  <si>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</si>
  <si>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</si>
  <si>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</si>
  <si>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</si>
  <si>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</si>
  <si>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</si>
  <si>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</si>
  <si>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</si>
  <si>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</si>
  <si>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</si>
  <si>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</si>
  <si>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</si>
  <si>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</si>
  <si>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</si>
  <si>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</si>
  <si>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</si>
  <si>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</si>
  <si>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</si>
  <si>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</si>
  <si>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</si>
  <si>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</si>
  <si>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</si>
  <si>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</si>
  <si>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</si>
  <si>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</si>
  <si>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</si>
  <si>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</si>
  <si>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</si>
  <si>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</si>
  <si>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</si>
  <si>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</si>
  <si>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</si>
  <si>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200411</t>
  </si>
  <si>
    <t>200412</t>
  </si>
  <si>
    <t>PORT</t>
  </si>
  <si>
    <t xml:space="preserve">Portugal </t>
  </si>
  <si>
    <t xml:space="preserve">Spain </t>
  </si>
  <si>
    <t>1st contract</t>
  </si>
  <si>
    <t>ticker</t>
  </si>
  <si>
    <t>GSPG10YR Index</t>
  </si>
  <si>
    <t>field</t>
  </si>
  <si>
    <t>px_last</t>
  </si>
  <si>
    <t>start</t>
  </si>
  <si>
    <t>end</t>
  </si>
  <si>
    <t>m</t>
  </si>
  <si>
    <t>t2esintg Index</t>
  </si>
  <si>
    <t>t2itielb index</t>
  </si>
  <si>
    <t xml:space="preserve">Spain: Foreign Portfolio and Bank Flows </t>
  </si>
  <si>
    <t>Spain: Target 2 Liabilities</t>
  </si>
  <si>
    <t>Italy: Target 2 Liabilities</t>
  </si>
  <si>
    <t xml:space="preserve">Italy intra-eurosystem liabilities </t>
  </si>
  <si>
    <t xml:space="preserve">Spain intra-eurosystem liabilities </t>
  </si>
  <si>
    <t>t2itiecl index</t>
  </si>
  <si>
    <t>Q_END_DATE</t>
  </si>
  <si>
    <t>Q_BEGIN_DATE</t>
  </si>
  <si>
    <t>Q_UPDATE_DATE</t>
  </si>
  <si>
    <t>Source</t>
  </si>
  <si>
    <t xml:space="preserve"> </t>
  </si>
  <si>
    <t>National_Descriptor</t>
  </si>
  <si>
    <t>Scale_Factor</t>
  </si>
  <si>
    <t>Units</t>
  </si>
  <si>
    <t>US Dollars</t>
  </si>
  <si>
    <t>Scale</t>
  </si>
  <si>
    <t>Billions</t>
  </si>
  <si>
    <t>Country</t>
  </si>
  <si>
    <t>Database</t>
  </si>
  <si>
    <t>BPTS</t>
  </si>
  <si>
    <t>Series_Code</t>
  </si>
  <si>
    <t>13678BJDZF...</t>
  </si>
  <si>
    <t>13678BDDZF...</t>
  </si>
  <si>
    <t>13678BEDZF...</t>
  </si>
  <si>
    <t>13678BFDZF...</t>
  </si>
  <si>
    <t>13678BKDZF...</t>
  </si>
  <si>
    <t>13678BLDZF...</t>
  </si>
  <si>
    <t>13678BGDZF...</t>
  </si>
  <si>
    <t>13678BMDZF...</t>
  </si>
  <si>
    <t>13678BNDZF...</t>
  </si>
  <si>
    <t>13678BYDZF...</t>
  </si>
  <si>
    <t>13678BWDZF...</t>
  </si>
  <si>
    <t>13678BXDZF...</t>
  </si>
  <si>
    <t>13678BHDZF...</t>
  </si>
  <si>
    <t>13678BODZF...</t>
  </si>
  <si>
    <t>13678BPDZF...</t>
  </si>
  <si>
    <t>13678BQDZF...</t>
  </si>
  <si>
    <t>13678BRDZF...</t>
  </si>
  <si>
    <t>13678BIDZF...</t>
  </si>
  <si>
    <t>13678BSDZF...</t>
  </si>
  <si>
    <t>13678BTDZF...</t>
  </si>
  <si>
    <t>13678BUDZF...</t>
  </si>
  <si>
    <t>13678BVDZF...</t>
  </si>
  <si>
    <t>13678CADZF...</t>
  </si>
  <si>
    <t>Descriptor</t>
  </si>
  <si>
    <t>FINANCIAL ACCOUNT, N.I.E.</t>
  </si>
  <si>
    <t>DIRECT INVESTMENT ABROAD</t>
  </si>
  <si>
    <t>DIR. INVEST. IN REP. ECON., N.I.E.</t>
  </si>
  <si>
    <t>PORTFOLIO INVESTMENT ASSETS</t>
  </si>
  <si>
    <t>PI EQUITY SECURITIES ASSETS</t>
  </si>
  <si>
    <t>PI DEBT SECURITIES ASSETS</t>
  </si>
  <si>
    <t>PORTFOLIO INVESTMENT LIAB., N.I.E.</t>
  </si>
  <si>
    <t>PI EQUITY SECURITIES LIAB</t>
  </si>
  <si>
    <t>PI DEBT SECURITIES LIAB</t>
  </si>
  <si>
    <t>FINAN DERIVATIVES: NET</t>
  </si>
  <si>
    <t>FINAN DERIVATIVES: ASSETS</t>
  </si>
  <si>
    <t>FINAN DERIVATIVES: LIABIL</t>
  </si>
  <si>
    <t>OTHER INVESTMENT ASSETS</t>
  </si>
  <si>
    <t>OI MON AUTH ASSETS</t>
  </si>
  <si>
    <t>OI GEN GOVT ASSETS</t>
  </si>
  <si>
    <t>OI BANKS ASSETS</t>
  </si>
  <si>
    <t>OI OTHER SECTORS ASSETS</t>
  </si>
  <si>
    <t>OTHER INVESTMENT LIAB., N.I.E.</t>
  </si>
  <si>
    <t>OI MON AUTH LIAB</t>
  </si>
  <si>
    <t>OI GEN GOVT LIAB</t>
  </si>
  <si>
    <t>OI BANKS LIAB</t>
  </si>
  <si>
    <t>OI OTHER SECTORS LIAB</t>
  </si>
  <si>
    <t>NET ERRORS AND OMISSIONS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</si>
  <si>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</si>
  <si>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</si>
  <si>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</si>
  <si>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</si>
  <si>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</si>
  <si>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</si>
  <si>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</si>
  <si>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</si>
  <si>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</si>
  <si>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</si>
  <si>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</si>
  <si>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</si>
  <si>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</si>
  <si>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</si>
  <si>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</si>
  <si>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</si>
  <si>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</si>
  <si>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</si>
  <si>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</si>
  <si>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</si>
  <si>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</si>
  <si>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</si>
  <si>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</si>
  <si>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</si>
  <si>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</si>
  <si>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</si>
  <si>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</si>
  <si>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</si>
  <si>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</si>
  <si>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</si>
  <si>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</si>
  <si>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</si>
  <si>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</si>
  <si>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</si>
  <si>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</si>
  <si>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</si>
  <si>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</si>
  <si>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</si>
  <si>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</si>
  <si>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</si>
  <si>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18478BJDZF...</t>
  </si>
  <si>
    <t>18478BDDZF...</t>
  </si>
  <si>
    <t>18478BEDZF...</t>
  </si>
  <si>
    <t>18478BFDZF...</t>
  </si>
  <si>
    <t>18478BKDZF...</t>
  </si>
  <si>
    <t>18478BLDZF...</t>
  </si>
  <si>
    <t>18478BGDZF...</t>
  </si>
  <si>
    <t>18478BMDZF...</t>
  </si>
  <si>
    <t>18478BNDZF...</t>
  </si>
  <si>
    <t>18478BYDZF...</t>
  </si>
  <si>
    <t>18478BWDZF...</t>
  </si>
  <si>
    <t>18478BXDZF...</t>
  </si>
  <si>
    <t>18478BHDZF...</t>
  </si>
  <si>
    <t>18478BODZF...</t>
  </si>
  <si>
    <t>18478BPDZF...</t>
  </si>
  <si>
    <t>18478BQDZF...</t>
  </si>
  <si>
    <t>18478BRDZF...</t>
  </si>
  <si>
    <t>18478BIDZF...</t>
  </si>
  <si>
    <t>18478BSDZF...</t>
  </si>
  <si>
    <t>18478BTDZF...</t>
  </si>
  <si>
    <t>18478BUDZF...</t>
  </si>
  <si>
    <t>18478BVDZF...</t>
  </si>
  <si>
    <t>18478CADZF...</t>
  </si>
  <si>
    <t>n.a.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</si>
  <si>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</si>
  <si>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</si>
  <si>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</si>
  <si>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</si>
  <si>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</si>
  <si>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</si>
  <si>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</si>
  <si>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</si>
  <si>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2012Q1</t>
  </si>
  <si>
    <t>2012Q2</t>
  </si>
  <si>
    <t>2012Q3</t>
  </si>
  <si>
    <t>2012Q4</t>
  </si>
  <si>
    <t xml:space="preserve">Source </t>
  </si>
  <si>
    <t>IFS</t>
  </si>
  <si>
    <t>20001 !Q</t>
  </si>
  <si>
    <t>20001</t>
  </si>
  <si>
    <t xml:space="preserve">Quarterly [Monthly] </t>
  </si>
  <si>
    <t xml:space="preserve">Q1-2012 </t>
  </si>
  <si>
    <t xml:space="preserve">Q1-1988 </t>
  </si>
  <si>
    <t xml:space="preserve">Q1-1997 </t>
  </si>
  <si>
    <t xml:space="preserve">Q1-1990 </t>
  </si>
  <si>
    <t xml:space="preserve">Q1-1995 </t>
  </si>
  <si>
    <t>20002</t>
  </si>
  <si>
    <t>20003</t>
  </si>
  <si>
    <t>20004</t>
  </si>
  <si>
    <t>20011</t>
  </si>
  <si>
    <t>20012</t>
  </si>
  <si>
    <t>20013</t>
  </si>
  <si>
    <t>20014</t>
  </si>
  <si>
    <t>20021</t>
  </si>
  <si>
    <t>20022</t>
  </si>
  <si>
    <t>20023</t>
  </si>
  <si>
    <t>20024</t>
  </si>
  <si>
    <t>20031</t>
  </si>
  <si>
    <t>20032</t>
  </si>
  <si>
    <t>20033</t>
  </si>
  <si>
    <t>20034</t>
  </si>
  <si>
    <t>20041</t>
  </si>
  <si>
    <t>20042</t>
  </si>
  <si>
    <t>20043</t>
  </si>
  <si>
    <t>20044</t>
  </si>
  <si>
    <t>20051</t>
  </si>
  <si>
    <t>20052</t>
  </si>
  <si>
    <t>20053</t>
  </si>
  <si>
    <t>20054</t>
  </si>
  <si>
    <t>20061</t>
  </si>
  <si>
    <t>20062</t>
  </si>
  <si>
    <t>20063</t>
  </si>
  <si>
    <t>20064</t>
  </si>
  <si>
    <t>20071</t>
  </si>
  <si>
    <t>20072</t>
  </si>
  <si>
    <t>20073</t>
  </si>
  <si>
    <t>20074</t>
  </si>
  <si>
    <t>20081</t>
  </si>
  <si>
    <t>20082</t>
  </si>
  <si>
    <t>20083</t>
  </si>
  <si>
    <t>20084</t>
  </si>
  <si>
    <t>20091</t>
  </si>
  <si>
    <t>20092</t>
  </si>
  <si>
    <t>20093</t>
  </si>
  <si>
    <t>20094</t>
  </si>
  <si>
    <t>20101</t>
  </si>
  <si>
    <t>20102</t>
  </si>
  <si>
    <t>20103</t>
  </si>
  <si>
    <t>20104</t>
  </si>
  <si>
    <t>20111</t>
  </si>
  <si>
    <t>20112</t>
  </si>
  <si>
    <t>20113</t>
  </si>
  <si>
    <t>20114</t>
  </si>
  <si>
    <t>20121</t>
  </si>
  <si>
    <t>Port + banks</t>
  </si>
  <si>
    <t>loans</t>
  </si>
  <si>
    <t>securities</t>
  </si>
  <si>
    <t>S418838M</t>
  </si>
  <si>
    <t/>
  </si>
  <si>
    <t>EUROS</t>
  </si>
  <si>
    <t>MILLIONS</t>
  </si>
  <si>
    <t>PR</t>
  </si>
  <si>
    <t xml:space="preserve">Italy: Foreign Portfolio and Bank Flows </t>
  </si>
  <si>
    <t>Greece</t>
  </si>
  <si>
    <t xml:space="preserve">GRNFLP@ALPMED   </t>
  </si>
  <si>
    <t xml:space="preserve">May 31 15:02:00 2012 </t>
  </si>
  <si>
    <t xml:space="preserve">Bank of Greece </t>
  </si>
  <si>
    <t xml:space="preserve">Jan-1980 </t>
  </si>
  <si>
    <t xml:space="preserve">Greece: MFI Loans: Total (EOP, NSA, Mil.EUR)  </t>
  </si>
  <si>
    <t xml:space="preserve">Ireland </t>
  </si>
  <si>
    <t>PTNFCEP@ALPMED</t>
  </si>
  <si>
    <t xml:space="preserve">% </t>
  </si>
  <si>
    <t xml:space="preserve">Jun 21 07:13:00 2012 </t>
  </si>
  <si>
    <t xml:space="preserve">Not Allowed </t>
  </si>
  <si>
    <t xml:space="preserve">Banco de Portugal </t>
  </si>
  <si>
    <t xml:space="preserve">Dec-2001 </t>
  </si>
  <si>
    <t xml:space="preserve">Portugal: Credit to the Non-monetary Sector Ex General Govt, Ann Growth (NSA, %)  </t>
  </si>
  <si>
    <t xml:space="preserve">Foreign Bank Flows </t>
  </si>
  <si>
    <t xml:space="preserve">Foreign Portfolio Flows </t>
  </si>
  <si>
    <t>BofI</t>
  </si>
  <si>
    <t>Haver/BofI</t>
  </si>
  <si>
    <t xml:space="preserve">Foreign Port +Bank Flows </t>
  </si>
  <si>
    <t>Quarter</t>
  </si>
  <si>
    <t>IFS- Sum Past 4Q</t>
  </si>
  <si>
    <t>BofI - Sum Past 4Q</t>
  </si>
  <si>
    <t xml:space="preserve">Jun 29 04:09:00 2012 </t>
  </si>
</sst>
</file>

<file path=xl/styles.xml><?xml version="1.0" encoding="utf-8"?>
<styleSheet xmlns="http://schemas.openxmlformats.org/spreadsheetml/2006/main">
  <numFmts count="3">
    <numFmt numFmtId="164" formatCode="yyyymm"/>
    <numFmt numFmtId="165" formatCode="0.0"/>
    <numFmt numFmtId="166" formatCode="0.00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8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0" xfId="0" quotePrefix="1"/>
    <xf numFmtId="164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1" fontId="0" fillId="3" borderId="0" xfId="0" applyNumberFormat="1" applyFill="1"/>
    <xf numFmtId="0" fontId="1" fillId="2" borderId="0" xfId="0" applyFont="1" applyFill="1" applyAlignment="1">
      <alignment wrapText="1"/>
    </xf>
    <xf numFmtId="0" fontId="2" fillId="0" borderId="0" xfId="0" applyFont="1"/>
    <xf numFmtId="16" fontId="2" fillId="0" borderId="0" xfId="0" applyNumberFormat="1" applyFont="1"/>
    <xf numFmtId="14" fontId="2" fillId="0" borderId="0" xfId="1" applyNumberFormat="1" applyFont="1" applyFill="1" applyAlignment="1">
      <alignment horizontal="right"/>
    </xf>
    <xf numFmtId="0" fontId="2" fillId="2" borderId="0" xfId="1" applyFont="1" applyFill="1" applyBorder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14" fontId="2" fillId="0" borderId="1" xfId="1" applyNumberFormat="1" applyFont="1" applyFill="1" applyBorder="1" applyAlignment="1">
      <alignment horizontal="right"/>
    </xf>
    <xf numFmtId="14" fontId="2" fillId="0" borderId="1" xfId="1" applyNumberFormat="1" applyFont="1" applyFill="1" applyBorder="1" applyAlignment="1">
      <alignment horizontal="center"/>
    </xf>
    <xf numFmtId="14" fontId="2" fillId="0" borderId="0" xfId="1" applyNumberFormat="1" applyFont="1" applyFill="1"/>
    <xf numFmtId="166" fontId="2" fillId="0" borderId="0" xfId="0" applyNumberFormat="1" applyFont="1"/>
    <xf numFmtId="14" fontId="2" fillId="0" borderId="0" xfId="0" applyNumberFormat="1" applyFont="1"/>
    <xf numFmtId="14" fontId="0" fillId="0" borderId="0" xfId="0" applyNumberFormat="1"/>
    <xf numFmtId="2" fontId="0" fillId="0" borderId="0" xfId="0" applyNumberFormat="1"/>
    <xf numFmtId="2" fontId="2" fillId="0" borderId="0" xfId="1" applyNumberFormat="1" applyFont="1" applyFill="1" applyBorder="1" applyAlignment="1">
      <alignment horizontal="center"/>
    </xf>
    <xf numFmtId="2" fontId="2" fillId="0" borderId="0" xfId="0" applyNumberFormat="1" applyFont="1"/>
    <xf numFmtId="2" fontId="0" fillId="2" borderId="0" xfId="0" applyNumberFormat="1" applyFill="1" applyAlignment="1">
      <alignment wrapText="1"/>
    </xf>
    <xf numFmtId="2" fontId="2" fillId="0" borderId="0" xfId="1" applyNumberFormat="1" applyFont="1" applyFill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3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vertical="top"/>
    </xf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Normal_bbflows_update1" xfId="1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>
        <v>5.7709999999999999</v>
        <stp/>
        <stp>##V3_BDHV12</stp>
        <stp>GSPG10YR Index</stp>
        <stp>px_last</stp>
        <stp>1/1/2000</stp>
        <stp/>
        <stp>[Fig 3 Spain Italy Outflows.xlsx]Bloomberg!R9C10_x0000__x0000_</stp>
        <stp>Per</stp>
        <stp>m</stp>
        <stp>Days=n</stp>
        <stp>Dts</stp>
        <stp>FALSE</stp>
        <stp>cols=1;rows=150</stp>
        <tr r="J9" s="4"/>
      </tp>
      <tp>
        <v>9988.34</v>
        <stp/>
        <stp>##V3_BDHV12</stp>
        <stp>t2itielb index</stp>
        <stp>px_last</stp>
        <stp>1/1/2000</stp>
        <stp/>
        <stp>[Fig 3 Spain Italy Outflows.xlsx]Bloomberg!R9C3_x0000__x0000_</stp>
        <stp>Per</stp>
        <stp>m</stp>
        <stp>Days=n</stp>
        <stp>Dts</stp>
        <stp>FALSE</stp>
        <stp>cols=1;rows=150</stp>
        <tr r="C9" s="4"/>
      </tp>
      <tp>
        <v>5.7709999999999999</v>
        <stp/>
        <stp>##V3_BDHV12</stp>
        <stp>GSPG10YR Index</stp>
        <stp>px_last</stp>
        <stp>1/1/2000</stp>
        <stp/>
        <stp>[Fig 3 Spain Italy Outflows.xlsx]Bloomberg!R9C5_x0000__x0000_</stp>
        <stp>Per</stp>
        <stp>m</stp>
        <stp>Days=n</stp>
        <stp>Dts</stp>
        <stp>FALSE</stp>
        <stp>cols=1;rows=150</stp>
        <tr r="E9" s="4"/>
      </tp>
      <tp>
        <v>5.7709999999999999</v>
        <stp/>
        <stp>##V3_BDHV12</stp>
        <stp>GSPG10YR Index</stp>
        <stp>px_last</stp>
        <stp>1/1/2000</stp>
        <stp/>
        <stp>[Fig 3 Spain Italy Outflows.xlsx]Bloomberg!R9C7_x0000__x0000_</stp>
        <stp>Per</stp>
        <stp>m</stp>
        <stp>Days=n</stp>
        <stp>Dts</stp>
        <stp>FALSE</stp>
        <stp>cols=1;rows=150</stp>
        <tr r="G9" s="4"/>
      </tp>
      <tp>
        <v>5.7709999999999999</v>
        <stp/>
        <stp>##V3_BDHV12</stp>
        <stp>GSPG10YR Index</stp>
        <stp>px_last</stp>
        <stp>1/1/2000</stp>
        <stp/>
        <stp>[Fig 3 Spain Italy Outflows.xlsx]Bloomberg!R9C6_x0000__x0000_</stp>
        <stp>Per</stp>
        <stp>m</stp>
        <stp>Days=n</stp>
        <stp>Dts</stp>
        <stp>FALSE</stp>
        <stp>cols=1;rows=150</stp>
        <tr r="F9" s="4"/>
      </tp>
      <tp>
        <v>5.7709999999999999</v>
        <stp/>
        <stp>##V3_BDHV12</stp>
        <stp>GSPG10YR Index</stp>
        <stp>px_last</stp>
        <stp>1/1/2000</stp>
        <stp/>
        <stp>[Fig 3 Spain Italy Outflows.xlsx]Bloomberg!R9C9_x0000__x0000_</stp>
        <stp>Per</stp>
        <stp>m</stp>
        <stp>Days=n</stp>
        <stp>Dts</stp>
        <stp>FALSE</stp>
        <stp>cols=1;rows=150</stp>
        <tr r="I9" s="4"/>
      </tp>
      <tp>
        <v>5.7709999999999999</v>
        <stp/>
        <stp>##V3_BDHV12</stp>
        <stp>GSPG10YR Index</stp>
        <stp>px_last</stp>
        <stp>1/1/2000</stp>
        <stp/>
        <stp>[Fig 3 Spain Italy Outflows.xlsx]Bloomberg!R9C8_x0000__x0000_</stp>
        <stp>Per</stp>
        <stp>m</stp>
        <stp>Days=n</stp>
        <stp>Dts</stp>
        <stp>FALSE</stp>
        <stp>cols=1;rows=150</stp>
        <tr r="H9" s="4"/>
      </tp>
      <tp>
        <v>28175.65</v>
        <stp/>
        <stp>##V3_BDHV12</stp>
        <stp>t2itiecl index</stp>
        <stp>px_last</stp>
        <stp>1/1/2000</stp>
        <stp/>
        <stp>[Fig 3 Spain Italy Outflows.xlsx]Bloomberg!R9C4_x0000__x0000_</stp>
        <stp>Per</stp>
        <stp>m</stp>
        <stp>Days=n</stp>
        <stp>Dts</stp>
        <stp>FALSE</stp>
        <stp>cols=1;rows=150</stp>
        <tr r="D9" s="4"/>
      </tp>
      <tp>
        <v>36556</v>
        <stp/>
        <stp>##V3_BDHV12</stp>
        <stp>t2esintg Index</stp>
        <stp>px_last</stp>
        <stp>1/1/2000</stp>
        <stp/>
        <stp>[Fig 3 Spain Italy Outflows.xlsx]Bloomberg!R9C1_x0000__x0000_</stp>
        <stp>Per</stp>
        <stp>m</stp>
        <stp>Days=n</stp>
        <stp>Dts</stp>
        <stp>TRUE</stp>
        <stp>cols=2;rows=150</stp>
        <tr r="A9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volatileDependencies" Target="volatileDependenci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'Haver M'!$BF$3</c:f>
              <c:strCache>
                <c:ptCount val="1"/>
                <c:pt idx="0">
                  <c:v>Spain: Foreign Portfolio and Bank Flows 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'Haver M'!$BE$23:$BE$188</c:f>
              <c:numCache>
                <c:formatCode>m/d/yyyy</c:formatCode>
                <c:ptCount val="166"/>
                <c:pt idx="0">
                  <c:v>36922</c:v>
                </c:pt>
                <c:pt idx="1">
                  <c:v>36950</c:v>
                </c:pt>
                <c:pt idx="2">
                  <c:v>36981</c:v>
                </c:pt>
                <c:pt idx="3">
                  <c:v>37011</c:v>
                </c:pt>
                <c:pt idx="4">
                  <c:v>37042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37195</c:v>
                </c:pt>
                <c:pt idx="10">
                  <c:v>37225</c:v>
                </c:pt>
                <c:pt idx="11">
                  <c:v>37256</c:v>
                </c:pt>
                <c:pt idx="12">
                  <c:v>37287</c:v>
                </c:pt>
                <c:pt idx="13">
                  <c:v>37315</c:v>
                </c:pt>
                <c:pt idx="14">
                  <c:v>37346</c:v>
                </c:pt>
                <c:pt idx="15">
                  <c:v>37376</c:v>
                </c:pt>
                <c:pt idx="16">
                  <c:v>37407</c:v>
                </c:pt>
                <c:pt idx="17">
                  <c:v>37437</c:v>
                </c:pt>
                <c:pt idx="18">
                  <c:v>37468</c:v>
                </c:pt>
                <c:pt idx="19">
                  <c:v>37499</c:v>
                </c:pt>
                <c:pt idx="20">
                  <c:v>37529</c:v>
                </c:pt>
                <c:pt idx="21">
                  <c:v>37560</c:v>
                </c:pt>
                <c:pt idx="22">
                  <c:v>37590</c:v>
                </c:pt>
                <c:pt idx="23">
                  <c:v>37621</c:v>
                </c:pt>
                <c:pt idx="24">
                  <c:v>37652</c:v>
                </c:pt>
                <c:pt idx="25">
                  <c:v>37680</c:v>
                </c:pt>
                <c:pt idx="26">
                  <c:v>37711</c:v>
                </c:pt>
                <c:pt idx="27">
                  <c:v>37741</c:v>
                </c:pt>
                <c:pt idx="28">
                  <c:v>37772</c:v>
                </c:pt>
                <c:pt idx="29">
                  <c:v>37802</c:v>
                </c:pt>
                <c:pt idx="30">
                  <c:v>37833</c:v>
                </c:pt>
                <c:pt idx="31">
                  <c:v>37864</c:v>
                </c:pt>
                <c:pt idx="32">
                  <c:v>37894</c:v>
                </c:pt>
                <c:pt idx="33">
                  <c:v>37925</c:v>
                </c:pt>
                <c:pt idx="34">
                  <c:v>37955</c:v>
                </c:pt>
                <c:pt idx="35">
                  <c:v>37986</c:v>
                </c:pt>
                <c:pt idx="36">
                  <c:v>38017</c:v>
                </c:pt>
                <c:pt idx="37">
                  <c:v>38046</c:v>
                </c:pt>
                <c:pt idx="38">
                  <c:v>38077</c:v>
                </c:pt>
                <c:pt idx="39">
                  <c:v>38107</c:v>
                </c:pt>
                <c:pt idx="40">
                  <c:v>38138</c:v>
                </c:pt>
                <c:pt idx="41">
                  <c:v>38168</c:v>
                </c:pt>
                <c:pt idx="42">
                  <c:v>38199</c:v>
                </c:pt>
                <c:pt idx="43">
                  <c:v>38230</c:v>
                </c:pt>
                <c:pt idx="44">
                  <c:v>38260</c:v>
                </c:pt>
                <c:pt idx="45">
                  <c:v>38291</c:v>
                </c:pt>
                <c:pt idx="46">
                  <c:v>38321</c:v>
                </c:pt>
                <c:pt idx="47">
                  <c:v>38352</c:v>
                </c:pt>
                <c:pt idx="48">
                  <c:v>38383</c:v>
                </c:pt>
                <c:pt idx="49">
                  <c:v>38411</c:v>
                </c:pt>
                <c:pt idx="50">
                  <c:v>38442</c:v>
                </c:pt>
                <c:pt idx="51">
                  <c:v>38472</c:v>
                </c:pt>
                <c:pt idx="52">
                  <c:v>38503</c:v>
                </c:pt>
                <c:pt idx="53">
                  <c:v>38533</c:v>
                </c:pt>
                <c:pt idx="54">
                  <c:v>38564</c:v>
                </c:pt>
                <c:pt idx="55">
                  <c:v>38595</c:v>
                </c:pt>
                <c:pt idx="56">
                  <c:v>38625</c:v>
                </c:pt>
                <c:pt idx="57">
                  <c:v>38656</c:v>
                </c:pt>
                <c:pt idx="58">
                  <c:v>38686</c:v>
                </c:pt>
                <c:pt idx="59">
                  <c:v>38717</c:v>
                </c:pt>
                <c:pt idx="60">
                  <c:v>38748</c:v>
                </c:pt>
                <c:pt idx="61">
                  <c:v>38776</c:v>
                </c:pt>
                <c:pt idx="62">
                  <c:v>38807</c:v>
                </c:pt>
                <c:pt idx="63">
                  <c:v>38837</c:v>
                </c:pt>
                <c:pt idx="64">
                  <c:v>38868</c:v>
                </c:pt>
                <c:pt idx="65">
                  <c:v>38898</c:v>
                </c:pt>
                <c:pt idx="66">
                  <c:v>38929</c:v>
                </c:pt>
                <c:pt idx="67">
                  <c:v>38960</c:v>
                </c:pt>
                <c:pt idx="68">
                  <c:v>38990</c:v>
                </c:pt>
                <c:pt idx="69">
                  <c:v>39021</c:v>
                </c:pt>
                <c:pt idx="70">
                  <c:v>39051</c:v>
                </c:pt>
                <c:pt idx="71">
                  <c:v>39082</c:v>
                </c:pt>
                <c:pt idx="72">
                  <c:v>39113</c:v>
                </c:pt>
                <c:pt idx="73">
                  <c:v>39141</c:v>
                </c:pt>
                <c:pt idx="74">
                  <c:v>39172</c:v>
                </c:pt>
                <c:pt idx="75">
                  <c:v>39202</c:v>
                </c:pt>
                <c:pt idx="76">
                  <c:v>39233</c:v>
                </c:pt>
                <c:pt idx="77">
                  <c:v>39263</c:v>
                </c:pt>
                <c:pt idx="78">
                  <c:v>39294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40877</c:v>
                </c:pt>
                <c:pt idx="131">
                  <c:v>40908</c:v>
                </c:pt>
                <c:pt idx="132">
                  <c:v>40939</c:v>
                </c:pt>
                <c:pt idx="133">
                  <c:v>40968</c:v>
                </c:pt>
                <c:pt idx="134">
                  <c:v>40999</c:v>
                </c:pt>
                <c:pt idx="135">
                  <c:v>41029</c:v>
                </c:pt>
                <c:pt idx="136">
                  <c:v>41060</c:v>
                </c:pt>
              </c:numCache>
            </c:numRef>
          </c:cat>
          <c:val>
            <c:numRef>
              <c:f>'Haver M'!$BF$23:$BF$188</c:f>
              <c:numCache>
                <c:formatCode>0.00</c:formatCode>
                <c:ptCount val="166"/>
                <c:pt idx="0">
                  <c:v>108.82900000000001</c:v>
                </c:pt>
                <c:pt idx="1">
                  <c:v>106.64400000000001</c:v>
                </c:pt>
                <c:pt idx="2">
                  <c:v>106.14600000000002</c:v>
                </c:pt>
                <c:pt idx="3">
                  <c:v>96.192000000000007</c:v>
                </c:pt>
                <c:pt idx="4">
                  <c:v>97.295000000000016</c:v>
                </c:pt>
                <c:pt idx="5">
                  <c:v>96.405000000000015</c:v>
                </c:pt>
                <c:pt idx="6">
                  <c:v>80.904000000000025</c:v>
                </c:pt>
                <c:pt idx="7">
                  <c:v>80.02500000000002</c:v>
                </c:pt>
                <c:pt idx="8">
                  <c:v>68.017999999999986</c:v>
                </c:pt>
                <c:pt idx="9">
                  <c:v>62.696999999999996</c:v>
                </c:pt>
                <c:pt idx="10">
                  <c:v>56.810999999999986</c:v>
                </c:pt>
                <c:pt idx="11">
                  <c:v>47.815999999999995</c:v>
                </c:pt>
                <c:pt idx="12">
                  <c:v>41.793000000000006</c:v>
                </c:pt>
                <c:pt idx="13">
                  <c:v>38.040999999999997</c:v>
                </c:pt>
                <c:pt idx="14">
                  <c:v>39.44</c:v>
                </c:pt>
                <c:pt idx="15">
                  <c:v>59.07200000000001</c:v>
                </c:pt>
                <c:pt idx="16">
                  <c:v>61.657000000000004</c:v>
                </c:pt>
                <c:pt idx="17">
                  <c:v>61.808999999999997</c:v>
                </c:pt>
                <c:pt idx="18">
                  <c:v>63</c:v>
                </c:pt>
                <c:pt idx="19">
                  <c:v>61.929000000000002</c:v>
                </c:pt>
                <c:pt idx="20">
                  <c:v>68.263999999999996</c:v>
                </c:pt>
                <c:pt idx="21">
                  <c:v>69.144999999999996</c:v>
                </c:pt>
                <c:pt idx="22">
                  <c:v>70.130999999999986</c:v>
                </c:pt>
                <c:pt idx="23">
                  <c:v>65.23599999999999</c:v>
                </c:pt>
                <c:pt idx="24">
                  <c:v>65.345999999999989</c:v>
                </c:pt>
                <c:pt idx="25">
                  <c:v>80.083999999999975</c:v>
                </c:pt>
                <c:pt idx="26">
                  <c:v>77.88900000000001</c:v>
                </c:pt>
                <c:pt idx="27">
                  <c:v>83.975999999999999</c:v>
                </c:pt>
                <c:pt idx="28">
                  <c:v>76.222999999999999</c:v>
                </c:pt>
                <c:pt idx="29">
                  <c:v>71.043999999999997</c:v>
                </c:pt>
                <c:pt idx="30">
                  <c:v>81.155999999999992</c:v>
                </c:pt>
                <c:pt idx="31">
                  <c:v>82.906999999999996</c:v>
                </c:pt>
                <c:pt idx="32">
                  <c:v>79.573000000000008</c:v>
                </c:pt>
                <c:pt idx="33">
                  <c:v>80.602000000000004</c:v>
                </c:pt>
                <c:pt idx="34">
                  <c:v>84.696000000000012</c:v>
                </c:pt>
                <c:pt idx="35">
                  <c:v>94.426000000000016</c:v>
                </c:pt>
                <c:pt idx="36">
                  <c:v>103.849</c:v>
                </c:pt>
                <c:pt idx="37">
                  <c:v>98.968999999999994</c:v>
                </c:pt>
                <c:pt idx="38">
                  <c:v>98.442999999999998</c:v>
                </c:pt>
                <c:pt idx="39">
                  <c:v>94.578999999999979</c:v>
                </c:pt>
                <c:pt idx="40">
                  <c:v>100.86199999999999</c:v>
                </c:pt>
                <c:pt idx="41">
                  <c:v>119.30799999999999</c:v>
                </c:pt>
                <c:pt idx="42">
                  <c:v>117.19900000000001</c:v>
                </c:pt>
                <c:pt idx="43">
                  <c:v>114.35500000000002</c:v>
                </c:pt>
                <c:pt idx="44">
                  <c:v>107.732</c:v>
                </c:pt>
                <c:pt idx="45">
                  <c:v>130.958</c:v>
                </c:pt>
                <c:pt idx="46">
                  <c:v>129.48999999999998</c:v>
                </c:pt>
                <c:pt idx="47">
                  <c:v>127.702</c:v>
                </c:pt>
                <c:pt idx="48">
                  <c:v>122.49100000000001</c:v>
                </c:pt>
                <c:pt idx="49">
                  <c:v>137.30600000000001</c:v>
                </c:pt>
                <c:pt idx="50">
                  <c:v>141.886</c:v>
                </c:pt>
                <c:pt idx="51">
                  <c:v>139.87200000000001</c:v>
                </c:pt>
                <c:pt idx="52">
                  <c:v>136.15699999999998</c:v>
                </c:pt>
                <c:pt idx="53">
                  <c:v>149.934</c:v>
                </c:pt>
                <c:pt idx="54">
                  <c:v>155.76599999999999</c:v>
                </c:pt>
                <c:pt idx="55">
                  <c:v>152.60799999999998</c:v>
                </c:pt>
                <c:pt idx="56">
                  <c:v>178.58299999999997</c:v>
                </c:pt>
                <c:pt idx="57">
                  <c:v>164.423</c:v>
                </c:pt>
                <c:pt idx="58">
                  <c:v>179.40100000000001</c:v>
                </c:pt>
                <c:pt idx="59">
                  <c:v>189.52799999999999</c:v>
                </c:pt>
                <c:pt idx="60">
                  <c:v>204.86500000000001</c:v>
                </c:pt>
                <c:pt idx="61">
                  <c:v>220.857</c:v>
                </c:pt>
                <c:pt idx="62">
                  <c:v>229.73000000000002</c:v>
                </c:pt>
                <c:pt idx="63">
                  <c:v>232.65299999999996</c:v>
                </c:pt>
                <c:pt idx="64">
                  <c:v>223.29699999999997</c:v>
                </c:pt>
                <c:pt idx="65">
                  <c:v>214.65099999999998</c:v>
                </c:pt>
                <c:pt idx="66">
                  <c:v>213.54900000000004</c:v>
                </c:pt>
                <c:pt idx="67">
                  <c:v>223.577</c:v>
                </c:pt>
                <c:pt idx="68">
                  <c:v>206.12700000000001</c:v>
                </c:pt>
                <c:pt idx="69">
                  <c:v>210.22300000000001</c:v>
                </c:pt>
                <c:pt idx="70">
                  <c:v>209.46900000000002</c:v>
                </c:pt>
                <c:pt idx="71">
                  <c:v>199.93400000000003</c:v>
                </c:pt>
                <c:pt idx="72">
                  <c:v>187.447</c:v>
                </c:pt>
                <c:pt idx="73">
                  <c:v>186.10199999999998</c:v>
                </c:pt>
                <c:pt idx="74">
                  <c:v>197.03100000000001</c:v>
                </c:pt>
                <c:pt idx="75">
                  <c:v>193.16600000000003</c:v>
                </c:pt>
                <c:pt idx="76">
                  <c:v>216.85300000000004</c:v>
                </c:pt>
                <c:pt idx="77">
                  <c:v>222.21500000000003</c:v>
                </c:pt>
                <c:pt idx="78">
                  <c:v>227.18400000000003</c:v>
                </c:pt>
                <c:pt idx="79">
                  <c:v>218.89200000000002</c:v>
                </c:pt>
                <c:pt idx="80">
                  <c:v>215.78500000000003</c:v>
                </c:pt>
                <c:pt idx="81">
                  <c:v>195.72700000000003</c:v>
                </c:pt>
                <c:pt idx="82">
                  <c:v>192.34800000000001</c:v>
                </c:pt>
                <c:pt idx="83">
                  <c:v>170.947</c:v>
                </c:pt>
                <c:pt idx="84">
                  <c:v>171.66000000000003</c:v>
                </c:pt>
                <c:pt idx="85">
                  <c:v>172.67099999999996</c:v>
                </c:pt>
                <c:pt idx="86">
                  <c:v>119.09699999999999</c:v>
                </c:pt>
                <c:pt idx="87">
                  <c:v>113.631</c:v>
                </c:pt>
                <c:pt idx="88">
                  <c:v>116.75700000000001</c:v>
                </c:pt>
                <c:pt idx="89">
                  <c:v>105.90300000000001</c:v>
                </c:pt>
                <c:pt idx="90">
                  <c:v>89.584000000000017</c:v>
                </c:pt>
                <c:pt idx="91">
                  <c:v>106.45500000000001</c:v>
                </c:pt>
                <c:pt idx="92">
                  <c:v>88.40100000000001</c:v>
                </c:pt>
                <c:pt idx="93">
                  <c:v>82.210999999999999</c:v>
                </c:pt>
                <c:pt idx="94">
                  <c:v>54.943999999999988</c:v>
                </c:pt>
                <c:pt idx="95">
                  <c:v>53.382999999999996</c:v>
                </c:pt>
                <c:pt idx="96">
                  <c:v>52.882000000000012</c:v>
                </c:pt>
                <c:pt idx="97">
                  <c:v>6.4489999999999981</c:v>
                </c:pt>
                <c:pt idx="98">
                  <c:v>30.358000000000008</c:v>
                </c:pt>
                <c:pt idx="99">
                  <c:v>21.920000000000012</c:v>
                </c:pt>
                <c:pt idx="100">
                  <c:v>-1.4430000000000043</c:v>
                </c:pt>
                <c:pt idx="101">
                  <c:v>-9.76</c:v>
                </c:pt>
                <c:pt idx="102">
                  <c:v>-22.984999999999999</c:v>
                </c:pt>
                <c:pt idx="103">
                  <c:v>-31.67</c:v>
                </c:pt>
                <c:pt idx="104">
                  <c:v>-11.818000000000001</c:v>
                </c:pt>
                <c:pt idx="105">
                  <c:v>3.5089999999999968</c:v>
                </c:pt>
                <c:pt idx="106">
                  <c:v>28.044</c:v>
                </c:pt>
                <c:pt idx="107">
                  <c:v>55.5</c:v>
                </c:pt>
                <c:pt idx="108">
                  <c:v>54.153999999999996</c:v>
                </c:pt>
                <c:pt idx="109">
                  <c:v>46.075000000000003</c:v>
                </c:pt>
                <c:pt idx="110">
                  <c:v>42.838000000000001</c:v>
                </c:pt>
                <c:pt idx="111">
                  <c:v>43.433</c:v>
                </c:pt>
                <c:pt idx="112">
                  <c:v>11.896999999999998</c:v>
                </c:pt>
                <c:pt idx="113">
                  <c:v>-38.275999999999996</c:v>
                </c:pt>
                <c:pt idx="114">
                  <c:v>-36.256999999999991</c:v>
                </c:pt>
                <c:pt idx="115">
                  <c:v>-14.153999999999996</c:v>
                </c:pt>
                <c:pt idx="116">
                  <c:v>-12.122999999999999</c:v>
                </c:pt>
                <c:pt idx="117">
                  <c:v>1.3290000000000077</c:v>
                </c:pt>
                <c:pt idx="118">
                  <c:v>-29.117000000000004</c:v>
                </c:pt>
                <c:pt idx="119">
                  <c:v>-43.507000000000005</c:v>
                </c:pt>
                <c:pt idx="120">
                  <c:v>-38.587000000000003</c:v>
                </c:pt>
                <c:pt idx="121">
                  <c:v>-21.740999999999996</c:v>
                </c:pt>
                <c:pt idx="122">
                  <c:v>-14.435999999999996</c:v>
                </c:pt>
                <c:pt idx="123">
                  <c:v>-4.6700000000000035</c:v>
                </c:pt>
                <c:pt idx="124">
                  <c:v>28.940999999999999</c:v>
                </c:pt>
                <c:pt idx="125">
                  <c:v>74.48</c:v>
                </c:pt>
                <c:pt idx="126">
                  <c:v>65.193000000000012</c:v>
                </c:pt>
                <c:pt idx="127">
                  <c:v>24.569000000000006</c:v>
                </c:pt>
                <c:pt idx="128">
                  <c:v>-4.0100000000000033</c:v>
                </c:pt>
                <c:pt idx="129">
                  <c:v>-44.513999999999996</c:v>
                </c:pt>
                <c:pt idx="130">
                  <c:v>-49.161000000000001</c:v>
                </c:pt>
                <c:pt idx="131">
                  <c:v>-85.353000000000009</c:v>
                </c:pt>
                <c:pt idx="132">
                  <c:v>-114.583</c:v>
                </c:pt>
                <c:pt idx="133">
                  <c:v>-131.26400000000001</c:v>
                </c:pt>
                <c:pt idx="134">
                  <c:v>-188.52500000000001</c:v>
                </c:pt>
                <c:pt idx="135">
                  <c:v>-227.708</c:v>
                </c:pt>
              </c:numCache>
            </c:numRef>
          </c:val>
        </c:ser>
        <c:ser>
          <c:idx val="1"/>
          <c:order val="1"/>
          <c:tx>
            <c:strRef>
              <c:f>'Haver M'!$BH$3</c:f>
              <c:strCache>
                <c:ptCount val="1"/>
                <c:pt idx="0">
                  <c:v>Spain: Target 2 Liabilities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'Haver M'!$BE$23:$BE$188</c:f>
              <c:numCache>
                <c:formatCode>m/d/yyyy</c:formatCode>
                <c:ptCount val="166"/>
                <c:pt idx="0">
                  <c:v>36922</c:v>
                </c:pt>
                <c:pt idx="1">
                  <c:v>36950</c:v>
                </c:pt>
                <c:pt idx="2">
                  <c:v>36981</c:v>
                </c:pt>
                <c:pt idx="3">
                  <c:v>37011</c:v>
                </c:pt>
                <c:pt idx="4">
                  <c:v>37042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37195</c:v>
                </c:pt>
                <c:pt idx="10">
                  <c:v>37225</c:v>
                </c:pt>
                <c:pt idx="11">
                  <c:v>37256</c:v>
                </c:pt>
                <c:pt idx="12">
                  <c:v>37287</c:v>
                </c:pt>
                <c:pt idx="13">
                  <c:v>37315</c:v>
                </c:pt>
                <c:pt idx="14">
                  <c:v>37346</c:v>
                </c:pt>
                <c:pt idx="15">
                  <c:v>37376</c:v>
                </c:pt>
                <c:pt idx="16">
                  <c:v>37407</c:v>
                </c:pt>
                <c:pt idx="17">
                  <c:v>37437</c:v>
                </c:pt>
                <c:pt idx="18">
                  <c:v>37468</c:v>
                </c:pt>
                <c:pt idx="19">
                  <c:v>37499</c:v>
                </c:pt>
                <c:pt idx="20">
                  <c:v>37529</c:v>
                </c:pt>
                <c:pt idx="21">
                  <c:v>37560</c:v>
                </c:pt>
                <c:pt idx="22">
                  <c:v>37590</c:v>
                </c:pt>
                <c:pt idx="23">
                  <c:v>37621</c:v>
                </c:pt>
                <c:pt idx="24">
                  <c:v>37652</c:v>
                </c:pt>
                <c:pt idx="25">
                  <c:v>37680</c:v>
                </c:pt>
                <c:pt idx="26">
                  <c:v>37711</c:v>
                </c:pt>
                <c:pt idx="27">
                  <c:v>37741</c:v>
                </c:pt>
                <c:pt idx="28">
                  <c:v>37772</c:v>
                </c:pt>
                <c:pt idx="29">
                  <c:v>37802</c:v>
                </c:pt>
                <c:pt idx="30">
                  <c:v>37833</c:v>
                </c:pt>
                <c:pt idx="31">
                  <c:v>37864</c:v>
                </c:pt>
                <c:pt idx="32">
                  <c:v>37894</c:v>
                </c:pt>
                <c:pt idx="33">
                  <c:v>37925</c:v>
                </c:pt>
                <c:pt idx="34">
                  <c:v>37955</c:v>
                </c:pt>
                <c:pt idx="35">
                  <c:v>37986</c:v>
                </c:pt>
                <c:pt idx="36">
                  <c:v>38017</c:v>
                </c:pt>
                <c:pt idx="37">
                  <c:v>38046</c:v>
                </c:pt>
                <c:pt idx="38">
                  <c:v>38077</c:v>
                </c:pt>
                <c:pt idx="39">
                  <c:v>38107</c:v>
                </c:pt>
                <c:pt idx="40">
                  <c:v>38138</c:v>
                </c:pt>
                <c:pt idx="41">
                  <c:v>38168</c:v>
                </c:pt>
                <c:pt idx="42">
                  <c:v>38199</c:v>
                </c:pt>
                <c:pt idx="43">
                  <c:v>38230</c:v>
                </c:pt>
                <c:pt idx="44">
                  <c:v>38260</c:v>
                </c:pt>
                <c:pt idx="45">
                  <c:v>38291</c:v>
                </c:pt>
                <c:pt idx="46">
                  <c:v>38321</c:v>
                </c:pt>
                <c:pt idx="47">
                  <c:v>38352</c:v>
                </c:pt>
                <c:pt idx="48">
                  <c:v>38383</c:v>
                </c:pt>
                <c:pt idx="49">
                  <c:v>38411</c:v>
                </c:pt>
                <c:pt idx="50">
                  <c:v>38442</c:v>
                </c:pt>
                <c:pt idx="51">
                  <c:v>38472</c:v>
                </c:pt>
                <c:pt idx="52">
                  <c:v>38503</c:v>
                </c:pt>
                <c:pt idx="53">
                  <c:v>38533</c:v>
                </c:pt>
                <c:pt idx="54">
                  <c:v>38564</c:v>
                </c:pt>
                <c:pt idx="55">
                  <c:v>38595</c:v>
                </c:pt>
                <c:pt idx="56">
                  <c:v>38625</c:v>
                </c:pt>
                <c:pt idx="57">
                  <c:v>38656</c:v>
                </c:pt>
                <c:pt idx="58">
                  <c:v>38686</c:v>
                </c:pt>
                <c:pt idx="59">
                  <c:v>38717</c:v>
                </c:pt>
                <c:pt idx="60">
                  <c:v>38748</c:v>
                </c:pt>
                <c:pt idx="61">
                  <c:v>38776</c:v>
                </c:pt>
                <c:pt idx="62">
                  <c:v>38807</c:v>
                </c:pt>
                <c:pt idx="63">
                  <c:v>38837</c:v>
                </c:pt>
                <c:pt idx="64">
                  <c:v>38868</c:v>
                </c:pt>
                <c:pt idx="65">
                  <c:v>38898</c:v>
                </c:pt>
                <c:pt idx="66">
                  <c:v>38929</c:v>
                </c:pt>
                <c:pt idx="67">
                  <c:v>38960</c:v>
                </c:pt>
                <c:pt idx="68">
                  <c:v>38990</c:v>
                </c:pt>
                <c:pt idx="69">
                  <c:v>39021</c:v>
                </c:pt>
                <c:pt idx="70">
                  <c:v>39051</c:v>
                </c:pt>
                <c:pt idx="71">
                  <c:v>39082</c:v>
                </c:pt>
                <c:pt idx="72">
                  <c:v>39113</c:v>
                </c:pt>
                <c:pt idx="73">
                  <c:v>39141</c:v>
                </c:pt>
                <c:pt idx="74">
                  <c:v>39172</c:v>
                </c:pt>
                <c:pt idx="75">
                  <c:v>39202</c:v>
                </c:pt>
                <c:pt idx="76">
                  <c:v>39233</c:v>
                </c:pt>
                <c:pt idx="77">
                  <c:v>39263</c:v>
                </c:pt>
                <c:pt idx="78">
                  <c:v>39294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40877</c:v>
                </c:pt>
                <c:pt idx="131">
                  <c:v>40908</c:v>
                </c:pt>
                <c:pt idx="132">
                  <c:v>40939</c:v>
                </c:pt>
                <c:pt idx="133">
                  <c:v>40968</c:v>
                </c:pt>
                <c:pt idx="134">
                  <c:v>40999</c:v>
                </c:pt>
                <c:pt idx="135">
                  <c:v>41029</c:v>
                </c:pt>
                <c:pt idx="136">
                  <c:v>41060</c:v>
                </c:pt>
              </c:numCache>
            </c:numRef>
          </c:cat>
          <c:val>
            <c:numRef>
              <c:f>'Haver M'!$BH$23:$BH$188</c:f>
              <c:numCache>
                <c:formatCode>0.00</c:formatCode>
                <c:ptCount val="166"/>
                <c:pt idx="0">
                  <c:v>-17.200000000000003</c:v>
                </c:pt>
                <c:pt idx="1">
                  <c:v>-10.991999999999997</c:v>
                </c:pt>
                <c:pt idx="2">
                  <c:v>-2.6999999999999993</c:v>
                </c:pt>
                <c:pt idx="3">
                  <c:v>2.4000000000000909E-2</c:v>
                </c:pt>
                <c:pt idx="4">
                  <c:v>-0.10099999999999909</c:v>
                </c:pt>
                <c:pt idx="5">
                  <c:v>-2.0260000000000034</c:v>
                </c:pt>
                <c:pt idx="6">
                  <c:v>-1.843</c:v>
                </c:pt>
                <c:pt idx="7">
                  <c:v>4.9049999999999976</c:v>
                </c:pt>
                <c:pt idx="8">
                  <c:v>7.0299999999999976</c:v>
                </c:pt>
                <c:pt idx="9">
                  <c:v>10.023999999999997</c:v>
                </c:pt>
                <c:pt idx="10">
                  <c:v>15.190000000000005</c:v>
                </c:pt>
                <c:pt idx="11">
                  <c:v>17.669000000000004</c:v>
                </c:pt>
                <c:pt idx="12">
                  <c:v>6.3439999999999976</c:v>
                </c:pt>
                <c:pt idx="13">
                  <c:v>2.7509999999999977</c:v>
                </c:pt>
                <c:pt idx="14">
                  <c:v>3.3689999999999998</c:v>
                </c:pt>
                <c:pt idx="15">
                  <c:v>1.5350000000000001</c:v>
                </c:pt>
                <c:pt idx="16">
                  <c:v>2.2110000000000021</c:v>
                </c:pt>
                <c:pt idx="17">
                  <c:v>2.6159999999999997</c:v>
                </c:pt>
                <c:pt idx="18">
                  <c:v>5.4190000000000005</c:v>
                </c:pt>
                <c:pt idx="19">
                  <c:v>6.7959999999999994</c:v>
                </c:pt>
                <c:pt idx="20">
                  <c:v>6.9450000000000003</c:v>
                </c:pt>
                <c:pt idx="21">
                  <c:v>3.5169999999999995</c:v>
                </c:pt>
                <c:pt idx="22">
                  <c:v>-0.35300000000000153</c:v>
                </c:pt>
                <c:pt idx="23">
                  <c:v>4.0809999999999995</c:v>
                </c:pt>
                <c:pt idx="24">
                  <c:v>-0.13899999999999935</c:v>
                </c:pt>
                <c:pt idx="25">
                  <c:v>0.80799999999999983</c:v>
                </c:pt>
                <c:pt idx="26">
                  <c:v>2.1829999999999998</c:v>
                </c:pt>
                <c:pt idx="27">
                  <c:v>-7.4999999999999289E-2</c:v>
                </c:pt>
                <c:pt idx="28">
                  <c:v>-0.82600000000000051</c:v>
                </c:pt>
                <c:pt idx="29">
                  <c:v>-5.7959999999999994</c:v>
                </c:pt>
                <c:pt idx="30">
                  <c:v>-3.6149999999999984</c:v>
                </c:pt>
                <c:pt idx="31">
                  <c:v>10.016</c:v>
                </c:pt>
                <c:pt idx="32">
                  <c:v>8.5279999999999987</c:v>
                </c:pt>
                <c:pt idx="33">
                  <c:v>5.9649999999999999</c:v>
                </c:pt>
                <c:pt idx="34">
                  <c:v>1.3770000000000024</c:v>
                </c:pt>
                <c:pt idx="35">
                  <c:v>3.9400000000000013</c:v>
                </c:pt>
                <c:pt idx="36">
                  <c:v>4.4229999999999983</c:v>
                </c:pt>
                <c:pt idx="37">
                  <c:v>4.7619999999999987</c:v>
                </c:pt>
                <c:pt idx="38">
                  <c:v>7.1699999999999982</c:v>
                </c:pt>
                <c:pt idx="39">
                  <c:v>4.4259999999999984</c:v>
                </c:pt>
                <c:pt idx="40">
                  <c:v>2.4190000000000005</c:v>
                </c:pt>
                <c:pt idx="41">
                  <c:v>-0.72300000000000253</c:v>
                </c:pt>
                <c:pt idx="42">
                  <c:v>-14.461</c:v>
                </c:pt>
                <c:pt idx="43">
                  <c:v>-7.1340000000000003</c:v>
                </c:pt>
                <c:pt idx="44">
                  <c:v>-0.33399999999999963</c:v>
                </c:pt>
                <c:pt idx="45">
                  <c:v>-1.8560000000000016</c:v>
                </c:pt>
                <c:pt idx="46">
                  <c:v>-9.2669999999999995</c:v>
                </c:pt>
                <c:pt idx="47">
                  <c:v>-8.9469999999999992</c:v>
                </c:pt>
                <c:pt idx="48">
                  <c:v>-8.8929999999999989</c:v>
                </c:pt>
                <c:pt idx="49">
                  <c:v>-8.9540000000000006</c:v>
                </c:pt>
                <c:pt idx="50">
                  <c:v>-2.5439999999999969</c:v>
                </c:pt>
                <c:pt idx="51">
                  <c:v>6.7739999999999974</c:v>
                </c:pt>
                <c:pt idx="52">
                  <c:v>7.7270000000000003</c:v>
                </c:pt>
                <c:pt idx="53">
                  <c:v>7.0779999999999994</c:v>
                </c:pt>
                <c:pt idx="54">
                  <c:v>9.3610000000000007</c:v>
                </c:pt>
                <c:pt idx="55">
                  <c:v>7.6050000000000004</c:v>
                </c:pt>
                <c:pt idx="56">
                  <c:v>12.888</c:v>
                </c:pt>
                <c:pt idx="57">
                  <c:v>11.836999999999998</c:v>
                </c:pt>
                <c:pt idx="58">
                  <c:v>12.576000000000001</c:v>
                </c:pt>
                <c:pt idx="59">
                  <c:v>12.065999999999999</c:v>
                </c:pt>
                <c:pt idx="60">
                  <c:v>12.512</c:v>
                </c:pt>
                <c:pt idx="61">
                  <c:v>5.4539999999999971</c:v>
                </c:pt>
                <c:pt idx="62">
                  <c:v>-2.3039999999999985</c:v>
                </c:pt>
                <c:pt idx="63">
                  <c:v>-4.9130000000000003</c:v>
                </c:pt>
                <c:pt idx="64">
                  <c:v>-5.6099999999999994</c:v>
                </c:pt>
                <c:pt idx="65">
                  <c:v>-15.686</c:v>
                </c:pt>
                <c:pt idx="66">
                  <c:v>-18.797000000000001</c:v>
                </c:pt>
                <c:pt idx="67">
                  <c:v>-17.889000000000003</c:v>
                </c:pt>
                <c:pt idx="68">
                  <c:v>-10.196</c:v>
                </c:pt>
                <c:pt idx="69">
                  <c:v>-12.957000000000001</c:v>
                </c:pt>
                <c:pt idx="70">
                  <c:v>-12.64</c:v>
                </c:pt>
                <c:pt idx="71">
                  <c:v>-10.523</c:v>
                </c:pt>
                <c:pt idx="72">
                  <c:v>-4.8119999999999976</c:v>
                </c:pt>
                <c:pt idx="73">
                  <c:v>-3.0010000000000012</c:v>
                </c:pt>
                <c:pt idx="74">
                  <c:v>0.5210000000000008</c:v>
                </c:pt>
                <c:pt idx="75">
                  <c:v>-1.7280000000000015</c:v>
                </c:pt>
                <c:pt idx="76">
                  <c:v>-3.7469999999999999</c:v>
                </c:pt>
                <c:pt idx="77">
                  <c:v>-5.6069999999999993</c:v>
                </c:pt>
                <c:pt idx="78">
                  <c:v>0.90700000000000003</c:v>
                </c:pt>
                <c:pt idx="79">
                  <c:v>0.70499999999999829</c:v>
                </c:pt>
                <c:pt idx="80">
                  <c:v>7.7469999999999999</c:v>
                </c:pt>
                <c:pt idx="81">
                  <c:v>19.57</c:v>
                </c:pt>
                <c:pt idx="82">
                  <c:v>23.931000000000001</c:v>
                </c:pt>
                <c:pt idx="83">
                  <c:v>26.288999999999998</c:v>
                </c:pt>
                <c:pt idx="84">
                  <c:v>26.75</c:v>
                </c:pt>
                <c:pt idx="85">
                  <c:v>29.016999999999999</c:v>
                </c:pt>
                <c:pt idx="86">
                  <c:v>32.838000000000001</c:v>
                </c:pt>
                <c:pt idx="87">
                  <c:v>45.533000000000001</c:v>
                </c:pt>
                <c:pt idx="88">
                  <c:v>43.920999999999999</c:v>
                </c:pt>
                <c:pt idx="89">
                  <c:v>35.406000000000006</c:v>
                </c:pt>
                <c:pt idx="90">
                  <c:v>42.814999999999998</c:v>
                </c:pt>
                <c:pt idx="91">
                  <c:v>38.302999999999997</c:v>
                </c:pt>
                <c:pt idx="92">
                  <c:v>26.991</c:v>
                </c:pt>
                <c:pt idx="93">
                  <c:v>11.552999999999999</c:v>
                </c:pt>
                <c:pt idx="94">
                  <c:v>11.100999999999999</c:v>
                </c:pt>
                <c:pt idx="95">
                  <c:v>23.280999999999999</c:v>
                </c:pt>
                <c:pt idx="96">
                  <c:v>21.091000000000001</c:v>
                </c:pt>
                <c:pt idx="97">
                  <c:v>31.451999999999998</c:v>
                </c:pt>
                <c:pt idx="98">
                  <c:v>25.768000000000001</c:v>
                </c:pt>
                <c:pt idx="99">
                  <c:v>20.343</c:v>
                </c:pt>
                <c:pt idx="100">
                  <c:v>18.274999999999999</c:v>
                </c:pt>
                <c:pt idx="101">
                  <c:v>11.192</c:v>
                </c:pt>
                <c:pt idx="102">
                  <c:v>10.867000000000001</c:v>
                </c:pt>
                <c:pt idx="103">
                  <c:v>21.355999999999998</c:v>
                </c:pt>
                <c:pt idx="104">
                  <c:v>36.311</c:v>
                </c:pt>
                <c:pt idx="105">
                  <c:v>28.691000000000003</c:v>
                </c:pt>
                <c:pt idx="106">
                  <c:v>3.990000000000002</c:v>
                </c:pt>
                <c:pt idx="107">
                  <c:v>4.546999999999997</c:v>
                </c:pt>
                <c:pt idx="108">
                  <c:v>0.78900000000000148</c:v>
                </c:pt>
                <c:pt idx="109">
                  <c:v>1.7819999999999965</c:v>
                </c:pt>
                <c:pt idx="110">
                  <c:v>18.516000000000002</c:v>
                </c:pt>
                <c:pt idx="111">
                  <c:v>14.900000000000002</c:v>
                </c:pt>
                <c:pt idx="112">
                  <c:v>23.444999999999997</c:v>
                </c:pt>
                <c:pt idx="113">
                  <c:v>60.91</c:v>
                </c:pt>
                <c:pt idx="114">
                  <c:v>60.146000000000008</c:v>
                </c:pt>
                <c:pt idx="115">
                  <c:v>40.495999999999995</c:v>
                </c:pt>
                <c:pt idx="116">
                  <c:v>32.955999999999996</c:v>
                </c:pt>
                <c:pt idx="117">
                  <c:v>17.215999999999994</c:v>
                </c:pt>
                <c:pt idx="118">
                  <c:v>8.9480000000000004</c:v>
                </c:pt>
                <c:pt idx="119">
                  <c:v>11.977000000000004</c:v>
                </c:pt>
                <c:pt idx="120">
                  <c:v>11.273000000000003</c:v>
                </c:pt>
                <c:pt idx="121">
                  <c:v>-4.5960000000000036</c:v>
                </c:pt>
                <c:pt idx="122">
                  <c:v>-0.86899999999999977</c:v>
                </c:pt>
                <c:pt idx="123">
                  <c:v>-9.7859999999999943</c:v>
                </c:pt>
                <c:pt idx="124">
                  <c:v>-42.326000000000001</c:v>
                </c:pt>
                <c:pt idx="125">
                  <c:v>-55.084000000000003</c:v>
                </c:pt>
                <c:pt idx="126">
                  <c:v>-35.306999999999995</c:v>
                </c:pt>
                <c:pt idx="127">
                  <c:v>-7.1460000000000008</c:v>
                </c:pt>
                <c:pt idx="128">
                  <c:v>33.330000000000005</c:v>
                </c:pt>
                <c:pt idx="129">
                  <c:v>51.069000000000003</c:v>
                </c:pt>
                <c:pt idx="130">
                  <c:v>68.772999999999996</c:v>
                </c:pt>
                <c:pt idx="131">
                  <c:v>99.279999999999987</c:v>
                </c:pt>
                <c:pt idx="132">
                  <c:v>132.55799999999999</c:v>
                </c:pt>
                <c:pt idx="133">
                  <c:v>156.29</c:v>
                </c:pt>
                <c:pt idx="134">
                  <c:v>208.476</c:v>
                </c:pt>
                <c:pt idx="135">
                  <c:v>234.46399999999997</c:v>
                </c:pt>
                <c:pt idx="136">
                  <c:v>271.05799999999999</c:v>
                </c:pt>
              </c:numCache>
            </c:numRef>
          </c:val>
        </c:ser>
        <c:ser>
          <c:idx val="3"/>
          <c:order val="2"/>
          <c:tx>
            <c:strRef>
              <c:f>'Haver M'!$BI$3</c:f>
              <c:strCache>
                <c:ptCount val="1"/>
                <c:pt idx="0">
                  <c:v>Italy: Foreign Portfolio and Bank Flows 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'Haver M'!$BI$23:$BI$188</c:f>
              <c:numCache>
                <c:formatCode>0.00</c:formatCode>
                <c:ptCount val="166"/>
                <c:pt idx="0">
                  <c:v>92.503489999999999</c:v>
                </c:pt>
                <c:pt idx="1">
                  <c:v>104.62094599999999</c:v>
                </c:pt>
                <c:pt idx="2">
                  <c:v>111.66486999999999</c:v>
                </c:pt>
                <c:pt idx="3">
                  <c:v>119.84740099999999</c:v>
                </c:pt>
                <c:pt idx="4">
                  <c:v>98.186640999999995</c:v>
                </c:pt>
                <c:pt idx="5">
                  <c:v>109.77916499999999</c:v>
                </c:pt>
                <c:pt idx="6">
                  <c:v>105.59535499999998</c:v>
                </c:pt>
                <c:pt idx="7">
                  <c:v>76.273267999999987</c:v>
                </c:pt>
                <c:pt idx="8">
                  <c:v>71.502397000000002</c:v>
                </c:pt>
                <c:pt idx="9">
                  <c:v>60.640172999999997</c:v>
                </c:pt>
                <c:pt idx="10">
                  <c:v>57.051946000000001</c:v>
                </c:pt>
                <c:pt idx="11">
                  <c:v>57.956192999999999</c:v>
                </c:pt>
                <c:pt idx="12">
                  <c:v>49.988042</c:v>
                </c:pt>
                <c:pt idx="13">
                  <c:v>14.964127000000008</c:v>
                </c:pt>
                <c:pt idx="14">
                  <c:v>-0.66980900000000254</c:v>
                </c:pt>
                <c:pt idx="15">
                  <c:v>-5.0570709999999979</c:v>
                </c:pt>
                <c:pt idx="16">
                  <c:v>-2.5902640000000003</c:v>
                </c:pt>
                <c:pt idx="17">
                  <c:v>-12.334472999999997</c:v>
                </c:pt>
                <c:pt idx="18">
                  <c:v>0.33243200000000295</c:v>
                </c:pt>
                <c:pt idx="19">
                  <c:v>2.6444830000000001</c:v>
                </c:pt>
                <c:pt idx="20">
                  <c:v>10.579526000000001</c:v>
                </c:pt>
                <c:pt idx="21">
                  <c:v>31.217135000000003</c:v>
                </c:pt>
                <c:pt idx="22">
                  <c:v>36.004931000000006</c:v>
                </c:pt>
                <c:pt idx="23">
                  <c:v>39.021856000000007</c:v>
                </c:pt>
                <c:pt idx="24">
                  <c:v>58.745762000000006</c:v>
                </c:pt>
                <c:pt idx="25">
                  <c:v>90.984694000000005</c:v>
                </c:pt>
                <c:pt idx="26">
                  <c:v>88.643158000000014</c:v>
                </c:pt>
                <c:pt idx="27">
                  <c:v>94.575491999999997</c:v>
                </c:pt>
                <c:pt idx="28">
                  <c:v>112.38942</c:v>
                </c:pt>
                <c:pt idx="29">
                  <c:v>120.346434</c:v>
                </c:pt>
                <c:pt idx="30">
                  <c:v>115.77181200000001</c:v>
                </c:pt>
                <c:pt idx="31">
                  <c:v>116.97211800000001</c:v>
                </c:pt>
                <c:pt idx="32">
                  <c:v>128.306961</c:v>
                </c:pt>
                <c:pt idx="33">
                  <c:v>108.005893</c:v>
                </c:pt>
                <c:pt idx="34">
                  <c:v>114.40995100000001</c:v>
                </c:pt>
                <c:pt idx="35">
                  <c:v>106.12222200000001</c:v>
                </c:pt>
                <c:pt idx="36">
                  <c:v>114.85551600000001</c:v>
                </c:pt>
                <c:pt idx="37">
                  <c:v>92.192294000000004</c:v>
                </c:pt>
                <c:pt idx="38">
                  <c:v>91.485205000000008</c:v>
                </c:pt>
                <c:pt idx="39">
                  <c:v>71.842189999999988</c:v>
                </c:pt>
                <c:pt idx="40">
                  <c:v>54.949604000000008</c:v>
                </c:pt>
                <c:pt idx="41">
                  <c:v>54.365358000000008</c:v>
                </c:pt>
                <c:pt idx="42">
                  <c:v>54.141765000000007</c:v>
                </c:pt>
                <c:pt idx="43">
                  <c:v>61.557119000000007</c:v>
                </c:pt>
                <c:pt idx="44">
                  <c:v>45.579646999999994</c:v>
                </c:pt>
                <c:pt idx="45">
                  <c:v>55.772416000000007</c:v>
                </c:pt>
                <c:pt idx="46">
                  <c:v>66.004879000000003</c:v>
                </c:pt>
                <c:pt idx="47">
                  <c:v>70.258583999999999</c:v>
                </c:pt>
                <c:pt idx="48">
                  <c:v>71.481865999999997</c:v>
                </c:pt>
                <c:pt idx="49">
                  <c:v>95.989173000000008</c:v>
                </c:pt>
                <c:pt idx="50">
                  <c:v>115.424736</c:v>
                </c:pt>
                <c:pt idx="51">
                  <c:v>145.03277199999999</c:v>
                </c:pt>
                <c:pt idx="52">
                  <c:v>160.80046199999998</c:v>
                </c:pt>
                <c:pt idx="53">
                  <c:v>168.82410500000003</c:v>
                </c:pt>
                <c:pt idx="54">
                  <c:v>171.99424900000002</c:v>
                </c:pt>
                <c:pt idx="55">
                  <c:v>173.38368200000002</c:v>
                </c:pt>
                <c:pt idx="56">
                  <c:v>179.370835</c:v>
                </c:pt>
                <c:pt idx="57">
                  <c:v>187.227675</c:v>
                </c:pt>
                <c:pt idx="58">
                  <c:v>193.96415299999998</c:v>
                </c:pt>
                <c:pt idx="59">
                  <c:v>188.69777999999997</c:v>
                </c:pt>
                <c:pt idx="60">
                  <c:v>214.67862299999999</c:v>
                </c:pt>
                <c:pt idx="61">
                  <c:v>200.335578</c:v>
                </c:pt>
                <c:pt idx="62">
                  <c:v>210.25892899999999</c:v>
                </c:pt>
                <c:pt idx="63">
                  <c:v>188.56315599999996</c:v>
                </c:pt>
                <c:pt idx="64">
                  <c:v>188.77952699999997</c:v>
                </c:pt>
                <c:pt idx="65">
                  <c:v>185.68643299999999</c:v>
                </c:pt>
                <c:pt idx="66">
                  <c:v>196.81981099999999</c:v>
                </c:pt>
                <c:pt idx="67">
                  <c:v>192.75877199999996</c:v>
                </c:pt>
                <c:pt idx="68">
                  <c:v>197.40467799999999</c:v>
                </c:pt>
                <c:pt idx="69">
                  <c:v>198.41363999999999</c:v>
                </c:pt>
                <c:pt idx="70">
                  <c:v>198.53436600000003</c:v>
                </c:pt>
                <c:pt idx="71">
                  <c:v>196.988415</c:v>
                </c:pt>
                <c:pt idx="72">
                  <c:v>158.325096</c:v>
                </c:pt>
                <c:pt idx="73">
                  <c:v>167.36083100000002</c:v>
                </c:pt>
                <c:pt idx="74">
                  <c:v>149.22807699999998</c:v>
                </c:pt>
                <c:pt idx="75">
                  <c:v>172.01274400000003</c:v>
                </c:pt>
                <c:pt idx="76">
                  <c:v>182.91036599999998</c:v>
                </c:pt>
                <c:pt idx="77">
                  <c:v>184.18887800000002</c:v>
                </c:pt>
                <c:pt idx="78">
                  <c:v>176.01326499999999</c:v>
                </c:pt>
                <c:pt idx="79">
                  <c:v>168.72953100000001</c:v>
                </c:pt>
                <c:pt idx="80">
                  <c:v>155.49384499999999</c:v>
                </c:pt>
                <c:pt idx="81">
                  <c:v>190.02546000000001</c:v>
                </c:pt>
                <c:pt idx="82">
                  <c:v>155.08756299999999</c:v>
                </c:pt>
                <c:pt idx="83">
                  <c:v>143.21222499999996</c:v>
                </c:pt>
                <c:pt idx="84">
                  <c:v>121.10837799999999</c:v>
                </c:pt>
                <c:pt idx="85">
                  <c:v>115.58612199999999</c:v>
                </c:pt>
                <c:pt idx="86">
                  <c:v>112.48574600000001</c:v>
                </c:pt>
                <c:pt idx="87">
                  <c:v>103.20530300000003</c:v>
                </c:pt>
                <c:pt idx="88">
                  <c:v>93.244630000000001</c:v>
                </c:pt>
                <c:pt idx="89">
                  <c:v>86.105577999999994</c:v>
                </c:pt>
                <c:pt idx="90">
                  <c:v>67.973287999999997</c:v>
                </c:pt>
                <c:pt idx="91">
                  <c:v>86.425308999999999</c:v>
                </c:pt>
                <c:pt idx="92">
                  <c:v>56.705966000000004</c:v>
                </c:pt>
                <c:pt idx="93">
                  <c:v>-31.125045</c:v>
                </c:pt>
                <c:pt idx="94">
                  <c:v>-17.475615000000001</c:v>
                </c:pt>
                <c:pt idx="95">
                  <c:v>-33.056231000000011</c:v>
                </c:pt>
                <c:pt idx="96">
                  <c:v>-13.371367999999993</c:v>
                </c:pt>
                <c:pt idx="97">
                  <c:v>-8.4316780000000033</c:v>
                </c:pt>
                <c:pt idx="98">
                  <c:v>-10.086823000000008</c:v>
                </c:pt>
                <c:pt idx="99">
                  <c:v>-8.8193830000000055</c:v>
                </c:pt>
                <c:pt idx="100">
                  <c:v>-27.51667500000001</c:v>
                </c:pt>
                <c:pt idx="101">
                  <c:v>-30.264348999999985</c:v>
                </c:pt>
                <c:pt idx="102">
                  <c:v>-20.532308000000008</c:v>
                </c:pt>
                <c:pt idx="103">
                  <c:v>-53.568208999999982</c:v>
                </c:pt>
                <c:pt idx="104">
                  <c:v>-1.612834000000003</c:v>
                </c:pt>
                <c:pt idx="105">
                  <c:v>52.519438000000008</c:v>
                </c:pt>
                <c:pt idx="106">
                  <c:v>3.0593080000000086</c:v>
                </c:pt>
                <c:pt idx="107">
                  <c:v>25.295554000000017</c:v>
                </c:pt>
                <c:pt idx="108">
                  <c:v>44.333160000000007</c:v>
                </c:pt>
                <c:pt idx="109">
                  <c:v>30.953521000000016</c:v>
                </c:pt>
                <c:pt idx="110">
                  <c:v>18.575880000000005</c:v>
                </c:pt>
                <c:pt idx="111">
                  <c:v>20.419384000000008</c:v>
                </c:pt>
                <c:pt idx="112">
                  <c:v>22.386675000000007</c:v>
                </c:pt>
                <c:pt idx="113">
                  <c:v>-7.3220369999999928</c:v>
                </c:pt>
                <c:pt idx="114">
                  <c:v>28.525118000000006</c:v>
                </c:pt>
                <c:pt idx="115">
                  <c:v>43.591872000000009</c:v>
                </c:pt>
                <c:pt idx="116">
                  <c:v>21.007310000000004</c:v>
                </c:pt>
                <c:pt idx="117">
                  <c:v>20.644558000000004</c:v>
                </c:pt>
                <c:pt idx="118">
                  <c:v>66.955690000000004</c:v>
                </c:pt>
                <c:pt idx="119">
                  <c:v>81.458478000000014</c:v>
                </c:pt>
                <c:pt idx="120">
                  <c:v>63.834806999999991</c:v>
                </c:pt>
                <c:pt idx="121">
                  <c:v>86.879638999999997</c:v>
                </c:pt>
                <c:pt idx="122">
                  <c:v>81.074680999999984</c:v>
                </c:pt>
                <c:pt idx="123">
                  <c:v>66.181719999999984</c:v>
                </c:pt>
                <c:pt idx="124">
                  <c:v>67.549120000000002</c:v>
                </c:pt>
                <c:pt idx="125">
                  <c:v>98.703475999999995</c:v>
                </c:pt>
                <c:pt idx="126">
                  <c:v>33.219590999999994</c:v>
                </c:pt>
                <c:pt idx="127">
                  <c:v>7.6294439999999852</c:v>
                </c:pt>
                <c:pt idx="128">
                  <c:v>-0.75597300000000001</c:v>
                </c:pt>
                <c:pt idx="129">
                  <c:v>-16.150890000000015</c:v>
                </c:pt>
                <c:pt idx="130">
                  <c:v>-66.815959000000007</c:v>
                </c:pt>
                <c:pt idx="131">
                  <c:v>-112.613837</c:v>
                </c:pt>
                <c:pt idx="132">
                  <c:v>-127.014802</c:v>
                </c:pt>
                <c:pt idx="133">
                  <c:v>-171.60857799999999</c:v>
                </c:pt>
                <c:pt idx="134">
                  <c:v>-223.45888500000001</c:v>
                </c:pt>
                <c:pt idx="135">
                  <c:v>-223.146107</c:v>
                </c:pt>
              </c:numCache>
            </c:numRef>
          </c:val>
        </c:ser>
        <c:ser>
          <c:idx val="2"/>
          <c:order val="3"/>
          <c:tx>
            <c:strRef>
              <c:f>'Haver M'!$BK$3</c:f>
              <c:strCache>
                <c:ptCount val="1"/>
                <c:pt idx="0">
                  <c:v>Italy: Target 2 Liabilities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'Haver M'!$BK$23:$BK$159</c:f>
              <c:numCache>
                <c:formatCode>0.00</c:formatCode>
                <c:ptCount val="137"/>
                <c:pt idx="0">
                  <c:v>-5.4895399999999999</c:v>
                </c:pt>
                <c:pt idx="1">
                  <c:v>-18.04129</c:v>
                </c:pt>
                <c:pt idx="2">
                  <c:v>-24.8491</c:v>
                </c:pt>
                <c:pt idx="3">
                  <c:v>-23.768529999999998</c:v>
                </c:pt>
                <c:pt idx="4">
                  <c:v>-22.284710000000004</c:v>
                </c:pt>
                <c:pt idx="5">
                  <c:v>-12.05889</c:v>
                </c:pt>
                <c:pt idx="6">
                  <c:v>-13.273299999999999</c:v>
                </c:pt>
                <c:pt idx="7">
                  <c:v>-16.730409999999999</c:v>
                </c:pt>
                <c:pt idx="8">
                  <c:v>-15.773399999999999</c:v>
                </c:pt>
                <c:pt idx="9">
                  <c:v>-13.259</c:v>
                </c:pt>
                <c:pt idx="10">
                  <c:v>-17.434460000000001</c:v>
                </c:pt>
                <c:pt idx="11">
                  <c:v>-3.7146500000000002</c:v>
                </c:pt>
                <c:pt idx="12">
                  <c:v>2.6776799999999996</c:v>
                </c:pt>
                <c:pt idx="13">
                  <c:v>7.6848700000000001</c:v>
                </c:pt>
                <c:pt idx="14">
                  <c:v>6.6996700000000002</c:v>
                </c:pt>
                <c:pt idx="15">
                  <c:v>4.1542200000000005</c:v>
                </c:pt>
                <c:pt idx="16">
                  <c:v>10.088979999999999</c:v>
                </c:pt>
                <c:pt idx="17">
                  <c:v>5.0198799999999997</c:v>
                </c:pt>
                <c:pt idx="18">
                  <c:v>4.83073</c:v>
                </c:pt>
                <c:pt idx="19">
                  <c:v>3.8102</c:v>
                </c:pt>
                <c:pt idx="20">
                  <c:v>6.2124300000000003</c:v>
                </c:pt>
                <c:pt idx="21">
                  <c:v>7.9851600000000005</c:v>
                </c:pt>
                <c:pt idx="22">
                  <c:v>3.6021199999999998</c:v>
                </c:pt>
                <c:pt idx="23">
                  <c:v>5.30023</c:v>
                </c:pt>
                <c:pt idx="24">
                  <c:v>-3.2166499999999996</c:v>
                </c:pt>
                <c:pt idx="25">
                  <c:v>-2.5023100000000005</c:v>
                </c:pt>
                <c:pt idx="26">
                  <c:v>-4.9801900000000003</c:v>
                </c:pt>
                <c:pt idx="27">
                  <c:v>-5.9033299999999995</c:v>
                </c:pt>
                <c:pt idx="28">
                  <c:v>-1.7089499999999997</c:v>
                </c:pt>
                <c:pt idx="29">
                  <c:v>-2.0720799999999997</c:v>
                </c:pt>
                <c:pt idx="30">
                  <c:v>-0.75364999999999993</c:v>
                </c:pt>
                <c:pt idx="31">
                  <c:v>-4.7111600000000005</c:v>
                </c:pt>
                <c:pt idx="32">
                  <c:v>-5.8534400000000009</c:v>
                </c:pt>
                <c:pt idx="33">
                  <c:v>0.52010999999999941</c:v>
                </c:pt>
                <c:pt idx="34">
                  <c:v>-5.1996599999999997</c:v>
                </c:pt>
                <c:pt idx="35">
                  <c:v>3.25983</c:v>
                </c:pt>
                <c:pt idx="36">
                  <c:v>0.54974000000000078</c:v>
                </c:pt>
                <c:pt idx="37">
                  <c:v>0.41392999999999969</c:v>
                </c:pt>
                <c:pt idx="38">
                  <c:v>0.60145000000000071</c:v>
                </c:pt>
                <c:pt idx="39">
                  <c:v>1.01614</c:v>
                </c:pt>
                <c:pt idx="40">
                  <c:v>1.4313200000000004</c:v>
                </c:pt>
                <c:pt idx="41">
                  <c:v>0.86493999999999982</c:v>
                </c:pt>
                <c:pt idx="42">
                  <c:v>1.9866900000000003</c:v>
                </c:pt>
                <c:pt idx="43">
                  <c:v>1.0627800000000001</c:v>
                </c:pt>
                <c:pt idx="44">
                  <c:v>-0.54086999999999907</c:v>
                </c:pt>
                <c:pt idx="45">
                  <c:v>0.50783000000000023</c:v>
                </c:pt>
                <c:pt idx="46">
                  <c:v>-4.0933400000000004</c:v>
                </c:pt>
                <c:pt idx="47">
                  <c:v>1.3302100000000001</c:v>
                </c:pt>
                <c:pt idx="48">
                  <c:v>0.14135000000000097</c:v>
                </c:pt>
                <c:pt idx="49">
                  <c:v>-6.2910000000001354E-2</c:v>
                </c:pt>
                <c:pt idx="50">
                  <c:v>0.62342999999999993</c:v>
                </c:pt>
                <c:pt idx="51">
                  <c:v>0.5060399999999996</c:v>
                </c:pt>
                <c:pt idx="52">
                  <c:v>0.56183999999999967</c:v>
                </c:pt>
                <c:pt idx="53">
                  <c:v>-0.69668000000000019</c:v>
                </c:pt>
                <c:pt idx="54">
                  <c:v>0.97097999999999995</c:v>
                </c:pt>
                <c:pt idx="55">
                  <c:v>0.47385999999999928</c:v>
                </c:pt>
                <c:pt idx="56">
                  <c:v>0.97060999999999975</c:v>
                </c:pt>
                <c:pt idx="57">
                  <c:v>0.78359000000000023</c:v>
                </c:pt>
                <c:pt idx="58">
                  <c:v>-1.3097800000000008</c:v>
                </c:pt>
                <c:pt idx="59">
                  <c:v>3.3960199999999992</c:v>
                </c:pt>
                <c:pt idx="60">
                  <c:v>2.1868700000000008</c:v>
                </c:pt>
                <c:pt idx="61">
                  <c:v>1.5912899999999999</c:v>
                </c:pt>
                <c:pt idx="62">
                  <c:v>2.1584899999999996</c:v>
                </c:pt>
                <c:pt idx="63">
                  <c:v>2.8469300000000004</c:v>
                </c:pt>
                <c:pt idx="64">
                  <c:v>3.9378600000000001</c:v>
                </c:pt>
                <c:pt idx="65">
                  <c:v>2.8026200000000001</c:v>
                </c:pt>
                <c:pt idx="66">
                  <c:v>4.1194200000000007</c:v>
                </c:pt>
                <c:pt idx="67">
                  <c:v>3.6086</c:v>
                </c:pt>
                <c:pt idx="68">
                  <c:v>3.7635699999999996</c:v>
                </c:pt>
                <c:pt idx="69">
                  <c:v>4.3434299999999988</c:v>
                </c:pt>
                <c:pt idx="70">
                  <c:v>2.0507899999999992</c:v>
                </c:pt>
                <c:pt idx="71">
                  <c:v>7.2978600000000009</c:v>
                </c:pt>
                <c:pt idx="72">
                  <c:v>7.3104900000000006</c:v>
                </c:pt>
                <c:pt idx="73">
                  <c:v>6.9822900000000008</c:v>
                </c:pt>
                <c:pt idx="74">
                  <c:v>6.4399199999999999</c:v>
                </c:pt>
                <c:pt idx="75">
                  <c:v>6.7226300000000005</c:v>
                </c:pt>
                <c:pt idx="76">
                  <c:v>6.3039799999999993</c:v>
                </c:pt>
                <c:pt idx="77">
                  <c:v>4.8908500000000004</c:v>
                </c:pt>
                <c:pt idx="78">
                  <c:v>5.8732300000000013</c:v>
                </c:pt>
                <c:pt idx="79">
                  <c:v>4.9611799999999988</c:v>
                </c:pt>
                <c:pt idx="80">
                  <c:v>4.0016800000000003</c:v>
                </c:pt>
                <c:pt idx="81">
                  <c:v>2.8772199999999994</c:v>
                </c:pt>
                <c:pt idx="82">
                  <c:v>-0.73537000000000141</c:v>
                </c:pt>
                <c:pt idx="83">
                  <c:v>2.392240000000001</c:v>
                </c:pt>
                <c:pt idx="84">
                  <c:v>0.42734999999999879</c:v>
                </c:pt>
                <c:pt idx="85">
                  <c:v>0.24453999999999887</c:v>
                </c:pt>
                <c:pt idx="86">
                  <c:v>-0.17754000000000048</c:v>
                </c:pt>
                <c:pt idx="87">
                  <c:v>0.34722000000000008</c:v>
                </c:pt>
                <c:pt idx="88">
                  <c:v>0.93904000000000032</c:v>
                </c:pt>
                <c:pt idx="89">
                  <c:v>-0.32697000000000109</c:v>
                </c:pt>
                <c:pt idx="90">
                  <c:v>0.71946000000000154</c:v>
                </c:pt>
                <c:pt idx="91">
                  <c:v>0.27363000000000071</c:v>
                </c:pt>
                <c:pt idx="92">
                  <c:v>-0.36678999999999817</c:v>
                </c:pt>
                <c:pt idx="93">
                  <c:v>-3.6142500000000002</c:v>
                </c:pt>
                <c:pt idx="94">
                  <c:v>-6.3524400000000014</c:v>
                </c:pt>
                <c:pt idx="95">
                  <c:v>-0.95104999999999862</c:v>
                </c:pt>
                <c:pt idx="96">
                  <c:v>-3.2565799999999996</c:v>
                </c:pt>
                <c:pt idx="97">
                  <c:v>-4.1037999999999997</c:v>
                </c:pt>
                <c:pt idx="98">
                  <c:v>-3.808209999999999</c:v>
                </c:pt>
                <c:pt idx="99">
                  <c:v>-4.2817699999999999</c:v>
                </c:pt>
                <c:pt idx="100">
                  <c:v>-4.3116099999999999</c:v>
                </c:pt>
                <c:pt idx="101">
                  <c:v>-5.2894500000000004</c:v>
                </c:pt>
                <c:pt idx="102">
                  <c:v>-3.6627499999999991</c:v>
                </c:pt>
                <c:pt idx="103">
                  <c:v>-3.8851600000000008</c:v>
                </c:pt>
                <c:pt idx="104">
                  <c:v>-1.431359999999998</c:v>
                </c:pt>
                <c:pt idx="105">
                  <c:v>-2.4853699999999996</c:v>
                </c:pt>
                <c:pt idx="106">
                  <c:v>-5.7710300000000005</c:v>
                </c:pt>
                <c:pt idx="107">
                  <c:v>-0.39993999999999907</c:v>
                </c:pt>
                <c:pt idx="108">
                  <c:v>-1.8282700000000016</c:v>
                </c:pt>
                <c:pt idx="109">
                  <c:v>-3.2405800000000005</c:v>
                </c:pt>
                <c:pt idx="110">
                  <c:v>-3.7771800000000013</c:v>
                </c:pt>
                <c:pt idx="111">
                  <c:v>-3.3420499999999995</c:v>
                </c:pt>
                <c:pt idx="112">
                  <c:v>-3.0235499999999993</c:v>
                </c:pt>
                <c:pt idx="113">
                  <c:v>-4.8090200000000003</c:v>
                </c:pt>
                <c:pt idx="114">
                  <c:v>-2.7575999999999992</c:v>
                </c:pt>
                <c:pt idx="115">
                  <c:v>-2.7165600000000012</c:v>
                </c:pt>
                <c:pt idx="116">
                  <c:v>-2.4810500000000006</c:v>
                </c:pt>
                <c:pt idx="117">
                  <c:v>-2.94923</c:v>
                </c:pt>
                <c:pt idx="118">
                  <c:v>-5.9314600000000004</c:v>
                </c:pt>
                <c:pt idx="119">
                  <c:v>-1.0133199999999993</c:v>
                </c:pt>
                <c:pt idx="120">
                  <c:v>-1.1482599999999996</c:v>
                </c:pt>
                <c:pt idx="121">
                  <c:v>-0.86118999999999968</c:v>
                </c:pt>
                <c:pt idx="122">
                  <c:v>-1.1914800000000012</c:v>
                </c:pt>
                <c:pt idx="123">
                  <c:v>-1.1226900000000013</c:v>
                </c:pt>
                <c:pt idx="124">
                  <c:v>-1.9140600000000001</c:v>
                </c:pt>
                <c:pt idx="125">
                  <c:v>-4.2817300000000005</c:v>
                </c:pt>
                <c:pt idx="126">
                  <c:v>13.13368</c:v>
                </c:pt>
                <c:pt idx="127">
                  <c:v>54.810099999999998</c:v>
                </c:pt>
                <c:pt idx="128">
                  <c:v>100.51703999999999</c:v>
                </c:pt>
                <c:pt idx="129">
                  <c:v>84.861220000000017</c:v>
                </c:pt>
                <c:pt idx="130">
                  <c:v>142.48529000000002</c:v>
                </c:pt>
                <c:pt idx="131">
                  <c:v>192.69972999999999</c:v>
                </c:pt>
                <c:pt idx="132">
                  <c:v>181.03949</c:v>
                </c:pt>
                <c:pt idx="133">
                  <c:v>194.18178</c:v>
                </c:pt>
                <c:pt idx="134">
                  <c:v>269.67901000000001</c:v>
                </c:pt>
                <c:pt idx="135">
                  <c:v>279.55584999999996</c:v>
                </c:pt>
              </c:numCache>
            </c:numRef>
          </c:val>
        </c:ser>
        <c:marker val="1"/>
        <c:axId val="239190784"/>
        <c:axId val="252695296"/>
      </c:lineChart>
      <c:dateAx>
        <c:axId val="239190784"/>
        <c:scaling>
          <c:orientation val="minMax"/>
        </c:scaling>
        <c:axPos val="b"/>
        <c:numFmt formatCode="[$-409]mmm\-yy;@" sourceLinked="0"/>
        <c:majorTickMark val="cross"/>
        <c:tickLblPos val="low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252695296"/>
        <c:crosses val="autoZero"/>
        <c:auto val="1"/>
        <c:lblOffset val="100"/>
        <c:majorUnit val="12"/>
        <c:majorTimeUnit val="months"/>
      </c:dateAx>
      <c:valAx>
        <c:axId val="252695296"/>
        <c:scaling>
          <c:orientation val="minMax"/>
        </c:scaling>
        <c:axPos val="l"/>
        <c:numFmt formatCode="0" sourceLinked="0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23919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21635336959458"/>
          <c:y val="0.63316583154378525"/>
          <c:w val="0.67635427683774763"/>
          <c:h val="0.27794527956732684"/>
        </c:manualLayout>
      </c:layout>
      <c:overlay val="1"/>
      <c:txPr>
        <a:bodyPr/>
        <a:lstStyle/>
        <a:p>
          <a:pPr>
            <a:defRPr sz="2000"/>
          </a:pPr>
          <a:endParaRPr lang="en-US"/>
        </a:p>
      </c:txPr>
    </c:legend>
    <c:plotVisOnly val="1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0.11568</cdr:x>
      <cdr:y>0.02108</cdr:y>
    </cdr:from>
    <cdr:to>
      <cdr:x>0.43117</cdr:x>
      <cdr:y>0.12253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2195" y="132522"/>
          <a:ext cx="2733261" cy="637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/>
            <a:t>Eur</a:t>
          </a:r>
          <a:r>
            <a:rPr lang="en-US" sz="2400" baseline="0"/>
            <a:t> Billions, Sum of past 12-months </a:t>
          </a:r>
          <a:endParaRPr lang="en-US" sz="2400"/>
        </a:p>
      </cdr:txBody>
    </cdr:sp>
  </cdr:relSizeAnchor>
  <cdr:relSizeAnchor xmlns:cdr="http://schemas.openxmlformats.org/drawingml/2006/chartDrawing">
    <cdr:from>
      <cdr:x>0.13671</cdr:x>
      <cdr:y>0.24375</cdr:y>
    </cdr:from>
    <cdr:to>
      <cdr:x>0.16061</cdr:x>
      <cdr:y>0.31884</cdr:y>
    </cdr:to>
    <cdr:sp macro="" textlink="">
      <cdr:nvSpPr>
        <cdr:cNvPr id="3" name="Up Arrow 2"/>
        <cdr:cNvSpPr/>
      </cdr:nvSpPr>
      <cdr:spPr>
        <a:xfrm xmlns:a="http://schemas.openxmlformats.org/drawingml/2006/main">
          <a:off x="1184406" y="1532307"/>
          <a:ext cx="207060" cy="472054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0.18643</cdr:x>
      <cdr:y>0.24506</cdr:y>
    </cdr:from>
    <cdr:to>
      <cdr:x>0.31166</cdr:x>
      <cdr:y>0.3162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15147" y="1540589"/>
          <a:ext cx="1084943" cy="447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/>
            <a:t>Inflows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60"/>
  <sheetViews>
    <sheetView workbookViewId="0">
      <pane xSplit="2" ySplit="10" topLeftCell="C152" activePane="bottomRight" state="frozen"/>
      <selection pane="topRight" activeCell="C1" sqref="C1"/>
      <selection pane="bottomLeft" activeCell="A11" sqref="A11"/>
      <selection pane="bottomRight" activeCell="BG159" sqref="BG159"/>
    </sheetView>
  </sheetViews>
  <sheetFormatPr defaultRowHeight="14.4"/>
  <cols>
    <col min="7" max="7" width="8.88671875" style="9"/>
    <col min="16" max="16" width="8.88671875" style="9"/>
    <col min="30" max="30" width="8.88671875" style="9"/>
    <col min="40" max="40" width="8.88671875" style="9"/>
    <col min="57" max="57" width="11.5546875" customWidth="1"/>
  </cols>
  <sheetData>
    <row r="1" spans="1:63">
      <c r="V1" t="s">
        <v>289</v>
      </c>
    </row>
    <row r="2" spans="1:63">
      <c r="A2" s="1" t="s">
        <v>175</v>
      </c>
      <c r="B2" t="s">
        <v>2</v>
      </c>
      <c r="C2" t="s">
        <v>131</v>
      </c>
      <c r="D2" t="s">
        <v>132</v>
      </c>
      <c r="E2" t="s">
        <v>133</v>
      </c>
      <c r="F2" t="s">
        <v>134</v>
      </c>
      <c r="G2" s="9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s="9" t="s">
        <v>144</v>
      </c>
      <c r="Q2" t="s">
        <v>145</v>
      </c>
      <c r="R2" t="s">
        <v>146</v>
      </c>
      <c r="S2" t="s">
        <v>147</v>
      </c>
      <c r="T2" t="s">
        <v>148</v>
      </c>
      <c r="Z2" t="s">
        <v>149</v>
      </c>
      <c r="AA2" t="s">
        <v>150</v>
      </c>
      <c r="AB2" t="s">
        <v>151</v>
      </c>
      <c r="AC2" t="s">
        <v>152</v>
      </c>
      <c r="AD2" s="9" t="s">
        <v>153</v>
      </c>
      <c r="AE2" t="s">
        <v>154</v>
      </c>
      <c r="AF2" t="s">
        <v>156</v>
      </c>
      <c r="AG2" t="s">
        <v>155</v>
      </c>
      <c r="AH2" t="s">
        <v>157</v>
      </c>
      <c r="AI2" t="s">
        <v>158</v>
      </c>
      <c r="AJ2" t="s">
        <v>159</v>
      </c>
      <c r="AK2" t="s">
        <v>160</v>
      </c>
      <c r="AL2" t="s">
        <v>161</v>
      </c>
      <c r="AM2" t="s">
        <v>162</v>
      </c>
      <c r="AN2" s="9" t="s">
        <v>163</v>
      </c>
      <c r="AO2" t="s">
        <v>164</v>
      </c>
      <c r="AP2" t="s">
        <v>165</v>
      </c>
      <c r="AQ2" t="s">
        <v>166</v>
      </c>
      <c r="AR2" t="s">
        <v>167</v>
      </c>
      <c r="AS2" t="s">
        <v>168</v>
      </c>
      <c r="AT2" t="s">
        <v>169</v>
      </c>
      <c r="AU2" t="s">
        <v>170</v>
      </c>
      <c r="AV2" t="s">
        <v>171</v>
      </c>
      <c r="AW2" t="s">
        <v>172</v>
      </c>
      <c r="AX2" t="s">
        <v>173</v>
      </c>
      <c r="AY2" t="s">
        <v>174</v>
      </c>
      <c r="BA2" s="3"/>
      <c r="BB2" s="3"/>
    </row>
    <row r="3" spans="1:63" s="6" customFormat="1" ht="75" customHeight="1">
      <c r="A3" s="6" t="s">
        <v>99</v>
      </c>
      <c r="C3" s="6" t="s">
        <v>180</v>
      </c>
      <c r="D3" s="6" t="s">
        <v>182</v>
      </c>
      <c r="E3" s="6" t="s">
        <v>184</v>
      </c>
      <c r="F3" s="6" t="s">
        <v>185</v>
      </c>
      <c r="G3" s="10" t="s">
        <v>186</v>
      </c>
      <c r="H3" s="7" t="s">
        <v>187</v>
      </c>
      <c r="I3" s="8" t="s">
        <v>189</v>
      </c>
      <c r="J3" s="6" t="s">
        <v>190</v>
      </c>
      <c r="K3" s="6" t="s">
        <v>191</v>
      </c>
      <c r="L3" s="7" t="s">
        <v>192</v>
      </c>
      <c r="M3" s="6" t="s">
        <v>193</v>
      </c>
      <c r="N3" s="6" t="s">
        <v>194</v>
      </c>
      <c r="O3" s="6" t="s">
        <v>195</v>
      </c>
      <c r="P3" s="10" t="s">
        <v>196</v>
      </c>
      <c r="Q3" s="6" t="s">
        <v>197</v>
      </c>
      <c r="R3" s="6" t="s">
        <v>198</v>
      </c>
      <c r="S3" s="6" t="s">
        <v>199</v>
      </c>
      <c r="T3" s="6" t="s">
        <v>200</v>
      </c>
      <c r="Z3" s="6" t="s">
        <v>203</v>
      </c>
      <c r="AA3" s="6" t="s">
        <v>204</v>
      </c>
      <c r="AB3" s="6" t="s">
        <v>205</v>
      </c>
      <c r="AC3" s="6" t="s">
        <v>206</v>
      </c>
      <c r="AD3" s="10" t="s">
        <v>207</v>
      </c>
      <c r="AE3" s="7" t="s">
        <v>208</v>
      </c>
      <c r="AF3" s="8" t="s">
        <v>209</v>
      </c>
      <c r="AG3" s="8" t="s">
        <v>210</v>
      </c>
      <c r="AH3" s="8" t="s">
        <v>212</v>
      </c>
      <c r="AI3" s="8" t="s">
        <v>213</v>
      </c>
      <c r="AJ3" s="7" t="s">
        <v>214</v>
      </c>
      <c r="AK3" s="8" t="s">
        <v>215</v>
      </c>
      <c r="AL3" s="8" t="s">
        <v>216</v>
      </c>
      <c r="AM3" s="8" t="s">
        <v>217</v>
      </c>
      <c r="AN3" s="10" t="s">
        <v>218</v>
      </c>
      <c r="AO3" s="6" t="s">
        <v>219</v>
      </c>
      <c r="AP3" s="6" t="s">
        <v>220</v>
      </c>
      <c r="AQ3" s="8" t="s">
        <v>221</v>
      </c>
      <c r="AR3" s="6" t="s">
        <v>222</v>
      </c>
      <c r="AS3" s="7" t="s">
        <v>223</v>
      </c>
      <c r="AT3" s="6" t="s">
        <v>224</v>
      </c>
      <c r="AU3" s="6" t="s">
        <v>225</v>
      </c>
      <c r="AV3" s="7" t="s">
        <v>226</v>
      </c>
      <c r="AW3" s="12" t="s">
        <v>227</v>
      </c>
      <c r="AX3" s="7" t="s">
        <v>228</v>
      </c>
      <c r="AY3" s="6" t="s">
        <v>229</v>
      </c>
      <c r="BA3" s="6" t="s">
        <v>122</v>
      </c>
      <c r="BB3" s="6" t="s">
        <v>291</v>
      </c>
      <c r="BF3" s="6" t="s">
        <v>302</v>
      </c>
      <c r="BH3" s="6" t="s">
        <v>303</v>
      </c>
      <c r="BI3" s="6" t="s">
        <v>512</v>
      </c>
      <c r="BK3" s="6" t="s">
        <v>304</v>
      </c>
    </row>
    <row r="4" spans="1:63">
      <c r="A4" t="s">
        <v>98</v>
      </c>
      <c r="C4" t="s">
        <v>179</v>
      </c>
      <c r="D4" t="s">
        <v>179</v>
      </c>
      <c r="E4" t="s">
        <v>179</v>
      </c>
      <c r="F4" t="s">
        <v>179</v>
      </c>
      <c r="G4" s="9" t="s">
        <v>179</v>
      </c>
      <c r="H4" t="s">
        <v>179</v>
      </c>
      <c r="I4" t="s">
        <v>179</v>
      </c>
      <c r="J4" t="s">
        <v>118</v>
      </c>
      <c r="K4" t="s">
        <v>179</v>
      </c>
      <c r="L4" t="s">
        <v>179</v>
      </c>
      <c r="M4" t="s">
        <v>179</v>
      </c>
      <c r="N4" t="s">
        <v>179</v>
      </c>
      <c r="O4" t="s">
        <v>179</v>
      </c>
      <c r="P4" s="9" t="s">
        <v>179</v>
      </c>
      <c r="Q4" t="s">
        <v>179</v>
      </c>
      <c r="R4" t="s">
        <v>179</v>
      </c>
      <c r="S4" t="s">
        <v>179</v>
      </c>
      <c r="T4" t="s">
        <v>179</v>
      </c>
      <c r="Z4" t="s">
        <v>202</v>
      </c>
      <c r="AA4" t="s">
        <v>202</v>
      </c>
      <c r="AB4" t="s">
        <v>202</v>
      </c>
      <c r="AC4" t="s">
        <v>202</v>
      </c>
      <c r="AD4" s="9" t="s">
        <v>202</v>
      </c>
      <c r="AE4" t="s">
        <v>202</v>
      </c>
      <c r="AF4" t="s">
        <v>202</v>
      </c>
      <c r="AG4" t="s">
        <v>202</v>
      </c>
      <c r="AH4" t="s">
        <v>211</v>
      </c>
      <c r="AI4" t="s">
        <v>202</v>
      </c>
      <c r="AJ4" t="s">
        <v>202</v>
      </c>
      <c r="AK4" t="s">
        <v>202</v>
      </c>
      <c r="AL4" t="s">
        <v>202</v>
      </c>
      <c r="AM4" t="s">
        <v>202</v>
      </c>
      <c r="AN4" s="9" t="s">
        <v>202</v>
      </c>
      <c r="AO4" t="s">
        <v>202</v>
      </c>
      <c r="AP4" t="s">
        <v>202</v>
      </c>
      <c r="AQ4" t="s">
        <v>202</v>
      </c>
      <c r="AR4" t="s">
        <v>202</v>
      </c>
      <c r="AS4" t="s">
        <v>202</v>
      </c>
      <c r="AT4" t="s">
        <v>202</v>
      </c>
      <c r="AU4" t="s">
        <v>202</v>
      </c>
      <c r="AV4" t="s">
        <v>202</v>
      </c>
      <c r="AW4" t="s">
        <v>202</v>
      </c>
      <c r="AX4" t="s">
        <v>202</v>
      </c>
      <c r="AY4" t="s">
        <v>202</v>
      </c>
    </row>
    <row r="5" spans="1:63">
      <c r="A5" t="s">
        <v>97</v>
      </c>
      <c r="C5" t="s">
        <v>105</v>
      </c>
      <c r="D5" t="s">
        <v>105</v>
      </c>
      <c r="E5" t="s">
        <v>105</v>
      </c>
      <c r="F5" t="s">
        <v>105</v>
      </c>
      <c r="G5" s="9" t="s">
        <v>105</v>
      </c>
      <c r="H5" t="s">
        <v>105</v>
      </c>
      <c r="I5" t="s">
        <v>105</v>
      </c>
      <c r="J5" t="s">
        <v>105</v>
      </c>
      <c r="K5" t="s">
        <v>105</v>
      </c>
      <c r="L5" t="s">
        <v>105</v>
      </c>
      <c r="M5" t="s">
        <v>105</v>
      </c>
      <c r="N5" t="s">
        <v>105</v>
      </c>
      <c r="O5" t="s">
        <v>105</v>
      </c>
      <c r="P5" s="9" t="s">
        <v>105</v>
      </c>
      <c r="Q5" t="s">
        <v>105</v>
      </c>
      <c r="R5" t="s">
        <v>105</v>
      </c>
      <c r="S5" t="s">
        <v>105</v>
      </c>
      <c r="T5" t="s">
        <v>105</v>
      </c>
      <c r="Z5" t="s">
        <v>105</v>
      </c>
      <c r="AA5" t="s">
        <v>105</v>
      </c>
      <c r="AB5" t="s">
        <v>105</v>
      </c>
      <c r="AC5" t="s">
        <v>105</v>
      </c>
      <c r="AD5" s="9" t="s">
        <v>105</v>
      </c>
      <c r="AE5" t="s">
        <v>105</v>
      </c>
      <c r="AF5" t="s">
        <v>105</v>
      </c>
      <c r="AG5" t="s">
        <v>105</v>
      </c>
      <c r="AH5" t="s">
        <v>105</v>
      </c>
      <c r="AI5" t="s">
        <v>105</v>
      </c>
      <c r="AJ5" t="s">
        <v>105</v>
      </c>
      <c r="AK5" t="s">
        <v>105</v>
      </c>
      <c r="AL5" t="s">
        <v>105</v>
      </c>
      <c r="AM5" t="s">
        <v>105</v>
      </c>
      <c r="AN5" s="9" t="s">
        <v>105</v>
      </c>
      <c r="AO5" t="s">
        <v>105</v>
      </c>
      <c r="AP5" t="s">
        <v>105</v>
      </c>
      <c r="AQ5" t="s">
        <v>105</v>
      </c>
      <c r="AR5" t="s">
        <v>105</v>
      </c>
      <c r="AS5" t="s">
        <v>105</v>
      </c>
      <c r="AT5" t="s">
        <v>105</v>
      </c>
      <c r="AU5" t="s">
        <v>105</v>
      </c>
      <c r="AV5" t="s">
        <v>105</v>
      </c>
      <c r="AW5" t="s">
        <v>105</v>
      </c>
      <c r="AX5" t="s">
        <v>105</v>
      </c>
      <c r="AY5" t="s">
        <v>105</v>
      </c>
    </row>
    <row r="6" spans="1:63">
      <c r="A6" t="s">
        <v>96</v>
      </c>
      <c r="C6" t="s">
        <v>113</v>
      </c>
      <c r="D6" t="s">
        <v>113</v>
      </c>
      <c r="E6" t="s">
        <v>113</v>
      </c>
      <c r="F6" t="s">
        <v>113</v>
      </c>
      <c r="G6" s="9" t="s">
        <v>113</v>
      </c>
      <c r="H6" t="s">
        <v>113</v>
      </c>
      <c r="I6" t="s">
        <v>113</v>
      </c>
      <c r="J6" t="s">
        <v>113</v>
      </c>
      <c r="K6" t="s">
        <v>113</v>
      </c>
      <c r="L6" t="s">
        <v>113</v>
      </c>
      <c r="M6" t="s">
        <v>113</v>
      </c>
      <c r="N6" t="s">
        <v>113</v>
      </c>
      <c r="O6" t="s">
        <v>113</v>
      </c>
      <c r="P6" s="9" t="s">
        <v>113</v>
      </c>
      <c r="Q6" t="s">
        <v>113</v>
      </c>
      <c r="R6" t="s">
        <v>113</v>
      </c>
      <c r="S6" t="s">
        <v>113</v>
      </c>
      <c r="T6" t="s">
        <v>113</v>
      </c>
      <c r="Z6" t="s">
        <v>104</v>
      </c>
      <c r="AA6" t="s">
        <v>104</v>
      </c>
      <c r="AB6" t="s">
        <v>104</v>
      </c>
      <c r="AC6" t="s">
        <v>104</v>
      </c>
      <c r="AD6" s="9" t="s">
        <v>104</v>
      </c>
      <c r="AE6" t="s">
        <v>104</v>
      </c>
      <c r="AF6" t="s">
        <v>104</v>
      </c>
      <c r="AG6" t="s">
        <v>104</v>
      </c>
      <c r="AH6" t="s">
        <v>104</v>
      </c>
      <c r="AI6" t="s">
        <v>104</v>
      </c>
      <c r="AJ6" t="s">
        <v>104</v>
      </c>
      <c r="AK6" t="s">
        <v>104</v>
      </c>
      <c r="AL6" t="s">
        <v>104</v>
      </c>
      <c r="AM6" t="s">
        <v>104</v>
      </c>
      <c r="AN6" s="9" t="s">
        <v>104</v>
      </c>
      <c r="AO6" t="s">
        <v>104</v>
      </c>
      <c r="AP6" t="s">
        <v>104</v>
      </c>
      <c r="AQ6" t="s">
        <v>104</v>
      </c>
      <c r="AR6" t="s">
        <v>104</v>
      </c>
      <c r="AS6" t="s">
        <v>104</v>
      </c>
      <c r="AT6" t="s">
        <v>104</v>
      </c>
      <c r="AU6" t="s">
        <v>104</v>
      </c>
      <c r="AV6" t="s">
        <v>104</v>
      </c>
      <c r="AW6" t="s">
        <v>104</v>
      </c>
      <c r="AX6" t="s">
        <v>104</v>
      </c>
      <c r="AY6" t="s">
        <v>104</v>
      </c>
    </row>
    <row r="7" spans="1:63">
      <c r="A7" t="s">
        <v>95</v>
      </c>
      <c r="C7" t="s">
        <v>178</v>
      </c>
      <c r="D7" t="s">
        <v>178</v>
      </c>
      <c r="E7" t="s">
        <v>178</v>
      </c>
      <c r="F7" t="s">
        <v>178</v>
      </c>
      <c r="G7" s="9" t="s">
        <v>178</v>
      </c>
      <c r="H7" t="s">
        <v>178</v>
      </c>
      <c r="I7" t="s">
        <v>178</v>
      </c>
      <c r="J7" t="s">
        <v>178</v>
      </c>
      <c r="K7" t="s">
        <v>178</v>
      </c>
      <c r="L7" t="s">
        <v>178</v>
      </c>
      <c r="M7" t="s">
        <v>178</v>
      </c>
      <c r="N7" t="s">
        <v>178</v>
      </c>
      <c r="O7" t="s">
        <v>178</v>
      </c>
      <c r="P7" s="9" t="s">
        <v>178</v>
      </c>
      <c r="Q7" t="s">
        <v>178</v>
      </c>
      <c r="R7" t="s">
        <v>178</v>
      </c>
      <c r="S7" t="s">
        <v>178</v>
      </c>
      <c r="T7" t="s">
        <v>178</v>
      </c>
      <c r="Z7" t="s">
        <v>178</v>
      </c>
      <c r="AA7" t="s">
        <v>178</v>
      </c>
      <c r="AB7" t="s">
        <v>178</v>
      </c>
      <c r="AC7" t="s">
        <v>178</v>
      </c>
      <c r="AD7" s="9" t="s">
        <v>178</v>
      </c>
      <c r="AE7" t="s">
        <v>178</v>
      </c>
      <c r="AF7" t="s">
        <v>178</v>
      </c>
      <c r="AG7" t="s">
        <v>178</v>
      </c>
      <c r="AH7" t="s">
        <v>178</v>
      </c>
      <c r="AI7" t="s">
        <v>178</v>
      </c>
      <c r="AJ7" t="s">
        <v>178</v>
      </c>
      <c r="AK7" t="s">
        <v>178</v>
      </c>
      <c r="AL7" t="s">
        <v>178</v>
      </c>
      <c r="AM7" t="s">
        <v>178</v>
      </c>
      <c r="AN7" s="9" t="s">
        <v>178</v>
      </c>
      <c r="AO7" t="s">
        <v>178</v>
      </c>
      <c r="AP7" t="s">
        <v>178</v>
      </c>
      <c r="AQ7" t="s">
        <v>178</v>
      </c>
      <c r="AR7" t="s">
        <v>178</v>
      </c>
      <c r="AS7" t="s">
        <v>178</v>
      </c>
      <c r="AT7" t="s">
        <v>178</v>
      </c>
      <c r="AU7" t="s">
        <v>178</v>
      </c>
      <c r="AV7" t="s">
        <v>178</v>
      </c>
      <c r="AW7" t="s">
        <v>178</v>
      </c>
      <c r="AX7" t="s">
        <v>178</v>
      </c>
      <c r="AY7" t="s">
        <v>178</v>
      </c>
    </row>
    <row r="8" spans="1:63">
      <c r="A8" t="s">
        <v>94</v>
      </c>
      <c r="C8" t="s">
        <v>177</v>
      </c>
      <c r="D8" t="s">
        <v>181</v>
      </c>
      <c r="E8" t="s">
        <v>183</v>
      </c>
      <c r="F8" t="s">
        <v>183</v>
      </c>
      <c r="G8" s="9" t="s">
        <v>181</v>
      </c>
      <c r="H8" t="s">
        <v>177</v>
      </c>
      <c r="I8" t="s">
        <v>188</v>
      </c>
      <c r="J8" t="s">
        <v>188</v>
      </c>
      <c r="K8" t="s">
        <v>188</v>
      </c>
      <c r="L8" t="s">
        <v>177</v>
      </c>
      <c r="M8" t="s">
        <v>188</v>
      </c>
      <c r="N8" t="s">
        <v>188</v>
      </c>
      <c r="O8" t="s">
        <v>183</v>
      </c>
      <c r="P8" s="9" t="s">
        <v>181</v>
      </c>
      <c r="Q8" t="s">
        <v>177</v>
      </c>
      <c r="R8" t="s">
        <v>177</v>
      </c>
      <c r="S8" t="s">
        <v>183</v>
      </c>
      <c r="T8" t="s">
        <v>177</v>
      </c>
      <c r="Z8" t="s">
        <v>535</v>
      </c>
      <c r="AA8" t="s">
        <v>535</v>
      </c>
      <c r="AB8" t="s">
        <v>535</v>
      </c>
      <c r="AC8" t="s">
        <v>535</v>
      </c>
      <c r="AD8" s="9" t="s">
        <v>535</v>
      </c>
      <c r="AE8" t="s">
        <v>535</v>
      </c>
      <c r="AF8" t="s">
        <v>535</v>
      </c>
      <c r="AG8" t="s">
        <v>535</v>
      </c>
      <c r="AH8" t="s">
        <v>535</v>
      </c>
      <c r="AI8" t="s">
        <v>535</v>
      </c>
      <c r="AJ8" t="s">
        <v>535</v>
      </c>
      <c r="AK8" t="s">
        <v>535</v>
      </c>
      <c r="AL8" t="s">
        <v>535</v>
      </c>
      <c r="AM8" t="s">
        <v>535</v>
      </c>
      <c r="AN8" s="9" t="s">
        <v>535</v>
      </c>
      <c r="AO8" t="s">
        <v>535</v>
      </c>
      <c r="AP8" t="s">
        <v>535</v>
      </c>
      <c r="AQ8" t="s">
        <v>535</v>
      </c>
      <c r="AR8" t="s">
        <v>535</v>
      </c>
      <c r="AS8" t="s">
        <v>535</v>
      </c>
      <c r="AT8" t="s">
        <v>535</v>
      </c>
      <c r="AU8" t="s">
        <v>535</v>
      </c>
      <c r="AV8" t="s">
        <v>535</v>
      </c>
      <c r="AW8" t="s">
        <v>535</v>
      </c>
      <c r="AX8" t="s">
        <v>535</v>
      </c>
      <c r="AY8" t="s">
        <v>535</v>
      </c>
    </row>
    <row r="9" spans="1:63">
      <c r="A9" t="s">
        <v>93</v>
      </c>
      <c r="C9" t="s">
        <v>101</v>
      </c>
      <c r="D9" t="s">
        <v>101</v>
      </c>
      <c r="E9" t="s">
        <v>101</v>
      </c>
      <c r="F9" t="s">
        <v>101</v>
      </c>
      <c r="G9" s="9" t="s">
        <v>101</v>
      </c>
      <c r="H9" t="s">
        <v>101</v>
      </c>
      <c r="I9" t="s">
        <v>101</v>
      </c>
      <c r="J9" t="s">
        <v>101</v>
      </c>
      <c r="K9" t="s">
        <v>101</v>
      </c>
      <c r="L9" t="s">
        <v>101</v>
      </c>
      <c r="M9" t="s">
        <v>101</v>
      </c>
      <c r="N9" t="s">
        <v>101</v>
      </c>
      <c r="O9" t="s">
        <v>101</v>
      </c>
      <c r="P9" s="9" t="s">
        <v>101</v>
      </c>
      <c r="Q9" t="s">
        <v>101</v>
      </c>
      <c r="R9" t="s">
        <v>101</v>
      </c>
      <c r="S9" t="s">
        <v>101</v>
      </c>
      <c r="T9" t="s">
        <v>101</v>
      </c>
      <c r="Z9" t="s">
        <v>101</v>
      </c>
      <c r="AA9" t="s">
        <v>101</v>
      </c>
      <c r="AB9" t="s">
        <v>101</v>
      </c>
      <c r="AC9" t="s">
        <v>101</v>
      </c>
      <c r="AD9" s="9" t="s">
        <v>101</v>
      </c>
      <c r="AE9" t="s">
        <v>101</v>
      </c>
      <c r="AF9" t="s">
        <v>101</v>
      </c>
      <c r="AG9" t="s">
        <v>101</v>
      </c>
      <c r="AH9" t="s">
        <v>101</v>
      </c>
      <c r="AI9" t="s">
        <v>101</v>
      </c>
      <c r="AJ9" t="s">
        <v>101</v>
      </c>
      <c r="AK9" t="s">
        <v>101</v>
      </c>
      <c r="AL9" t="s">
        <v>101</v>
      </c>
      <c r="AM9" t="s">
        <v>101</v>
      </c>
      <c r="AN9" s="9" t="s">
        <v>101</v>
      </c>
      <c r="AO9" t="s">
        <v>101</v>
      </c>
      <c r="AP9" t="s">
        <v>101</v>
      </c>
      <c r="AQ9" t="s">
        <v>101</v>
      </c>
      <c r="AR9" t="s">
        <v>101</v>
      </c>
      <c r="AS9" t="s">
        <v>101</v>
      </c>
      <c r="AT9" t="s">
        <v>101</v>
      </c>
      <c r="AU9" t="s">
        <v>101</v>
      </c>
      <c r="AV9" t="s">
        <v>101</v>
      </c>
      <c r="AW9" t="s">
        <v>101</v>
      </c>
      <c r="AX9" t="s">
        <v>101</v>
      </c>
      <c r="AY9" t="s">
        <v>101</v>
      </c>
    </row>
    <row r="10" spans="1:63">
      <c r="A10" t="s">
        <v>92</v>
      </c>
      <c r="C10" t="s">
        <v>100</v>
      </c>
      <c r="D10" t="s">
        <v>100</v>
      </c>
      <c r="E10" t="s">
        <v>100</v>
      </c>
      <c r="F10" t="s">
        <v>100</v>
      </c>
      <c r="G10" s="9" t="s">
        <v>100</v>
      </c>
      <c r="H10" t="s">
        <v>100</v>
      </c>
      <c r="I10" t="s">
        <v>100</v>
      </c>
      <c r="J10" t="s">
        <v>100</v>
      </c>
      <c r="K10" t="s">
        <v>100</v>
      </c>
      <c r="L10" t="s">
        <v>100</v>
      </c>
      <c r="M10" t="s">
        <v>100</v>
      </c>
      <c r="N10" t="s">
        <v>100</v>
      </c>
      <c r="O10" t="s">
        <v>100</v>
      </c>
      <c r="P10" s="9" t="s">
        <v>100</v>
      </c>
      <c r="Q10" t="s">
        <v>100</v>
      </c>
      <c r="R10" t="s">
        <v>100</v>
      </c>
      <c r="S10" t="s">
        <v>100</v>
      </c>
      <c r="T10" t="s">
        <v>100</v>
      </c>
      <c r="Z10" t="s">
        <v>100</v>
      </c>
      <c r="AA10" t="s">
        <v>100</v>
      </c>
      <c r="AB10" t="s">
        <v>100</v>
      </c>
      <c r="AC10" t="s">
        <v>100</v>
      </c>
      <c r="AD10" s="9" t="s">
        <v>100</v>
      </c>
      <c r="AE10" t="s">
        <v>100</v>
      </c>
      <c r="AF10" t="s">
        <v>100</v>
      </c>
      <c r="AG10" t="s">
        <v>100</v>
      </c>
      <c r="AH10" t="s">
        <v>100</v>
      </c>
      <c r="AI10" t="s">
        <v>100</v>
      </c>
      <c r="AJ10" t="s">
        <v>100</v>
      </c>
      <c r="AK10" t="s">
        <v>100</v>
      </c>
      <c r="AL10" t="s">
        <v>100</v>
      </c>
      <c r="AM10" t="s">
        <v>100</v>
      </c>
      <c r="AN10" s="9" t="s">
        <v>100</v>
      </c>
      <c r="AO10" t="s">
        <v>100</v>
      </c>
      <c r="AP10" t="s">
        <v>100</v>
      </c>
      <c r="AQ10" t="s">
        <v>100</v>
      </c>
      <c r="AR10" t="s">
        <v>100</v>
      </c>
      <c r="AS10" t="s">
        <v>100</v>
      </c>
      <c r="AT10" t="s">
        <v>100</v>
      </c>
      <c r="AU10" t="s">
        <v>100</v>
      </c>
      <c r="AV10" t="s">
        <v>100</v>
      </c>
      <c r="AW10" t="s">
        <v>100</v>
      </c>
      <c r="AX10" t="s">
        <v>100</v>
      </c>
      <c r="AY10" t="s">
        <v>100</v>
      </c>
    </row>
    <row r="11" spans="1:63">
      <c r="A11" t="s">
        <v>176</v>
      </c>
      <c r="B11" s="2">
        <v>36556</v>
      </c>
      <c r="C11" s="3">
        <v>2660</v>
      </c>
      <c r="D11" s="3">
        <v>244</v>
      </c>
      <c r="E11" s="3">
        <v>-279</v>
      </c>
      <c r="F11" s="3">
        <v>523</v>
      </c>
      <c r="G11" s="11">
        <v>8800</v>
      </c>
      <c r="H11" s="3">
        <v>-7488</v>
      </c>
      <c r="I11" s="3">
        <v>564</v>
      </c>
      <c r="J11" s="3">
        <v>-54</v>
      </c>
      <c r="K11" s="3">
        <v>-8052</v>
      </c>
      <c r="L11" s="3">
        <v>16288</v>
      </c>
      <c r="M11" s="3">
        <v>16467</v>
      </c>
      <c r="N11" s="3">
        <v>-1106</v>
      </c>
      <c r="O11" s="3">
        <v>-179</v>
      </c>
      <c r="P11" s="11">
        <v>-6450</v>
      </c>
      <c r="Q11" s="3">
        <v>-5146</v>
      </c>
      <c r="R11" s="3">
        <v>-1304</v>
      </c>
      <c r="S11" s="3">
        <v>205</v>
      </c>
      <c r="T11" s="3">
        <v>-1875</v>
      </c>
      <c r="Z11" s="3">
        <v>2836</v>
      </c>
      <c r="AA11" s="3">
        <v>672</v>
      </c>
      <c r="AB11" s="3">
        <v>586</v>
      </c>
      <c r="AC11" s="3">
        <v>1258</v>
      </c>
      <c r="AD11" s="11">
        <v>-3610</v>
      </c>
      <c r="AE11" s="3">
        <v>2887</v>
      </c>
      <c r="AF11" s="3">
        <v>0</v>
      </c>
      <c r="AG11" s="3">
        <v>-414</v>
      </c>
      <c r="AH11" s="3">
        <v>0</v>
      </c>
      <c r="AI11" s="3">
        <v>3301</v>
      </c>
      <c r="AJ11" s="3">
        <v>-723</v>
      </c>
      <c r="AK11" s="3">
        <v>84</v>
      </c>
      <c r="AL11" s="3">
        <v>-502</v>
      </c>
      <c r="AM11" s="3">
        <v>-305</v>
      </c>
      <c r="AN11" s="11">
        <v>7002</v>
      </c>
      <c r="AO11" s="3">
        <v>2188</v>
      </c>
      <c r="AP11" s="3">
        <v>-168</v>
      </c>
      <c r="AQ11" s="3">
        <v>-2251</v>
      </c>
      <c r="AR11" s="3">
        <v>-478</v>
      </c>
      <c r="AS11" s="3">
        <v>5085</v>
      </c>
      <c r="AT11" s="3">
        <v>9191</v>
      </c>
      <c r="AU11" s="3">
        <v>803</v>
      </c>
      <c r="AV11" s="3">
        <v>8415</v>
      </c>
      <c r="AW11" s="3">
        <v>108</v>
      </c>
      <c r="AX11" s="3">
        <v>-135</v>
      </c>
      <c r="AY11" s="3">
        <v>-210</v>
      </c>
      <c r="AZ11" s="3"/>
      <c r="BA11" s="3">
        <f>(L11+'B of I M'!D39)/1000</f>
        <v>15.699024999999999</v>
      </c>
      <c r="BB11" s="3">
        <f t="shared" ref="BB11:BB74" si="0">(AV11+AJ11)/1000</f>
        <v>7.6920000000000002</v>
      </c>
      <c r="BE11" s="25">
        <f>Bloomberg!A9</f>
        <v>36556</v>
      </c>
      <c r="BF11" s="3"/>
      <c r="BG11">
        <f>Bloomberg!B9/1000</f>
        <v>-22.477</v>
      </c>
      <c r="BI11" s="3"/>
      <c r="BJ11">
        <f>Bloomberg!C9/1000</f>
        <v>9.9883400000000009</v>
      </c>
    </row>
    <row r="12" spans="1:63">
      <c r="A12" t="s">
        <v>230</v>
      </c>
      <c r="B12" s="2">
        <v>36585</v>
      </c>
      <c r="C12" s="3">
        <v>2405</v>
      </c>
      <c r="D12" s="3">
        <v>1420</v>
      </c>
      <c r="E12" s="3">
        <v>-426</v>
      </c>
      <c r="F12" s="3">
        <v>1846</v>
      </c>
      <c r="G12" s="11">
        <v>4839</v>
      </c>
      <c r="H12" s="3">
        <v>-6313</v>
      </c>
      <c r="I12" s="3">
        <v>4365</v>
      </c>
      <c r="J12" s="3">
        <v>-435</v>
      </c>
      <c r="K12" s="3">
        <v>-10678</v>
      </c>
      <c r="L12" s="3">
        <v>11152</v>
      </c>
      <c r="M12" s="3">
        <v>12742</v>
      </c>
      <c r="N12" s="3">
        <v>489</v>
      </c>
      <c r="O12" s="3">
        <v>-1590</v>
      </c>
      <c r="P12" s="11">
        <v>-3405</v>
      </c>
      <c r="Q12" s="3">
        <v>30</v>
      </c>
      <c r="R12" s="3">
        <v>-3435</v>
      </c>
      <c r="S12" s="3">
        <v>640</v>
      </c>
      <c r="T12" s="3">
        <v>-2456</v>
      </c>
      <c r="Z12" s="3">
        <v>1594</v>
      </c>
      <c r="AA12" s="3">
        <v>-370</v>
      </c>
      <c r="AB12" s="3">
        <v>2471</v>
      </c>
      <c r="AC12" s="3">
        <v>2100</v>
      </c>
      <c r="AD12" s="11">
        <v>295</v>
      </c>
      <c r="AE12" s="3">
        <v>5300</v>
      </c>
      <c r="AF12" s="3">
        <v>0</v>
      </c>
      <c r="AG12" s="3">
        <v>-20</v>
      </c>
      <c r="AH12" s="3">
        <v>0</v>
      </c>
      <c r="AI12" s="3">
        <v>5319</v>
      </c>
      <c r="AJ12" s="3">
        <v>5595</v>
      </c>
      <c r="AK12" s="3">
        <v>1219</v>
      </c>
      <c r="AL12" s="3">
        <v>2688</v>
      </c>
      <c r="AM12" s="3">
        <v>1688</v>
      </c>
      <c r="AN12" s="11">
        <v>1274</v>
      </c>
      <c r="AO12" s="3">
        <v>-6141</v>
      </c>
      <c r="AP12" s="3">
        <v>1694</v>
      </c>
      <c r="AQ12" s="3">
        <v>-4849</v>
      </c>
      <c r="AR12" s="3">
        <v>-1767</v>
      </c>
      <c r="AS12" s="3">
        <v>-1219</v>
      </c>
      <c r="AT12" s="3">
        <v>-4867</v>
      </c>
      <c r="AU12" s="3">
        <v>-184</v>
      </c>
      <c r="AV12" s="3">
        <v>-5632</v>
      </c>
      <c r="AW12" s="3">
        <v>-205</v>
      </c>
      <c r="AX12" s="3">
        <v>1155</v>
      </c>
      <c r="AY12" s="3">
        <v>-93</v>
      </c>
      <c r="AZ12" s="3"/>
      <c r="BA12" s="3">
        <f>(L12+'B of I M'!D40)/1000</f>
        <v>7.3327379999999991</v>
      </c>
      <c r="BB12" s="3">
        <f t="shared" si="0"/>
        <v>-3.6999999999999998E-2</v>
      </c>
      <c r="BE12" s="25">
        <f>Bloomberg!A10</f>
        <v>36585</v>
      </c>
      <c r="BF12" s="48"/>
      <c r="BG12" s="48">
        <f>Bloomberg!B10/1000</f>
        <v>-23.75</v>
      </c>
      <c r="BH12" s="48"/>
      <c r="BI12" s="48"/>
      <c r="BJ12" s="48">
        <f>Bloomberg!C10/1000</f>
        <v>9.2041900000000005</v>
      </c>
      <c r="BK12" s="48"/>
    </row>
    <row r="13" spans="1:63">
      <c r="A13" t="s">
        <v>231</v>
      </c>
      <c r="B13" s="2">
        <v>36616</v>
      </c>
      <c r="C13" s="3">
        <v>-729</v>
      </c>
      <c r="D13" s="3">
        <v>1885</v>
      </c>
      <c r="E13" s="3">
        <v>374</v>
      </c>
      <c r="F13" s="3">
        <v>1511</v>
      </c>
      <c r="G13" s="11">
        <v>-9954</v>
      </c>
      <c r="H13" s="3">
        <v>-12848</v>
      </c>
      <c r="I13" s="3">
        <v>-3618</v>
      </c>
      <c r="J13" s="3">
        <v>-381</v>
      </c>
      <c r="K13" s="3">
        <v>-9230</v>
      </c>
      <c r="L13" s="3">
        <v>2894</v>
      </c>
      <c r="M13" s="3">
        <v>7038</v>
      </c>
      <c r="N13" s="3">
        <v>-1709</v>
      </c>
      <c r="O13" s="3">
        <v>-4144</v>
      </c>
      <c r="P13" s="11">
        <v>9316</v>
      </c>
      <c r="Q13" s="3">
        <v>-2641</v>
      </c>
      <c r="R13" s="3">
        <v>11957</v>
      </c>
      <c r="S13" s="3">
        <v>-132</v>
      </c>
      <c r="T13" s="3">
        <v>-18</v>
      </c>
      <c r="Z13" s="3">
        <v>1956</v>
      </c>
      <c r="AA13" s="3">
        <v>-2414</v>
      </c>
      <c r="AB13" s="3">
        <v>3005</v>
      </c>
      <c r="AC13" s="3">
        <v>591</v>
      </c>
      <c r="AD13" s="11">
        <v>1623</v>
      </c>
      <c r="AE13" s="3">
        <v>4869</v>
      </c>
      <c r="AF13" s="3">
        <v>0</v>
      </c>
      <c r="AG13" s="3">
        <v>-91</v>
      </c>
      <c r="AH13" s="3">
        <v>0</v>
      </c>
      <c r="AI13" s="3">
        <v>4960</v>
      </c>
      <c r="AJ13" s="3">
        <v>6492</v>
      </c>
      <c r="AK13" s="3">
        <v>1439</v>
      </c>
      <c r="AL13" s="3">
        <v>4411</v>
      </c>
      <c r="AM13" s="3">
        <v>641</v>
      </c>
      <c r="AN13" s="11">
        <v>2194</v>
      </c>
      <c r="AO13" s="3">
        <v>3651</v>
      </c>
      <c r="AP13" s="3">
        <v>-5772</v>
      </c>
      <c r="AQ13" s="3">
        <v>7691</v>
      </c>
      <c r="AR13" s="3">
        <v>264</v>
      </c>
      <c r="AS13" s="3">
        <v>1468</v>
      </c>
      <c r="AT13" s="3">
        <v>5845</v>
      </c>
      <c r="AU13" s="3">
        <v>82</v>
      </c>
      <c r="AV13" s="3">
        <v>5369</v>
      </c>
      <c r="AW13" s="3">
        <v>-220</v>
      </c>
      <c r="AX13" s="3">
        <v>615</v>
      </c>
      <c r="AY13" s="3">
        <v>256</v>
      </c>
      <c r="AZ13" s="3"/>
      <c r="BA13" s="3">
        <f>(L13+'B of I M'!D41)/1000</f>
        <v>17.944904000000001</v>
      </c>
      <c r="BB13" s="3">
        <f t="shared" si="0"/>
        <v>11.861000000000001</v>
      </c>
      <c r="BE13" s="25">
        <f>Bloomberg!A11</f>
        <v>36616</v>
      </c>
      <c r="BF13" s="48"/>
      <c r="BG13" s="48">
        <f>Bloomberg!B11/1000</f>
        <v>-21.966000000000001</v>
      </c>
      <c r="BH13" s="48"/>
      <c r="BI13" s="48"/>
      <c r="BJ13" s="48">
        <f>Bloomberg!C11/1000</f>
        <v>18.04129</v>
      </c>
      <c r="BK13" s="48"/>
    </row>
    <row r="14" spans="1:63">
      <c r="A14" t="s">
        <v>232</v>
      </c>
      <c r="B14" s="2">
        <v>36646</v>
      </c>
      <c r="C14" s="3">
        <v>1168</v>
      </c>
      <c r="D14" s="3">
        <v>1300</v>
      </c>
      <c r="E14" s="3">
        <v>578</v>
      </c>
      <c r="F14" s="3">
        <v>722</v>
      </c>
      <c r="G14" s="11">
        <v>-1683</v>
      </c>
      <c r="H14" s="3">
        <v>-3166</v>
      </c>
      <c r="I14" s="3">
        <v>1446</v>
      </c>
      <c r="J14" s="3">
        <v>-331</v>
      </c>
      <c r="K14" s="3">
        <v>-4612</v>
      </c>
      <c r="L14" s="3">
        <v>1483</v>
      </c>
      <c r="M14" s="3">
        <v>6062</v>
      </c>
      <c r="N14" s="3">
        <v>2118</v>
      </c>
      <c r="O14" s="3">
        <v>-4579</v>
      </c>
      <c r="P14" s="11">
        <v>668</v>
      </c>
      <c r="Q14" s="3">
        <v>2210</v>
      </c>
      <c r="R14" s="3">
        <v>-1542</v>
      </c>
      <c r="S14" s="3">
        <v>512</v>
      </c>
      <c r="T14" s="3">
        <v>-1093</v>
      </c>
      <c r="Z14" s="3">
        <v>677</v>
      </c>
      <c r="AA14" s="3">
        <v>-1016</v>
      </c>
      <c r="AB14" s="3">
        <v>3713</v>
      </c>
      <c r="AC14" s="3">
        <v>2697</v>
      </c>
      <c r="AD14" s="11">
        <v>-2201</v>
      </c>
      <c r="AE14" s="3">
        <v>2694</v>
      </c>
      <c r="AF14" s="3">
        <v>0</v>
      </c>
      <c r="AG14" s="3">
        <v>-822</v>
      </c>
      <c r="AH14" s="3">
        <v>9</v>
      </c>
      <c r="AI14" s="3">
        <v>3507</v>
      </c>
      <c r="AJ14" s="3">
        <v>493</v>
      </c>
      <c r="AK14" s="3">
        <v>2031</v>
      </c>
      <c r="AL14" s="3">
        <v>-343</v>
      </c>
      <c r="AM14" s="3">
        <v>-1195</v>
      </c>
      <c r="AN14" s="11">
        <v>2899</v>
      </c>
      <c r="AO14" s="3">
        <v>-165</v>
      </c>
      <c r="AP14" s="3">
        <v>4251</v>
      </c>
      <c r="AQ14" s="3">
        <v>-5579</v>
      </c>
      <c r="AR14" s="3">
        <v>-90</v>
      </c>
      <c r="AS14" s="3">
        <v>1254</v>
      </c>
      <c r="AT14" s="3">
        <v>2734</v>
      </c>
      <c r="AU14" s="3">
        <v>-561</v>
      </c>
      <c r="AV14" s="3">
        <v>2789</v>
      </c>
      <c r="AW14" s="3">
        <v>149</v>
      </c>
      <c r="AX14" s="3">
        <v>358</v>
      </c>
      <c r="AY14" s="3">
        <v>585</v>
      </c>
      <c r="AZ14" s="3"/>
      <c r="BA14" s="3">
        <f>(L14+'B of I M'!D42)/1000</f>
        <v>-0.54483599999999999</v>
      </c>
      <c r="BB14" s="3">
        <f t="shared" si="0"/>
        <v>3.282</v>
      </c>
      <c r="BE14" s="25">
        <f>Bloomberg!A12</f>
        <v>36646</v>
      </c>
      <c r="BF14" s="48"/>
      <c r="BG14" s="48">
        <f>Bloomberg!B12/1000</f>
        <v>-20.975999999999999</v>
      </c>
      <c r="BH14" s="48"/>
      <c r="BI14" s="48"/>
      <c r="BJ14" s="48">
        <f>Bloomberg!C12/1000</f>
        <v>24.8491</v>
      </c>
      <c r="BK14" s="48"/>
    </row>
    <row r="15" spans="1:63">
      <c r="A15" t="s">
        <v>233</v>
      </c>
      <c r="B15" s="2">
        <v>36677</v>
      </c>
      <c r="C15" s="3">
        <v>1514</v>
      </c>
      <c r="D15" s="3">
        <v>-532</v>
      </c>
      <c r="E15" s="3">
        <v>783</v>
      </c>
      <c r="F15" s="3">
        <v>-1315</v>
      </c>
      <c r="G15" s="11">
        <v>-3225</v>
      </c>
      <c r="H15" s="3">
        <v>-9874</v>
      </c>
      <c r="I15" s="3">
        <v>-3982</v>
      </c>
      <c r="J15" s="3">
        <v>-298</v>
      </c>
      <c r="K15" s="3">
        <v>-5892</v>
      </c>
      <c r="L15" s="3">
        <v>6649</v>
      </c>
      <c r="M15" s="3">
        <v>6669</v>
      </c>
      <c r="N15" s="3">
        <v>-73</v>
      </c>
      <c r="O15" s="3">
        <v>-20</v>
      </c>
      <c r="P15" s="11">
        <v>4135</v>
      </c>
      <c r="Q15" s="3">
        <v>-7873</v>
      </c>
      <c r="R15" s="3">
        <v>12008</v>
      </c>
      <c r="S15" s="3">
        <v>448</v>
      </c>
      <c r="T15" s="3">
        <v>-875</v>
      </c>
      <c r="Z15" s="3">
        <v>1779</v>
      </c>
      <c r="AA15" s="3">
        <v>-633</v>
      </c>
      <c r="AB15" s="3">
        <v>9343</v>
      </c>
      <c r="AC15" s="3">
        <v>8709</v>
      </c>
      <c r="AD15" s="11">
        <v>-4639</v>
      </c>
      <c r="AE15" s="3">
        <v>5802</v>
      </c>
      <c r="AF15" s="3">
        <v>0</v>
      </c>
      <c r="AG15" s="3">
        <v>1782</v>
      </c>
      <c r="AH15" s="3">
        <v>1</v>
      </c>
      <c r="AI15" s="3">
        <v>4019</v>
      </c>
      <c r="AJ15" s="3">
        <v>1163</v>
      </c>
      <c r="AK15" s="3">
        <v>1855</v>
      </c>
      <c r="AL15" s="3">
        <v>-646</v>
      </c>
      <c r="AM15" s="3">
        <v>-45</v>
      </c>
      <c r="AN15" s="11">
        <v>5986</v>
      </c>
      <c r="AO15" s="3">
        <v>3527</v>
      </c>
      <c r="AP15" s="3">
        <v>-9</v>
      </c>
      <c r="AQ15" s="3">
        <v>4285</v>
      </c>
      <c r="AR15" s="3">
        <v>-115</v>
      </c>
      <c r="AS15" s="3">
        <v>-634</v>
      </c>
      <c r="AT15" s="3">
        <v>9514</v>
      </c>
      <c r="AU15" s="3">
        <v>-332</v>
      </c>
      <c r="AV15" s="3">
        <v>8154</v>
      </c>
      <c r="AW15" s="3">
        <v>38</v>
      </c>
      <c r="AX15" s="3">
        <v>1654</v>
      </c>
      <c r="AY15" s="3">
        <v>680</v>
      </c>
      <c r="AZ15" s="3"/>
      <c r="BA15" s="3">
        <f>(L15+'B of I M'!D43)/1000</f>
        <v>18.170245999999999</v>
      </c>
      <c r="BB15" s="3">
        <f t="shared" si="0"/>
        <v>9.3170000000000002</v>
      </c>
      <c r="BE15" s="25">
        <f>Bloomberg!A13</f>
        <v>36677</v>
      </c>
      <c r="BF15" s="48"/>
      <c r="BG15" s="48">
        <f>Bloomberg!B13/1000</f>
        <v>-24.712</v>
      </c>
      <c r="BH15" s="48"/>
      <c r="BI15" s="48"/>
      <c r="BJ15" s="48">
        <f>Bloomberg!C13/1000</f>
        <v>23.768529999999998</v>
      </c>
      <c r="BK15" s="48"/>
    </row>
    <row r="16" spans="1:63">
      <c r="A16" t="s">
        <v>234</v>
      </c>
      <c r="B16" s="2">
        <v>36707</v>
      </c>
      <c r="C16" s="3">
        <v>2726</v>
      </c>
      <c r="D16" s="3">
        <v>491</v>
      </c>
      <c r="E16" s="3">
        <v>-487</v>
      </c>
      <c r="F16" s="3">
        <v>978</v>
      </c>
      <c r="G16" s="11">
        <v>3997</v>
      </c>
      <c r="H16" s="3">
        <v>-11098</v>
      </c>
      <c r="I16" s="3">
        <v>-3934</v>
      </c>
      <c r="J16" s="3">
        <v>371</v>
      </c>
      <c r="K16" s="3">
        <v>-7163</v>
      </c>
      <c r="L16" s="3">
        <v>15095</v>
      </c>
      <c r="M16" s="3">
        <v>11570</v>
      </c>
      <c r="N16" s="3">
        <v>-740</v>
      </c>
      <c r="O16" s="3">
        <v>3525</v>
      </c>
      <c r="P16" s="11">
        <v>-2256</v>
      </c>
      <c r="Q16" s="3">
        <v>91</v>
      </c>
      <c r="R16" s="3">
        <v>-2347</v>
      </c>
      <c r="S16" s="3">
        <v>409</v>
      </c>
      <c r="T16" s="3">
        <v>-1055</v>
      </c>
      <c r="Z16" s="3">
        <v>2069</v>
      </c>
      <c r="AA16" s="3">
        <v>-701</v>
      </c>
      <c r="AB16" s="3">
        <v>2017</v>
      </c>
      <c r="AC16" s="3">
        <v>1316</v>
      </c>
      <c r="AD16" s="11">
        <v>91</v>
      </c>
      <c r="AE16" s="3">
        <v>5360</v>
      </c>
      <c r="AF16" s="3">
        <v>0</v>
      </c>
      <c r="AG16" s="3">
        <v>1699</v>
      </c>
      <c r="AH16" s="3">
        <v>0</v>
      </c>
      <c r="AI16" s="3">
        <v>3661</v>
      </c>
      <c r="AJ16" s="3">
        <v>5451</v>
      </c>
      <c r="AK16" s="3">
        <v>870</v>
      </c>
      <c r="AL16" s="3">
        <v>5032</v>
      </c>
      <c r="AM16" s="3">
        <v>-451</v>
      </c>
      <c r="AN16" s="11">
        <v>2578</v>
      </c>
      <c r="AO16" s="3">
        <v>-5303</v>
      </c>
      <c r="AP16" s="3">
        <v>-6932</v>
      </c>
      <c r="AQ16" s="3">
        <v>1836</v>
      </c>
      <c r="AR16" s="3">
        <v>-52</v>
      </c>
      <c r="AS16" s="3">
        <v>-156</v>
      </c>
      <c r="AT16" s="3">
        <v>-2725</v>
      </c>
      <c r="AU16" s="3">
        <v>62</v>
      </c>
      <c r="AV16" s="3">
        <v>-3526</v>
      </c>
      <c r="AW16" s="3">
        <v>330</v>
      </c>
      <c r="AX16" s="3">
        <v>408</v>
      </c>
      <c r="AY16" s="3">
        <v>245</v>
      </c>
      <c r="AZ16" s="3"/>
      <c r="BA16" s="3">
        <f>(L16+'B of I M'!D44)/1000</f>
        <v>11.06676</v>
      </c>
      <c r="BB16" s="3">
        <f t="shared" si="0"/>
        <v>1.925</v>
      </c>
      <c r="BE16" s="25">
        <f>Bloomberg!A14</f>
        <v>36707</v>
      </c>
      <c r="BF16" s="48"/>
      <c r="BG16" s="48">
        <f>Bloomberg!B14/1000</f>
        <v>-24.355</v>
      </c>
      <c r="BH16" s="48"/>
      <c r="BI16" s="48"/>
      <c r="BJ16" s="48">
        <f>Bloomberg!C14/1000</f>
        <v>27.260080000000002</v>
      </c>
      <c r="BK16" s="48"/>
    </row>
    <row r="17" spans="1:63">
      <c r="A17" t="s">
        <v>235</v>
      </c>
      <c r="B17" s="2">
        <v>36738</v>
      </c>
      <c r="C17" s="3">
        <v>-3122</v>
      </c>
      <c r="D17" s="3">
        <v>2806</v>
      </c>
      <c r="E17" s="3">
        <v>-1380</v>
      </c>
      <c r="F17" s="3">
        <v>4186</v>
      </c>
      <c r="G17" s="11">
        <v>-11500</v>
      </c>
      <c r="H17" s="3">
        <v>-10932</v>
      </c>
      <c r="I17" s="3">
        <v>-1340</v>
      </c>
      <c r="J17" s="3">
        <v>218</v>
      </c>
      <c r="K17" s="3">
        <v>-9593</v>
      </c>
      <c r="L17" s="3">
        <v>-568</v>
      </c>
      <c r="M17" s="3">
        <v>-3002</v>
      </c>
      <c r="N17" s="3">
        <v>-5073</v>
      </c>
      <c r="O17" s="3">
        <v>2434</v>
      </c>
      <c r="P17" s="11">
        <v>6824</v>
      </c>
      <c r="Q17" s="3">
        <v>12522</v>
      </c>
      <c r="R17" s="3">
        <v>-5698</v>
      </c>
      <c r="S17" s="3">
        <v>-156</v>
      </c>
      <c r="T17" s="3">
        <v>129</v>
      </c>
      <c r="Z17" s="3">
        <v>1715</v>
      </c>
      <c r="AA17" s="3">
        <v>-10694</v>
      </c>
      <c r="AB17" s="3">
        <v>14151</v>
      </c>
      <c r="AC17" s="3">
        <v>3457</v>
      </c>
      <c r="AD17" s="11">
        <v>14041</v>
      </c>
      <c r="AE17" s="3">
        <v>2385</v>
      </c>
      <c r="AF17" s="3">
        <v>0</v>
      </c>
      <c r="AG17" s="3">
        <v>-2297</v>
      </c>
      <c r="AH17" s="3">
        <v>-5</v>
      </c>
      <c r="AI17" s="3">
        <v>4687</v>
      </c>
      <c r="AJ17" s="3">
        <v>16426</v>
      </c>
      <c r="AK17" s="3">
        <v>1756</v>
      </c>
      <c r="AL17" s="3">
        <v>5402</v>
      </c>
      <c r="AM17" s="3">
        <v>9267</v>
      </c>
      <c r="AN17" s="11">
        <v>162</v>
      </c>
      <c r="AO17" s="3">
        <v>1518</v>
      </c>
      <c r="AP17" s="3">
        <v>11748</v>
      </c>
      <c r="AQ17" s="3">
        <v>-8982</v>
      </c>
      <c r="AR17" s="3">
        <v>128</v>
      </c>
      <c r="AS17" s="3">
        <v>-1377</v>
      </c>
      <c r="AT17" s="3">
        <v>1681</v>
      </c>
      <c r="AU17" s="3">
        <v>356</v>
      </c>
      <c r="AV17" s="3">
        <v>-701</v>
      </c>
      <c r="AW17" s="3">
        <v>104</v>
      </c>
      <c r="AX17" s="3">
        <v>1922</v>
      </c>
      <c r="AY17" s="3">
        <v>-38</v>
      </c>
      <c r="AZ17" s="3"/>
      <c r="BA17" s="3">
        <f>(L17+'B of I M'!D45)/1000</f>
        <v>-5.9261710000000001</v>
      </c>
      <c r="BB17" s="3">
        <f t="shared" si="0"/>
        <v>15.725</v>
      </c>
      <c r="BE17" s="25">
        <f>Bloomberg!A15</f>
        <v>36738</v>
      </c>
      <c r="BF17" s="48"/>
      <c r="BG17" s="48">
        <f>Bloomberg!B15/1000</f>
        <v>-23.954999999999998</v>
      </c>
      <c r="BH17" s="48"/>
      <c r="BI17" s="48"/>
      <c r="BJ17" s="48">
        <f>Bloomberg!C15/1000</f>
        <v>12.05889</v>
      </c>
      <c r="BK17" s="48"/>
    </row>
    <row r="18" spans="1:63">
      <c r="A18" t="s">
        <v>236</v>
      </c>
      <c r="B18" s="2">
        <v>36769</v>
      </c>
      <c r="C18" s="3">
        <v>1936</v>
      </c>
      <c r="D18" s="3">
        <v>-3563</v>
      </c>
      <c r="E18" s="3">
        <v>-638</v>
      </c>
      <c r="F18" s="3">
        <v>-2925</v>
      </c>
      <c r="G18" s="11">
        <v>5070</v>
      </c>
      <c r="H18" s="3">
        <v>-6090</v>
      </c>
      <c r="I18" s="3">
        <v>999</v>
      </c>
      <c r="J18" s="3">
        <v>-204</v>
      </c>
      <c r="K18" s="3">
        <v>-7089</v>
      </c>
      <c r="L18" s="3">
        <v>11160</v>
      </c>
      <c r="M18" s="3">
        <v>8112</v>
      </c>
      <c r="N18" s="3">
        <v>-257</v>
      </c>
      <c r="O18" s="3">
        <v>3048</v>
      </c>
      <c r="P18" s="11">
        <v>68</v>
      </c>
      <c r="Q18" s="3">
        <v>-11227</v>
      </c>
      <c r="R18" s="3">
        <v>11295</v>
      </c>
      <c r="S18" s="3">
        <v>342</v>
      </c>
      <c r="T18" s="3">
        <v>-1992</v>
      </c>
      <c r="Z18" s="3">
        <v>905</v>
      </c>
      <c r="AA18" s="3">
        <v>-834</v>
      </c>
      <c r="AB18" s="3">
        <v>2739</v>
      </c>
      <c r="AC18" s="3">
        <v>1906</v>
      </c>
      <c r="AD18" s="11">
        <v>2340</v>
      </c>
      <c r="AE18" s="3">
        <v>1741</v>
      </c>
      <c r="AF18" s="3">
        <v>0</v>
      </c>
      <c r="AG18" s="3">
        <v>-868</v>
      </c>
      <c r="AH18" s="3">
        <v>0</v>
      </c>
      <c r="AI18" s="3">
        <v>2609</v>
      </c>
      <c r="AJ18" s="3">
        <v>4082</v>
      </c>
      <c r="AK18" s="3">
        <v>2114</v>
      </c>
      <c r="AL18" s="3">
        <v>1773</v>
      </c>
      <c r="AM18" s="3">
        <v>195</v>
      </c>
      <c r="AN18" s="11">
        <v>-3211</v>
      </c>
      <c r="AO18" s="3">
        <v>17</v>
      </c>
      <c r="AP18" s="3">
        <v>-5638</v>
      </c>
      <c r="AQ18" s="3">
        <v>4018</v>
      </c>
      <c r="AR18" s="3">
        <v>58</v>
      </c>
      <c r="AS18" s="3">
        <v>1579</v>
      </c>
      <c r="AT18" s="3">
        <v>-3194</v>
      </c>
      <c r="AU18" s="3">
        <v>-442</v>
      </c>
      <c r="AV18" s="3">
        <v>-3354</v>
      </c>
      <c r="AW18" s="3">
        <v>169</v>
      </c>
      <c r="AX18" s="3">
        <v>432</v>
      </c>
      <c r="AY18" s="3">
        <v>1115</v>
      </c>
      <c r="AZ18" s="3"/>
      <c r="BA18" s="3">
        <f>(L18+'B of I M'!D46)/1000</f>
        <v>24.328165000000002</v>
      </c>
      <c r="BB18" s="3">
        <f t="shared" si="0"/>
        <v>0.72799999999999998</v>
      </c>
      <c r="BE18" s="25">
        <f>Bloomberg!A16</f>
        <v>36769</v>
      </c>
      <c r="BF18" s="48"/>
      <c r="BG18" s="48">
        <f>Bloomberg!B16/1000</f>
        <v>-24.481999999999999</v>
      </c>
      <c r="BH18" s="48"/>
      <c r="BI18" s="48"/>
      <c r="BJ18" s="48">
        <f>Bloomberg!C16/1000</f>
        <v>13.273299999999999</v>
      </c>
      <c r="BK18" s="48"/>
    </row>
    <row r="19" spans="1:63">
      <c r="A19" t="s">
        <v>237</v>
      </c>
      <c r="B19" s="2">
        <v>36799</v>
      </c>
      <c r="C19" s="3">
        <v>410</v>
      </c>
      <c r="D19" s="3">
        <v>-1112</v>
      </c>
      <c r="E19" s="3">
        <v>-2137</v>
      </c>
      <c r="F19" s="3">
        <v>1025</v>
      </c>
      <c r="G19" s="11">
        <v>-5132</v>
      </c>
      <c r="H19" s="3">
        <v>-5714</v>
      </c>
      <c r="I19" s="3">
        <v>-34</v>
      </c>
      <c r="J19" s="3">
        <v>-36</v>
      </c>
      <c r="K19" s="3">
        <v>-5679</v>
      </c>
      <c r="L19" s="3">
        <v>582</v>
      </c>
      <c r="M19" s="3">
        <v>964</v>
      </c>
      <c r="N19" s="3">
        <v>-3984</v>
      </c>
      <c r="O19" s="3">
        <v>-382</v>
      </c>
      <c r="P19" s="11">
        <v>8462</v>
      </c>
      <c r="Q19" s="3">
        <v>5669</v>
      </c>
      <c r="R19" s="3">
        <v>2793</v>
      </c>
      <c r="S19" s="3">
        <v>-556</v>
      </c>
      <c r="T19" s="3">
        <v>-603</v>
      </c>
      <c r="Z19" s="3">
        <v>2219</v>
      </c>
      <c r="AA19" s="3">
        <v>-5440</v>
      </c>
      <c r="AB19" s="3">
        <v>6428</v>
      </c>
      <c r="AC19" s="3">
        <v>988</v>
      </c>
      <c r="AD19" s="11">
        <v>2383</v>
      </c>
      <c r="AE19" s="3">
        <v>6741</v>
      </c>
      <c r="AF19" s="3">
        <v>0</v>
      </c>
      <c r="AG19" s="3">
        <v>1964</v>
      </c>
      <c r="AH19" s="3">
        <v>0</v>
      </c>
      <c r="AI19" s="3">
        <v>4776</v>
      </c>
      <c r="AJ19" s="3">
        <v>9124</v>
      </c>
      <c r="AK19" s="3">
        <v>2017</v>
      </c>
      <c r="AL19" s="3">
        <v>4926</v>
      </c>
      <c r="AM19" s="3">
        <v>2180</v>
      </c>
      <c r="AN19" s="11">
        <v>4322</v>
      </c>
      <c r="AO19" s="3">
        <v>14758</v>
      </c>
      <c r="AP19" s="3">
        <v>7386</v>
      </c>
      <c r="AQ19" s="3">
        <v>7121</v>
      </c>
      <c r="AR19" s="3">
        <v>-178</v>
      </c>
      <c r="AS19" s="3">
        <v>429</v>
      </c>
      <c r="AT19" s="3">
        <v>19080</v>
      </c>
      <c r="AU19" s="3">
        <v>210</v>
      </c>
      <c r="AV19" s="3">
        <v>11321</v>
      </c>
      <c r="AW19" s="3">
        <v>-55</v>
      </c>
      <c r="AX19" s="3">
        <v>7604</v>
      </c>
      <c r="AY19" s="3">
        <v>640</v>
      </c>
      <c r="AZ19" s="3"/>
      <c r="BA19" s="3">
        <f>(L19+'B of I M'!D47)/1000</f>
        <v>5.0646949999999995</v>
      </c>
      <c r="BB19" s="3">
        <f t="shared" si="0"/>
        <v>20.445</v>
      </c>
      <c r="BE19" s="25">
        <f>Bloomberg!A17</f>
        <v>36799</v>
      </c>
      <c r="BF19" s="48"/>
      <c r="BG19" s="48">
        <f>Bloomberg!B17/1000</f>
        <v>-30.172999999999998</v>
      </c>
      <c r="BH19" s="48"/>
      <c r="BI19" s="48"/>
      <c r="BJ19" s="48">
        <f>Bloomberg!C17/1000</f>
        <v>16.730409999999999</v>
      </c>
      <c r="BK19" s="48"/>
    </row>
    <row r="20" spans="1:63">
      <c r="A20" t="s">
        <v>238</v>
      </c>
      <c r="B20" s="2">
        <v>36830</v>
      </c>
      <c r="C20" s="3">
        <v>-213</v>
      </c>
      <c r="D20" s="3">
        <v>814</v>
      </c>
      <c r="E20" s="3">
        <v>-793</v>
      </c>
      <c r="F20" s="3">
        <v>1607</v>
      </c>
      <c r="G20" s="11">
        <v>-6217</v>
      </c>
      <c r="H20" s="3">
        <v>-2532</v>
      </c>
      <c r="I20" s="3">
        <v>2350</v>
      </c>
      <c r="J20" s="3">
        <v>-143</v>
      </c>
      <c r="K20" s="3">
        <v>-4882</v>
      </c>
      <c r="L20" s="3">
        <v>-3685</v>
      </c>
      <c r="M20" s="3">
        <v>-4272</v>
      </c>
      <c r="N20" s="3">
        <v>-1588</v>
      </c>
      <c r="O20" s="3">
        <v>587</v>
      </c>
      <c r="P20" s="11">
        <v>3794</v>
      </c>
      <c r="Q20" s="3">
        <v>-2540</v>
      </c>
      <c r="R20" s="3">
        <v>6334</v>
      </c>
      <c r="S20" s="3">
        <v>1554</v>
      </c>
      <c r="T20" s="3">
        <v>-261</v>
      </c>
      <c r="Z20" s="3">
        <v>2032</v>
      </c>
      <c r="AA20" s="3">
        <v>-1558</v>
      </c>
      <c r="AB20" s="3">
        <v>5443</v>
      </c>
      <c r="AC20" s="3">
        <v>3885</v>
      </c>
      <c r="AD20" s="11">
        <v>3975</v>
      </c>
      <c r="AE20" s="3">
        <v>4953</v>
      </c>
      <c r="AF20" s="3">
        <v>0</v>
      </c>
      <c r="AG20" s="3">
        <v>1741</v>
      </c>
      <c r="AH20" s="3">
        <v>-3</v>
      </c>
      <c r="AI20" s="3">
        <v>3215</v>
      </c>
      <c r="AJ20" s="3">
        <v>8928</v>
      </c>
      <c r="AK20" s="3">
        <v>37</v>
      </c>
      <c r="AL20" s="3">
        <v>6077</v>
      </c>
      <c r="AM20" s="3">
        <v>2814</v>
      </c>
      <c r="AN20" s="11">
        <v>-2057</v>
      </c>
      <c r="AO20" s="3">
        <v>7621</v>
      </c>
      <c r="AP20" s="3">
        <v>9216</v>
      </c>
      <c r="AQ20" s="3">
        <v>-2134</v>
      </c>
      <c r="AR20" s="3">
        <v>275</v>
      </c>
      <c r="AS20" s="3">
        <v>264</v>
      </c>
      <c r="AT20" s="3">
        <v>5564</v>
      </c>
      <c r="AU20" s="3">
        <v>-150</v>
      </c>
      <c r="AV20" s="3">
        <v>3821</v>
      </c>
      <c r="AW20" s="3">
        <v>536</v>
      </c>
      <c r="AX20" s="3">
        <v>1357</v>
      </c>
      <c r="AY20" s="3">
        <v>-20</v>
      </c>
      <c r="AZ20" s="3"/>
      <c r="BA20" s="3">
        <f>(L20+'B of I M'!D48)/1000</f>
        <v>4.5776910000000006</v>
      </c>
      <c r="BB20" s="3">
        <f t="shared" si="0"/>
        <v>12.749000000000001</v>
      </c>
      <c r="BE20" s="25">
        <f>Bloomberg!A18</f>
        <v>36830</v>
      </c>
      <c r="BF20" s="48"/>
      <c r="BG20" s="48">
        <f>Bloomberg!B18/1000</f>
        <v>-33.854999999999997</v>
      </c>
      <c r="BH20" s="48"/>
      <c r="BI20" s="48"/>
      <c r="BJ20" s="48">
        <f>Bloomberg!C18/1000</f>
        <v>15.773399999999999</v>
      </c>
      <c r="BK20" s="48"/>
    </row>
    <row r="21" spans="1:63">
      <c r="A21" t="s">
        <v>239</v>
      </c>
      <c r="B21" s="2">
        <v>36860</v>
      </c>
      <c r="C21" s="3">
        <v>557</v>
      </c>
      <c r="D21" s="3">
        <v>854</v>
      </c>
      <c r="E21" s="3">
        <v>-1830</v>
      </c>
      <c r="F21" s="3">
        <v>2684</v>
      </c>
      <c r="G21" s="11">
        <v>3499</v>
      </c>
      <c r="H21" s="3">
        <v>-7716</v>
      </c>
      <c r="I21" s="3">
        <v>-86</v>
      </c>
      <c r="J21" s="3">
        <v>-345</v>
      </c>
      <c r="K21" s="3">
        <v>-7630</v>
      </c>
      <c r="L21" s="3">
        <v>11215</v>
      </c>
      <c r="M21" s="3">
        <v>8690</v>
      </c>
      <c r="N21" s="3">
        <v>2662</v>
      </c>
      <c r="O21" s="3">
        <v>2525</v>
      </c>
      <c r="P21" s="11">
        <v>-5433</v>
      </c>
      <c r="Q21" s="3">
        <v>2090</v>
      </c>
      <c r="R21" s="3">
        <v>-7523</v>
      </c>
      <c r="S21" s="3">
        <v>322</v>
      </c>
      <c r="T21" s="3">
        <v>227</v>
      </c>
      <c r="Z21" s="3">
        <v>1342</v>
      </c>
      <c r="AA21" s="3">
        <v>-6191</v>
      </c>
      <c r="AB21" s="3">
        <v>8968</v>
      </c>
      <c r="AC21" s="3">
        <v>2777</v>
      </c>
      <c r="AD21" s="11">
        <v>-2247</v>
      </c>
      <c r="AE21" s="3">
        <v>3610</v>
      </c>
      <c r="AF21" s="3">
        <v>0</v>
      </c>
      <c r="AG21" s="3">
        <v>1017</v>
      </c>
      <c r="AH21" s="3">
        <v>0</v>
      </c>
      <c r="AI21" s="3">
        <v>2593</v>
      </c>
      <c r="AJ21" s="3">
        <v>1363</v>
      </c>
      <c r="AK21" s="3">
        <v>-56</v>
      </c>
      <c r="AL21" s="3">
        <v>2254</v>
      </c>
      <c r="AM21" s="3">
        <v>-835</v>
      </c>
      <c r="AN21" s="11">
        <v>8504</v>
      </c>
      <c r="AO21" s="3">
        <v>-1996</v>
      </c>
      <c r="AP21" s="3">
        <v>-998</v>
      </c>
      <c r="AQ21" s="3">
        <v>-2537</v>
      </c>
      <c r="AR21" s="3">
        <v>787</v>
      </c>
      <c r="AS21" s="3">
        <v>751</v>
      </c>
      <c r="AT21" s="3">
        <v>6508</v>
      </c>
      <c r="AU21" s="3">
        <v>28</v>
      </c>
      <c r="AV21" s="3">
        <v>7551</v>
      </c>
      <c r="AW21" s="3">
        <v>-99</v>
      </c>
      <c r="AX21" s="3">
        <v>-971</v>
      </c>
      <c r="AY21" s="3">
        <v>242</v>
      </c>
      <c r="AZ21" s="3"/>
      <c r="BA21" s="3">
        <f>(L21+'B of I M'!D49)/1000</f>
        <v>4.016222</v>
      </c>
      <c r="BB21" s="3">
        <f t="shared" si="0"/>
        <v>8.9139999999999997</v>
      </c>
      <c r="BE21" s="25">
        <f>Bloomberg!A19</f>
        <v>36860</v>
      </c>
      <c r="BF21" s="48"/>
      <c r="BG21" s="48">
        <f>Bloomberg!B19/1000</f>
        <v>-38.552999999999997</v>
      </c>
      <c r="BH21" s="48"/>
      <c r="BI21" s="48"/>
      <c r="BJ21" s="48">
        <f>Bloomberg!C19/1000</f>
        <v>14.02291</v>
      </c>
      <c r="BK21" s="48"/>
    </row>
    <row r="22" spans="1:63">
      <c r="A22" t="s">
        <v>240</v>
      </c>
      <c r="B22" s="2">
        <v>36891</v>
      </c>
      <c r="C22" s="3">
        <v>-3553</v>
      </c>
      <c r="D22" s="3">
        <v>2650</v>
      </c>
      <c r="E22" s="3">
        <v>-1025</v>
      </c>
      <c r="F22" s="3">
        <v>3675</v>
      </c>
      <c r="G22" s="11">
        <v>-7468</v>
      </c>
      <c r="H22" s="3">
        <v>-7286</v>
      </c>
      <c r="I22" s="3">
        <v>-601</v>
      </c>
      <c r="J22" s="3">
        <v>-110</v>
      </c>
      <c r="K22" s="3">
        <v>-6685</v>
      </c>
      <c r="L22" s="3">
        <v>-182</v>
      </c>
      <c r="M22" s="3">
        <v>-3689</v>
      </c>
      <c r="N22" s="3">
        <v>-4101</v>
      </c>
      <c r="O22" s="3">
        <v>3507</v>
      </c>
      <c r="P22" s="11">
        <v>2305</v>
      </c>
      <c r="Q22" s="3">
        <v>253</v>
      </c>
      <c r="R22" s="3">
        <v>2052</v>
      </c>
      <c r="S22" s="3">
        <v>-1087</v>
      </c>
      <c r="T22" s="3">
        <v>3306</v>
      </c>
      <c r="Z22" s="3">
        <v>350</v>
      </c>
      <c r="AA22" s="3">
        <v>8949</v>
      </c>
      <c r="AB22" s="3">
        <v>4322</v>
      </c>
      <c r="AC22" s="3">
        <v>13271</v>
      </c>
      <c r="AD22" s="11">
        <v>-13437</v>
      </c>
      <c r="AE22" s="3">
        <v>18687</v>
      </c>
      <c r="AF22" s="3">
        <v>0</v>
      </c>
      <c r="AG22" s="3">
        <v>1867</v>
      </c>
      <c r="AH22" s="3">
        <v>-2</v>
      </c>
      <c r="AI22" s="3">
        <v>16822</v>
      </c>
      <c r="AJ22" s="3">
        <v>5250</v>
      </c>
      <c r="AK22" s="3">
        <v>968</v>
      </c>
      <c r="AL22" s="3">
        <v>4507</v>
      </c>
      <c r="AM22" s="3">
        <v>-225</v>
      </c>
      <c r="AN22" s="11">
        <v>6219</v>
      </c>
      <c r="AO22" s="3">
        <v>1111</v>
      </c>
      <c r="AP22" s="3">
        <v>-5533</v>
      </c>
      <c r="AQ22" s="3">
        <v>9816</v>
      </c>
      <c r="AR22" s="3">
        <v>1735</v>
      </c>
      <c r="AS22" s="3">
        <v>-4907</v>
      </c>
      <c r="AT22" s="3">
        <v>7330</v>
      </c>
      <c r="AU22" s="3">
        <v>-73</v>
      </c>
      <c r="AV22" s="3">
        <v>6053</v>
      </c>
      <c r="AW22" s="3">
        <v>180</v>
      </c>
      <c r="AX22" s="3">
        <v>1170</v>
      </c>
      <c r="AY22" s="3">
        <v>-1485</v>
      </c>
      <c r="AZ22" s="3"/>
      <c r="BA22" s="3">
        <f>(L22+'B of I M'!D50)/1000</f>
        <v>-3.364525</v>
      </c>
      <c r="BB22" s="3">
        <f t="shared" si="0"/>
        <v>11.303000000000001</v>
      </c>
      <c r="BE22" s="25">
        <f>Bloomberg!A20</f>
        <v>36891</v>
      </c>
      <c r="BF22" s="48">
        <f>SUM(BB11:BB22)</f>
        <v>103.904</v>
      </c>
      <c r="BG22" s="48">
        <f>Bloomberg!B20/1000</f>
        <v>-42.834000000000003</v>
      </c>
      <c r="BH22" s="48">
        <f t="shared" ref="BH22:BH85" si="1">(BG22-BG11)</f>
        <v>-20.357000000000003</v>
      </c>
      <c r="BI22" s="48">
        <f>SUM(BA11:BA22)</f>
        <v>98.364913999999999</v>
      </c>
      <c r="BJ22" s="48">
        <f>Bloomberg!C20/1000</f>
        <v>17.765060000000002</v>
      </c>
      <c r="BK22" s="48">
        <f t="shared" ref="BK22:BK85" si="2">BJ22-BJ11</f>
        <v>7.776720000000001</v>
      </c>
    </row>
    <row r="23" spans="1:63">
      <c r="A23" t="s">
        <v>241</v>
      </c>
      <c r="B23" s="2">
        <v>36922</v>
      </c>
      <c r="C23" s="3">
        <v>2855</v>
      </c>
      <c r="D23" s="3">
        <v>806</v>
      </c>
      <c r="E23" s="3">
        <v>-491</v>
      </c>
      <c r="F23" s="3">
        <v>1297</v>
      </c>
      <c r="G23" s="11">
        <v>-2528</v>
      </c>
      <c r="H23" s="3">
        <v>-6069</v>
      </c>
      <c r="I23" s="3">
        <v>-3191</v>
      </c>
      <c r="J23" s="3">
        <v>64</v>
      </c>
      <c r="K23" s="3">
        <v>-2878</v>
      </c>
      <c r="L23" s="3">
        <v>3541</v>
      </c>
      <c r="M23" s="3">
        <v>1594</v>
      </c>
      <c r="N23" s="3">
        <v>-311</v>
      </c>
      <c r="O23" s="3">
        <v>1947</v>
      </c>
      <c r="P23" s="11">
        <v>7791</v>
      </c>
      <c r="Q23" s="3">
        <v>239</v>
      </c>
      <c r="R23" s="3">
        <v>7552</v>
      </c>
      <c r="S23" s="3">
        <v>-213</v>
      </c>
      <c r="T23" s="3">
        <v>-1839</v>
      </c>
      <c r="Z23" s="3">
        <v>3137</v>
      </c>
      <c r="AA23" s="3">
        <v>-233</v>
      </c>
      <c r="AB23" s="3">
        <v>2488</v>
      </c>
      <c r="AC23" s="3">
        <v>2255</v>
      </c>
      <c r="AD23" s="11">
        <v>-2014</v>
      </c>
      <c r="AE23" s="3">
        <v>1554</v>
      </c>
      <c r="AF23" s="3">
        <v>0</v>
      </c>
      <c r="AG23" s="3">
        <v>3227</v>
      </c>
      <c r="AH23" s="3">
        <v>0</v>
      </c>
      <c r="AI23" s="3">
        <v>-1674</v>
      </c>
      <c r="AJ23" s="3">
        <v>-461</v>
      </c>
      <c r="AK23" s="3">
        <v>1055</v>
      </c>
      <c r="AL23" s="3">
        <v>-2796</v>
      </c>
      <c r="AM23" s="3">
        <v>1281</v>
      </c>
      <c r="AN23" s="11">
        <v>5730</v>
      </c>
      <c r="AO23" s="3">
        <v>10094</v>
      </c>
      <c r="AP23" s="3">
        <v>-9819</v>
      </c>
      <c r="AQ23" s="3">
        <v>11388</v>
      </c>
      <c r="AR23" s="3">
        <v>-448</v>
      </c>
      <c r="AS23" s="3">
        <v>8973</v>
      </c>
      <c r="AT23" s="3">
        <v>15824</v>
      </c>
      <c r="AU23" s="3">
        <v>785</v>
      </c>
      <c r="AV23" s="3">
        <v>13078</v>
      </c>
      <c r="AW23" s="3">
        <v>-625</v>
      </c>
      <c r="AX23" s="3">
        <v>2586</v>
      </c>
      <c r="AY23" s="3">
        <v>452</v>
      </c>
      <c r="AZ23" s="3"/>
      <c r="BA23" s="3">
        <f>(L23+'B of I M'!D51)/1000</f>
        <v>9.8376009999999994</v>
      </c>
      <c r="BB23" s="3">
        <f t="shared" si="0"/>
        <v>12.617000000000001</v>
      </c>
      <c r="BE23" s="25">
        <f>Bloomberg!A21</f>
        <v>36922</v>
      </c>
      <c r="BF23" s="48">
        <f t="shared" ref="BF23:BF75" si="3">SUM(BB12:BB23)</f>
        <v>108.82900000000001</v>
      </c>
      <c r="BG23" s="48">
        <f>Bloomberg!B21/1000</f>
        <v>-40.950000000000003</v>
      </c>
      <c r="BH23" s="48">
        <f t="shared" si="1"/>
        <v>-17.200000000000003</v>
      </c>
      <c r="BI23" s="48">
        <f t="shared" ref="BI23:BI74" si="4">SUM(BA12:BA23)</f>
        <v>92.503489999999999</v>
      </c>
      <c r="BJ23" s="48">
        <f>Bloomberg!C21/1000</f>
        <v>3.7146500000000002</v>
      </c>
      <c r="BK23" s="48">
        <f t="shared" si="2"/>
        <v>-5.4895399999999999</v>
      </c>
    </row>
    <row r="24" spans="1:63">
      <c r="A24" t="s">
        <v>242</v>
      </c>
      <c r="B24" s="2">
        <v>36950</v>
      </c>
      <c r="C24" s="3">
        <v>-98</v>
      </c>
      <c r="D24" s="3">
        <v>-782</v>
      </c>
      <c r="E24" s="3">
        <v>-2171</v>
      </c>
      <c r="F24" s="3">
        <v>1389</v>
      </c>
      <c r="G24" s="11">
        <v>5203</v>
      </c>
      <c r="H24" s="3">
        <v>-8826</v>
      </c>
      <c r="I24" s="3">
        <v>-6451</v>
      </c>
      <c r="J24" s="3">
        <v>-245</v>
      </c>
      <c r="K24" s="3">
        <v>-2375</v>
      </c>
      <c r="L24" s="3">
        <v>14029</v>
      </c>
      <c r="M24" s="3">
        <v>13144</v>
      </c>
      <c r="N24" s="3">
        <v>1095</v>
      </c>
      <c r="O24" s="3">
        <v>885</v>
      </c>
      <c r="P24" s="11">
        <v>-6462</v>
      </c>
      <c r="Q24" s="3">
        <v>-12127</v>
      </c>
      <c r="R24" s="3">
        <v>5665</v>
      </c>
      <c r="S24" s="3">
        <v>7</v>
      </c>
      <c r="T24" s="3">
        <v>18</v>
      </c>
      <c r="Z24" s="3">
        <v>1349</v>
      </c>
      <c r="AA24" s="3">
        <v>-1035</v>
      </c>
      <c r="AB24" s="3">
        <v>2927</v>
      </c>
      <c r="AC24" s="3">
        <v>1892</v>
      </c>
      <c r="AD24" s="11">
        <v>-6788</v>
      </c>
      <c r="AE24" s="3">
        <v>7244</v>
      </c>
      <c r="AF24" s="3">
        <v>0</v>
      </c>
      <c r="AG24" s="3">
        <v>2604</v>
      </c>
      <c r="AH24" s="3">
        <v>1</v>
      </c>
      <c r="AI24" s="3">
        <v>4639</v>
      </c>
      <c r="AJ24" s="3">
        <v>456</v>
      </c>
      <c r="AK24" s="3">
        <v>1629</v>
      </c>
      <c r="AL24" s="3">
        <v>-1971</v>
      </c>
      <c r="AM24" s="3">
        <v>798</v>
      </c>
      <c r="AN24" s="11">
        <v>10075</v>
      </c>
      <c r="AO24" s="3">
        <v>-11238</v>
      </c>
      <c r="AP24" s="3">
        <v>-4618</v>
      </c>
      <c r="AQ24" s="3">
        <v>-3467</v>
      </c>
      <c r="AR24" s="3">
        <v>-1713</v>
      </c>
      <c r="AS24" s="3">
        <v>-1439</v>
      </c>
      <c r="AT24" s="3">
        <v>-1163</v>
      </c>
      <c r="AU24" s="3">
        <v>1091</v>
      </c>
      <c r="AV24" s="3">
        <v>-2678</v>
      </c>
      <c r="AW24" s="3">
        <v>-782</v>
      </c>
      <c r="AX24" s="3">
        <v>1206</v>
      </c>
      <c r="AY24" s="3">
        <v>196</v>
      </c>
      <c r="AZ24" s="3"/>
      <c r="BA24" s="3">
        <f>(L24+'B of I M'!D52)/1000</f>
        <v>19.450194</v>
      </c>
      <c r="BB24" s="3">
        <f t="shared" si="0"/>
        <v>-2.222</v>
      </c>
      <c r="BE24" s="25">
        <f>Bloomberg!A22</f>
        <v>36950</v>
      </c>
      <c r="BF24" s="48">
        <f t="shared" si="3"/>
        <v>106.64400000000001</v>
      </c>
      <c r="BG24" s="48">
        <f>Bloomberg!B22/1000</f>
        <v>-32.957999999999998</v>
      </c>
      <c r="BH24" s="48">
        <f t="shared" si="1"/>
        <v>-10.991999999999997</v>
      </c>
      <c r="BI24" s="48">
        <f t="shared" si="4"/>
        <v>104.62094599999999</v>
      </c>
      <c r="BJ24" s="48">
        <f>Bloomberg!C22/1000</f>
        <v>0</v>
      </c>
      <c r="BK24" s="48">
        <f t="shared" si="2"/>
        <v>-18.04129</v>
      </c>
    </row>
    <row r="25" spans="1:63">
      <c r="A25" t="s">
        <v>243</v>
      </c>
      <c r="B25" s="2">
        <v>36981</v>
      </c>
      <c r="C25" s="3">
        <v>-6038</v>
      </c>
      <c r="D25" s="3">
        <v>-8518</v>
      </c>
      <c r="E25" s="3">
        <v>-10225</v>
      </c>
      <c r="F25" s="3">
        <v>1707</v>
      </c>
      <c r="G25" s="11">
        <v>1327</v>
      </c>
      <c r="H25" s="3">
        <v>-6812</v>
      </c>
      <c r="I25" s="3">
        <v>-6124</v>
      </c>
      <c r="J25" s="3">
        <v>-149</v>
      </c>
      <c r="K25" s="3">
        <v>-688</v>
      </c>
      <c r="L25" s="3">
        <v>8139</v>
      </c>
      <c r="M25" s="3">
        <v>9267</v>
      </c>
      <c r="N25" s="3">
        <v>-3654</v>
      </c>
      <c r="O25" s="3">
        <v>-1128</v>
      </c>
      <c r="P25" s="11">
        <v>960</v>
      </c>
      <c r="Q25" s="3">
        <v>-15938</v>
      </c>
      <c r="R25" s="3">
        <v>16898</v>
      </c>
      <c r="S25" s="3">
        <v>-56</v>
      </c>
      <c r="T25" s="3">
        <v>5412</v>
      </c>
      <c r="Z25" s="3">
        <v>2495</v>
      </c>
      <c r="AA25" s="3">
        <v>-371</v>
      </c>
      <c r="AB25" s="3">
        <v>1415</v>
      </c>
      <c r="AC25" s="3">
        <v>1044</v>
      </c>
      <c r="AD25" s="11">
        <v>1204</v>
      </c>
      <c r="AE25" s="3">
        <v>5171</v>
      </c>
      <c r="AF25" s="3">
        <v>0</v>
      </c>
      <c r="AG25" s="3">
        <v>2843</v>
      </c>
      <c r="AH25" s="3">
        <v>0</v>
      </c>
      <c r="AI25" s="3">
        <v>2328</v>
      </c>
      <c r="AJ25" s="3">
        <v>6375</v>
      </c>
      <c r="AK25" s="3">
        <v>-195</v>
      </c>
      <c r="AL25" s="3">
        <v>5733</v>
      </c>
      <c r="AM25" s="3">
        <v>838</v>
      </c>
      <c r="AN25" s="11">
        <v>199</v>
      </c>
      <c r="AO25" s="3">
        <v>6761</v>
      </c>
      <c r="AP25" s="3">
        <v>-3529</v>
      </c>
      <c r="AQ25" s="3">
        <v>9381</v>
      </c>
      <c r="AR25" s="3">
        <v>207</v>
      </c>
      <c r="AS25" s="3">
        <v>702</v>
      </c>
      <c r="AT25" s="3">
        <v>6959</v>
      </c>
      <c r="AU25" s="3">
        <v>-296</v>
      </c>
      <c r="AV25" s="3">
        <v>4988</v>
      </c>
      <c r="AW25" s="3">
        <v>483</v>
      </c>
      <c r="AX25" s="3">
        <v>1784</v>
      </c>
      <c r="AY25" s="3">
        <v>844</v>
      </c>
      <c r="AZ25" s="3"/>
      <c r="BA25" s="3">
        <f>(L25+'B of I M'!D53)/1000</f>
        <v>24.988828000000002</v>
      </c>
      <c r="BB25" s="3">
        <f t="shared" si="0"/>
        <v>11.363</v>
      </c>
      <c r="BE25" s="25">
        <f>Bloomberg!A23</f>
        <v>36981</v>
      </c>
      <c r="BF25" s="48">
        <f t="shared" si="3"/>
        <v>106.14600000000002</v>
      </c>
      <c r="BG25" s="48">
        <f>Bloomberg!B23/1000</f>
        <v>-23.675999999999998</v>
      </c>
      <c r="BH25" s="48">
        <f t="shared" si="1"/>
        <v>-2.6999999999999993</v>
      </c>
      <c r="BI25" s="48">
        <f t="shared" si="4"/>
        <v>111.66486999999999</v>
      </c>
      <c r="BJ25" s="48">
        <f>Bloomberg!C23/1000</f>
        <v>0</v>
      </c>
      <c r="BK25" s="48">
        <f t="shared" si="2"/>
        <v>-24.8491</v>
      </c>
    </row>
    <row r="26" spans="1:63">
      <c r="A26" t="s">
        <v>244</v>
      </c>
      <c r="B26" s="2">
        <v>37011</v>
      </c>
      <c r="C26" s="3">
        <v>2648</v>
      </c>
      <c r="D26" s="3">
        <v>-856</v>
      </c>
      <c r="E26" s="3">
        <v>-1977</v>
      </c>
      <c r="F26" s="3">
        <v>1121</v>
      </c>
      <c r="G26" s="11">
        <v>-2467</v>
      </c>
      <c r="H26" s="3">
        <v>-4878</v>
      </c>
      <c r="I26" s="3">
        <v>-4818</v>
      </c>
      <c r="J26" s="3">
        <v>-245</v>
      </c>
      <c r="K26" s="3">
        <v>-59</v>
      </c>
      <c r="L26" s="3">
        <v>2411</v>
      </c>
      <c r="M26" s="3">
        <v>4509</v>
      </c>
      <c r="N26" s="3">
        <v>3133</v>
      </c>
      <c r="O26" s="3">
        <v>-2098</v>
      </c>
      <c r="P26" s="11">
        <v>6429</v>
      </c>
      <c r="Q26" s="3">
        <v>3342</v>
      </c>
      <c r="R26" s="3">
        <v>3087</v>
      </c>
      <c r="S26" s="3">
        <v>-138</v>
      </c>
      <c r="T26" s="3">
        <v>-2544</v>
      </c>
      <c r="Z26" s="3">
        <v>-101</v>
      </c>
      <c r="AA26" s="3">
        <v>-828</v>
      </c>
      <c r="AB26" s="3">
        <v>5358</v>
      </c>
      <c r="AC26" s="3">
        <v>4530</v>
      </c>
      <c r="AD26" s="11">
        <v>-2216</v>
      </c>
      <c r="AE26" s="3">
        <v>1133</v>
      </c>
      <c r="AF26" s="3">
        <v>0</v>
      </c>
      <c r="AG26" s="3">
        <v>-200</v>
      </c>
      <c r="AH26" s="3">
        <v>0</v>
      </c>
      <c r="AI26" s="3">
        <v>1333</v>
      </c>
      <c r="AJ26" s="3">
        <v>-1083</v>
      </c>
      <c r="AK26" s="3">
        <v>1496</v>
      </c>
      <c r="AL26" s="3">
        <v>-4617</v>
      </c>
      <c r="AM26" s="3">
        <v>2038</v>
      </c>
      <c r="AN26" s="11">
        <v>4140</v>
      </c>
      <c r="AO26" s="3">
        <v>-8580</v>
      </c>
      <c r="AP26" s="3">
        <v>-3618</v>
      </c>
      <c r="AQ26" s="3">
        <v>-4345</v>
      </c>
      <c r="AR26" s="3">
        <v>-312</v>
      </c>
      <c r="AS26" s="3">
        <v>-306</v>
      </c>
      <c r="AT26" s="3">
        <v>-4440</v>
      </c>
      <c r="AU26" s="3">
        <v>-332</v>
      </c>
      <c r="AV26" s="3">
        <v>-5589</v>
      </c>
      <c r="AW26" s="3">
        <v>-335</v>
      </c>
      <c r="AX26" s="3">
        <v>1816</v>
      </c>
      <c r="AY26" s="3">
        <v>-2024</v>
      </c>
      <c r="AZ26" s="3"/>
      <c r="BA26" s="3">
        <f>(L26+'B of I M'!D54)/1000</f>
        <v>7.6376949999999999</v>
      </c>
      <c r="BB26" s="3">
        <f t="shared" si="0"/>
        <v>-6.6719999999999997</v>
      </c>
      <c r="BE26" s="25">
        <f>Bloomberg!A24</f>
        <v>37011</v>
      </c>
      <c r="BF26" s="48">
        <f t="shared" si="3"/>
        <v>96.192000000000007</v>
      </c>
      <c r="BG26" s="48">
        <f>Bloomberg!B24/1000</f>
        <v>-24.687999999999999</v>
      </c>
      <c r="BH26" s="48">
        <f t="shared" si="1"/>
        <v>2.4000000000000909E-2</v>
      </c>
      <c r="BI26" s="48">
        <f t="shared" si="4"/>
        <v>119.84740099999999</v>
      </c>
      <c r="BJ26" s="48">
        <f>Bloomberg!C24/1000</f>
        <v>0</v>
      </c>
      <c r="BK26" s="48">
        <f t="shared" si="2"/>
        <v>-23.768529999999998</v>
      </c>
    </row>
    <row r="27" spans="1:63">
      <c r="A27" t="s">
        <v>245</v>
      </c>
      <c r="B27" s="2">
        <v>37042</v>
      </c>
      <c r="C27" s="3">
        <v>2330</v>
      </c>
      <c r="D27" s="3">
        <v>-64</v>
      </c>
      <c r="E27" s="3">
        <v>-1827</v>
      </c>
      <c r="F27" s="3">
        <v>1763</v>
      </c>
      <c r="G27" s="11">
        <v>2955</v>
      </c>
      <c r="H27" s="3">
        <v>-3135</v>
      </c>
      <c r="I27" s="3">
        <v>495</v>
      </c>
      <c r="J27" s="3">
        <v>-165</v>
      </c>
      <c r="K27" s="3">
        <v>-3630</v>
      </c>
      <c r="L27" s="3">
        <v>6090</v>
      </c>
      <c r="M27" s="3">
        <v>7495</v>
      </c>
      <c r="N27" s="3">
        <v>1735</v>
      </c>
      <c r="O27" s="3">
        <v>-1405</v>
      </c>
      <c r="P27" s="11">
        <v>-544</v>
      </c>
      <c r="Q27" s="3">
        <v>8388</v>
      </c>
      <c r="R27" s="3">
        <v>-8932</v>
      </c>
      <c r="S27" s="3">
        <v>505</v>
      </c>
      <c r="T27" s="3">
        <v>-1594</v>
      </c>
      <c r="Z27" s="3">
        <v>1430</v>
      </c>
      <c r="AA27" s="3">
        <v>2212</v>
      </c>
      <c r="AB27" s="3">
        <v>405</v>
      </c>
      <c r="AC27" s="3">
        <v>2616</v>
      </c>
      <c r="AD27" s="11">
        <v>-1375</v>
      </c>
      <c r="AE27" s="3">
        <v>5767</v>
      </c>
      <c r="AF27" s="3">
        <v>0</v>
      </c>
      <c r="AG27" s="3">
        <v>2599</v>
      </c>
      <c r="AH27" s="3">
        <v>0</v>
      </c>
      <c r="AI27" s="3">
        <v>3168</v>
      </c>
      <c r="AJ27" s="3">
        <v>4392</v>
      </c>
      <c r="AK27" s="3">
        <v>634</v>
      </c>
      <c r="AL27" s="3">
        <v>1959</v>
      </c>
      <c r="AM27" s="3">
        <v>1798</v>
      </c>
      <c r="AN27" s="11">
        <v>-740</v>
      </c>
      <c r="AO27" s="3">
        <v>6864</v>
      </c>
      <c r="AP27" s="3">
        <v>10417</v>
      </c>
      <c r="AQ27" s="3">
        <v>-3343</v>
      </c>
      <c r="AR27" s="3">
        <v>-215</v>
      </c>
      <c r="AS27" s="3">
        <v>5</v>
      </c>
      <c r="AT27" s="3">
        <v>6124</v>
      </c>
      <c r="AU27" s="3">
        <v>-299</v>
      </c>
      <c r="AV27" s="3">
        <v>6028</v>
      </c>
      <c r="AW27" s="3">
        <v>271</v>
      </c>
      <c r="AX27" s="3">
        <v>124</v>
      </c>
      <c r="AY27" s="3">
        <v>379</v>
      </c>
      <c r="AZ27" s="3"/>
      <c r="BA27" s="3">
        <f>(L27+'B of I M'!D55)/1000</f>
        <v>-3.4905139999999992</v>
      </c>
      <c r="BB27" s="3">
        <f t="shared" si="0"/>
        <v>10.42</v>
      </c>
      <c r="BE27" s="25">
        <f>Bloomberg!A25</f>
        <v>37042</v>
      </c>
      <c r="BF27" s="48">
        <f t="shared" si="3"/>
        <v>97.295000000000016</v>
      </c>
      <c r="BG27" s="48">
        <f>Bloomberg!B25/1000</f>
        <v>-24.456</v>
      </c>
      <c r="BH27" s="48">
        <f t="shared" si="1"/>
        <v>-0.10099999999999909</v>
      </c>
      <c r="BI27" s="48">
        <f t="shared" si="4"/>
        <v>98.186640999999995</v>
      </c>
      <c r="BJ27" s="48">
        <f>Bloomberg!C25/1000</f>
        <v>4.9753699999999998</v>
      </c>
      <c r="BK27" s="48">
        <f t="shared" si="2"/>
        <v>-22.284710000000004</v>
      </c>
    </row>
    <row r="28" spans="1:63">
      <c r="A28" t="s">
        <v>246</v>
      </c>
      <c r="B28" s="2">
        <v>37072</v>
      </c>
      <c r="C28" s="3">
        <v>763</v>
      </c>
      <c r="D28" s="3">
        <v>2478</v>
      </c>
      <c r="E28" s="3">
        <v>646</v>
      </c>
      <c r="F28" s="3">
        <v>1832</v>
      </c>
      <c r="G28" s="11">
        <v>6037</v>
      </c>
      <c r="H28" s="3">
        <v>-5438</v>
      </c>
      <c r="I28" s="3">
        <v>-1795</v>
      </c>
      <c r="J28" s="3">
        <v>-65</v>
      </c>
      <c r="K28" s="3">
        <v>-3643</v>
      </c>
      <c r="L28" s="3">
        <v>11475</v>
      </c>
      <c r="M28" s="3">
        <v>10501</v>
      </c>
      <c r="N28" s="3">
        <v>2218</v>
      </c>
      <c r="O28" s="3">
        <v>974</v>
      </c>
      <c r="P28" s="11">
        <v>-7810</v>
      </c>
      <c r="Q28" s="3">
        <v>-18191</v>
      </c>
      <c r="R28" s="3">
        <v>10381</v>
      </c>
      <c r="S28" s="3">
        <v>-191</v>
      </c>
      <c r="T28" s="3">
        <v>-21</v>
      </c>
      <c r="Z28" s="3">
        <v>2414</v>
      </c>
      <c r="AA28" s="3">
        <v>-1179</v>
      </c>
      <c r="AB28" s="3">
        <v>10968</v>
      </c>
      <c r="AC28" s="3">
        <v>9789</v>
      </c>
      <c r="AD28" s="11">
        <v>-2942</v>
      </c>
      <c r="AE28" s="3">
        <v>8330</v>
      </c>
      <c r="AF28" s="3">
        <v>0</v>
      </c>
      <c r="AG28" s="3">
        <v>4319</v>
      </c>
      <c r="AH28" s="3">
        <v>1</v>
      </c>
      <c r="AI28" s="3">
        <v>4011</v>
      </c>
      <c r="AJ28" s="3">
        <v>5389</v>
      </c>
      <c r="AK28" s="3">
        <v>1173</v>
      </c>
      <c r="AL28" s="3">
        <v>4241</v>
      </c>
      <c r="AM28" s="3">
        <v>-26</v>
      </c>
      <c r="AN28" s="11">
        <v>6531</v>
      </c>
      <c r="AO28" s="3">
        <v>-9992</v>
      </c>
      <c r="AP28" s="3">
        <v>-5771</v>
      </c>
      <c r="AQ28" s="3">
        <v>-3466</v>
      </c>
      <c r="AR28" s="3">
        <v>69</v>
      </c>
      <c r="AS28" s="3">
        <v>-823</v>
      </c>
      <c r="AT28" s="3">
        <v>-3461</v>
      </c>
      <c r="AU28" s="3">
        <v>-402</v>
      </c>
      <c r="AV28" s="3">
        <v>-4354</v>
      </c>
      <c r="AW28" s="3">
        <v>553</v>
      </c>
      <c r="AX28" s="3">
        <v>743</v>
      </c>
      <c r="AY28" s="3">
        <v>-327</v>
      </c>
      <c r="AZ28" s="3"/>
      <c r="BA28" s="3">
        <f>(L28+'B of I M'!D56)/1000</f>
        <v>22.659284</v>
      </c>
      <c r="BB28" s="3">
        <f t="shared" si="0"/>
        <v>1.0349999999999999</v>
      </c>
      <c r="BE28" s="25">
        <f>Bloomberg!A26</f>
        <v>37072</v>
      </c>
      <c r="BF28" s="48">
        <f t="shared" si="3"/>
        <v>96.405000000000015</v>
      </c>
      <c r="BG28" s="48">
        <f>Bloomberg!B26/1000</f>
        <v>-25.981000000000002</v>
      </c>
      <c r="BH28" s="48">
        <f t="shared" si="1"/>
        <v>-2.0260000000000034</v>
      </c>
      <c r="BI28" s="48">
        <f t="shared" si="4"/>
        <v>109.77916499999999</v>
      </c>
      <c r="BJ28" s="48">
        <f>Bloomberg!C26/1000</f>
        <v>0</v>
      </c>
      <c r="BK28" s="48">
        <f t="shared" si="2"/>
        <v>-12.05889</v>
      </c>
    </row>
    <row r="29" spans="1:63">
      <c r="A29" t="s">
        <v>247</v>
      </c>
      <c r="B29" s="2">
        <v>37103</v>
      </c>
      <c r="C29" s="3">
        <v>-2404</v>
      </c>
      <c r="D29" s="3">
        <v>244</v>
      </c>
      <c r="E29" s="3">
        <v>-1102</v>
      </c>
      <c r="F29" s="3">
        <v>1346</v>
      </c>
      <c r="G29" s="11">
        <v>-637</v>
      </c>
      <c r="H29" s="3">
        <v>-834</v>
      </c>
      <c r="I29" s="3">
        <v>1122</v>
      </c>
      <c r="J29" s="3">
        <v>-231</v>
      </c>
      <c r="K29" s="3">
        <v>-1956</v>
      </c>
      <c r="L29" s="3">
        <v>197</v>
      </c>
      <c r="M29" s="3">
        <v>-4615</v>
      </c>
      <c r="N29" s="3">
        <v>-1210</v>
      </c>
      <c r="O29" s="3">
        <v>4812</v>
      </c>
      <c r="P29" s="11">
        <v>-3560</v>
      </c>
      <c r="Q29" s="3">
        <v>8815</v>
      </c>
      <c r="R29" s="3">
        <v>-12375</v>
      </c>
      <c r="S29" s="3">
        <v>132</v>
      </c>
      <c r="T29" s="3">
        <v>-1076</v>
      </c>
      <c r="Z29" s="3">
        <v>2552</v>
      </c>
      <c r="AA29" s="3">
        <v>409</v>
      </c>
      <c r="AB29" s="3">
        <v>2483</v>
      </c>
      <c r="AC29" s="3">
        <v>2892</v>
      </c>
      <c r="AD29" s="11">
        <v>-2542</v>
      </c>
      <c r="AE29" s="3">
        <v>3557</v>
      </c>
      <c r="AF29" s="3">
        <v>0</v>
      </c>
      <c r="AG29" s="3">
        <v>271</v>
      </c>
      <c r="AH29" s="3">
        <v>0</v>
      </c>
      <c r="AI29" s="3">
        <v>3285</v>
      </c>
      <c r="AJ29" s="3">
        <v>1015</v>
      </c>
      <c r="AK29" s="3">
        <v>932</v>
      </c>
      <c r="AL29" s="3">
        <v>-598</v>
      </c>
      <c r="AM29" s="3">
        <v>680</v>
      </c>
      <c r="AN29" s="11">
        <v>5045</v>
      </c>
      <c r="AO29" s="3">
        <v>-3519</v>
      </c>
      <c r="AP29" s="3">
        <v>3931</v>
      </c>
      <c r="AQ29" s="3">
        <v>-4835</v>
      </c>
      <c r="AR29" s="3">
        <v>254</v>
      </c>
      <c r="AS29" s="3">
        <v>-2869</v>
      </c>
      <c r="AT29" s="3">
        <v>1526</v>
      </c>
      <c r="AU29" s="3">
        <v>423</v>
      </c>
      <c r="AV29" s="3">
        <v>-791</v>
      </c>
      <c r="AW29" s="3">
        <v>31</v>
      </c>
      <c r="AX29" s="3">
        <v>1863</v>
      </c>
      <c r="AY29" s="3">
        <v>162</v>
      </c>
      <c r="AZ29" s="3"/>
      <c r="BA29" s="3">
        <f>(L29+'B of I M'!D57)/1000</f>
        <v>-10.109980999999999</v>
      </c>
      <c r="BB29" s="3">
        <f t="shared" si="0"/>
        <v>0.224</v>
      </c>
      <c r="BE29" s="25">
        <f>Bloomberg!A27</f>
        <v>37103</v>
      </c>
      <c r="BF29" s="48">
        <f t="shared" si="3"/>
        <v>80.904000000000025</v>
      </c>
      <c r="BG29" s="48">
        <f>Bloomberg!B27/1000</f>
        <v>-26.324999999999999</v>
      </c>
      <c r="BH29" s="48">
        <f t="shared" si="1"/>
        <v>-1.843</v>
      </c>
      <c r="BI29" s="48">
        <f t="shared" si="4"/>
        <v>105.59535499999998</v>
      </c>
      <c r="BJ29" s="48">
        <f>Bloomberg!C27/1000</f>
        <v>0</v>
      </c>
      <c r="BK29" s="48">
        <f t="shared" si="2"/>
        <v>-13.273299999999999</v>
      </c>
    </row>
    <row r="30" spans="1:63">
      <c r="A30" t="s">
        <v>248</v>
      </c>
      <c r="B30" s="2">
        <v>37134</v>
      </c>
      <c r="C30" s="3">
        <v>-1012</v>
      </c>
      <c r="D30" s="3">
        <v>-237</v>
      </c>
      <c r="E30" s="3">
        <v>-1061</v>
      </c>
      <c r="F30" s="3">
        <v>824</v>
      </c>
      <c r="G30" s="11">
        <v>-6754</v>
      </c>
      <c r="H30" s="3">
        <v>-2396</v>
      </c>
      <c r="I30" s="3">
        <v>237</v>
      </c>
      <c r="J30" s="3">
        <v>-310</v>
      </c>
      <c r="K30" s="3">
        <v>-2632</v>
      </c>
      <c r="L30" s="3">
        <v>-4358</v>
      </c>
      <c r="M30" s="3">
        <v>-4311</v>
      </c>
      <c r="N30" s="3">
        <v>-3942</v>
      </c>
      <c r="O30" s="3">
        <v>-47</v>
      </c>
      <c r="P30" s="11">
        <v>5177</v>
      </c>
      <c r="Q30" s="3">
        <v>4681</v>
      </c>
      <c r="R30" s="3">
        <v>496</v>
      </c>
      <c r="S30" s="3">
        <v>76</v>
      </c>
      <c r="T30" s="3">
        <v>998</v>
      </c>
      <c r="Z30" s="3">
        <v>611</v>
      </c>
      <c r="AA30" s="3">
        <v>-1390</v>
      </c>
      <c r="AB30" s="3">
        <v>1140</v>
      </c>
      <c r="AC30" s="3">
        <v>-250</v>
      </c>
      <c r="AD30" s="11">
        <v>1207</v>
      </c>
      <c r="AE30" s="3">
        <v>955</v>
      </c>
      <c r="AF30" s="3">
        <v>0</v>
      </c>
      <c r="AG30" s="3">
        <v>-186</v>
      </c>
      <c r="AH30" s="3">
        <v>1</v>
      </c>
      <c r="AI30" s="3">
        <v>1140</v>
      </c>
      <c r="AJ30" s="3">
        <v>2162</v>
      </c>
      <c r="AK30" s="3">
        <v>277</v>
      </c>
      <c r="AL30" s="3">
        <v>2015</v>
      </c>
      <c r="AM30" s="3">
        <v>-131</v>
      </c>
      <c r="AN30" s="11">
        <v>1365</v>
      </c>
      <c r="AO30" s="3">
        <v>-3158</v>
      </c>
      <c r="AP30" s="3">
        <v>-3544</v>
      </c>
      <c r="AQ30" s="3">
        <v>-812</v>
      </c>
      <c r="AR30" s="3">
        <v>-13</v>
      </c>
      <c r="AS30" s="3">
        <v>1211</v>
      </c>
      <c r="AT30" s="3">
        <v>-1794</v>
      </c>
      <c r="AU30" s="3">
        <v>194</v>
      </c>
      <c r="AV30" s="3">
        <v>-2313</v>
      </c>
      <c r="AW30" s="3">
        <v>-293</v>
      </c>
      <c r="AX30" s="3">
        <v>619</v>
      </c>
      <c r="AY30" s="3">
        <v>-315</v>
      </c>
      <c r="AZ30" s="3"/>
      <c r="BA30" s="3">
        <f>(L30+'B of I M'!D58)/1000</f>
        <v>-4.9939220000000004</v>
      </c>
      <c r="BB30" s="3">
        <f t="shared" si="0"/>
        <v>-0.151</v>
      </c>
      <c r="BE30" s="25">
        <f>Bloomberg!A28</f>
        <v>37134</v>
      </c>
      <c r="BF30" s="48">
        <f t="shared" si="3"/>
        <v>80.02500000000002</v>
      </c>
      <c r="BG30" s="48">
        <f>Bloomberg!B28/1000</f>
        <v>-25.268000000000001</v>
      </c>
      <c r="BH30" s="48">
        <f t="shared" si="1"/>
        <v>4.9049999999999976</v>
      </c>
      <c r="BI30" s="48">
        <f t="shared" si="4"/>
        <v>76.273267999999987</v>
      </c>
      <c r="BJ30" s="48">
        <f>Bloomberg!C28/1000</f>
        <v>0</v>
      </c>
      <c r="BK30" s="48">
        <f t="shared" si="2"/>
        <v>-16.730409999999999</v>
      </c>
    </row>
    <row r="31" spans="1:63">
      <c r="A31" t="s">
        <v>249</v>
      </c>
      <c r="B31" s="2">
        <v>37164</v>
      </c>
      <c r="C31" s="3">
        <v>535</v>
      </c>
      <c r="D31" s="3">
        <v>2210</v>
      </c>
      <c r="E31" s="3">
        <v>894</v>
      </c>
      <c r="F31" s="3">
        <v>1316</v>
      </c>
      <c r="G31" s="11">
        <v>198</v>
      </c>
      <c r="H31" s="3">
        <v>3176</v>
      </c>
      <c r="I31" s="3">
        <v>-1903</v>
      </c>
      <c r="J31" s="3">
        <v>-281</v>
      </c>
      <c r="K31" s="3">
        <v>5079</v>
      </c>
      <c r="L31" s="3">
        <v>-2978</v>
      </c>
      <c r="M31" s="3">
        <v>-3488</v>
      </c>
      <c r="N31" s="3">
        <v>-2163</v>
      </c>
      <c r="O31" s="3">
        <v>510</v>
      </c>
      <c r="P31" s="11">
        <v>-1351</v>
      </c>
      <c r="Q31" s="3">
        <v>-6011</v>
      </c>
      <c r="R31" s="3">
        <v>4660</v>
      </c>
      <c r="S31" s="3">
        <v>-172</v>
      </c>
      <c r="T31" s="3">
        <v>-98</v>
      </c>
      <c r="Z31" s="3">
        <v>2093</v>
      </c>
      <c r="AA31" s="3">
        <v>-3782</v>
      </c>
      <c r="AB31" s="3">
        <v>4590</v>
      </c>
      <c r="AC31" s="3">
        <v>808</v>
      </c>
      <c r="AD31" s="11">
        <v>3572</v>
      </c>
      <c r="AE31" s="3">
        <v>-985</v>
      </c>
      <c r="AF31" s="3">
        <v>0</v>
      </c>
      <c r="AG31" s="3">
        <v>664</v>
      </c>
      <c r="AH31" s="3">
        <v>1</v>
      </c>
      <c r="AI31" s="3">
        <v>-1650</v>
      </c>
      <c r="AJ31" s="3">
        <v>2587</v>
      </c>
      <c r="AK31" s="3">
        <v>25</v>
      </c>
      <c r="AL31" s="3">
        <v>2433</v>
      </c>
      <c r="AM31" s="3">
        <v>129</v>
      </c>
      <c r="AN31" s="11">
        <v>2814</v>
      </c>
      <c r="AO31" s="3">
        <v>3478</v>
      </c>
      <c r="AP31" s="3">
        <v>-994</v>
      </c>
      <c r="AQ31" s="3">
        <v>5788</v>
      </c>
      <c r="AR31" s="3">
        <v>-83</v>
      </c>
      <c r="AS31" s="3">
        <v>-1233</v>
      </c>
      <c r="AT31" s="3">
        <v>6292</v>
      </c>
      <c r="AU31" s="3">
        <v>39</v>
      </c>
      <c r="AV31" s="3">
        <v>5851</v>
      </c>
      <c r="AW31" s="3">
        <v>483</v>
      </c>
      <c r="AX31" s="3">
        <v>-80</v>
      </c>
      <c r="AY31" s="3">
        <v>-417</v>
      </c>
      <c r="AZ31" s="3"/>
      <c r="BA31" s="3">
        <f>(L31+'B of I M'!D59)/1000</f>
        <v>0.29382400000000009</v>
      </c>
      <c r="BB31" s="3">
        <f t="shared" si="0"/>
        <v>8.4380000000000006</v>
      </c>
      <c r="BE31" s="25">
        <f>Bloomberg!A29</f>
        <v>37164</v>
      </c>
      <c r="BF31" s="48">
        <f t="shared" si="3"/>
        <v>68.017999999999986</v>
      </c>
      <c r="BG31" s="48">
        <f>Bloomberg!B29/1000</f>
        <v>-26.824999999999999</v>
      </c>
      <c r="BH31" s="48">
        <f t="shared" si="1"/>
        <v>7.0299999999999976</v>
      </c>
      <c r="BI31" s="48">
        <f t="shared" si="4"/>
        <v>71.502397000000002</v>
      </c>
      <c r="BJ31" s="48">
        <f>Bloomberg!C29/1000</f>
        <v>0</v>
      </c>
      <c r="BK31" s="48">
        <f t="shared" si="2"/>
        <v>-15.773399999999999</v>
      </c>
    </row>
    <row r="32" spans="1:63">
      <c r="A32" t="s">
        <v>250</v>
      </c>
      <c r="B32" s="2">
        <v>37195</v>
      </c>
      <c r="C32" s="3">
        <v>-4144</v>
      </c>
      <c r="D32" s="3">
        <v>2187</v>
      </c>
      <c r="E32" s="3">
        <v>213</v>
      </c>
      <c r="F32" s="3">
        <v>1974</v>
      </c>
      <c r="G32" s="11">
        <v>-2307</v>
      </c>
      <c r="H32" s="3">
        <v>-2647</v>
      </c>
      <c r="I32" s="3">
        <v>-1601</v>
      </c>
      <c r="J32" s="3">
        <v>-550</v>
      </c>
      <c r="K32" s="3">
        <v>-1046</v>
      </c>
      <c r="L32" s="3">
        <v>340</v>
      </c>
      <c r="M32" s="3">
        <v>1924</v>
      </c>
      <c r="N32" s="3">
        <v>-3799</v>
      </c>
      <c r="O32" s="3">
        <v>-1584</v>
      </c>
      <c r="P32" s="11">
        <v>-3623</v>
      </c>
      <c r="Q32" s="3">
        <v>841</v>
      </c>
      <c r="R32" s="3">
        <v>-4464</v>
      </c>
      <c r="S32" s="3">
        <v>106</v>
      </c>
      <c r="T32" s="3">
        <v>965</v>
      </c>
      <c r="Z32" s="3">
        <v>3697</v>
      </c>
      <c r="AA32" s="3">
        <v>1811</v>
      </c>
      <c r="AB32" s="3">
        <v>-167</v>
      </c>
      <c r="AC32" s="3">
        <v>1644</v>
      </c>
      <c r="AD32" s="11">
        <v>-277</v>
      </c>
      <c r="AE32" s="3">
        <v>5224</v>
      </c>
      <c r="AF32" s="3">
        <v>0</v>
      </c>
      <c r="AG32" s="3">
        <v>3370</v>
      </c>
      <c r="AH32" s="3">
        <v>2</v>
      </c>
      <c r="AI32" s="3">
        <v>1852</v>
      </c>
      <c r="AJ32" s="3">
        <v>4947</v>
      </c>
      <c r="AK32" s="3">
        <v>937</v>
      </c>
      <c r="AL32" s="3">
        <v>3088</v>
      </c>
      <c r="AM32" s="3">
        <v>922</v>
      </c>
      <c r="AN32" s="11">
        <v>865</v>
      </c>
      <c r="AO32" s="3">
        <v>3687</v>
      </c>
      <c r="AP32" s="3">
        <v>4330</v>
      </c>
      <c r="AQ32" s="3">
        <v>-1423</v>
      </c>
      <c r="AR32" s="3">
        <v>150</v>
      </c>
      <c r="AS32" s="3">
        <v>631</v>
      </c>
      <c r="AT32" s="3">
        <v>4552</v>
      </c>
      <c r="AU32" s="3">
        <v>-536</v>
      </c>
      <c r="AV32" s="3">
        <v>2481</v>
      </c>
      <c r="AW32" s="3">
        <v>236</v>
      </c>
      <c r="AX32" s="3">
        <v>2372</v>
      </c>
      <c r="AY32" s="3">
        <v>715</v>
      </c>
      <c r="AZ32" s="3"/>
      <c r="BA32" s="3">
        <f>(L32+'B of I M'!D60)/1000</f>
        <v>-6.2845330000000006</v>
      </c>
      <c r="BB32" s="3">
        <f t="shared" si="0"/>
        <v>7.4279999999999999</v>
      </c>
      <c r="BE32" s="25">
        <f>Bloomberg!A30</f>
        <v>37195</v>
      </c>
      <c r="BF32" s="48">
        <f t="shared" si="3"/>
        <v>62.696999999999996</v>
      </c>
      <c r="BG32" s="48">
        <f>Bloomberg!B30/1000</f>
        <v>-28.529</v>
      </c>
      <c r="BH32" s="48">
        <f t="shared" si="1"/>
        <v>10.023999999999997</v>
      </c>
      <c r="BI32" s="48">
        <f t="shared" si="4"/>
        <v>60.640172999999997</v>
      </c>
      <c r="BJ32" s="48">
        <f>Bloomberg!C30/1000</f>
        <v>0.76390999999999998</v>
      </c>
      <c r="BK32" s="48">
        <f t="shared" si="2"/>
        <v>-13.259</v>
      </c>
    </row>
    <row r="33" spans="1:63">
      <c r="A33" t="s">
        <v>251</v>
      </c>
      <c r="B33" s="2">
        <v>37225</v>
      </c>
      <c r="C33" s="3">
        <v>-2640</v>
      </c>
      <c r="D33" s="3">
        <v>886</v>
      </c>
      <c r="E33" s="3">
        <v>151</v>
      </c>
      <c r="F33" s="3">
        <v>735</v>
      </c>
      <c r="G33" s="11">
        <v>438</v>
      </c>
      <c r="H33" s="3">
        <v>-278</v>
      </c>
      <c r="I33" s="3">
        <v>-419</v>
      </c>
      <c r="J33" s="3">
        <v>304</v>
      </c>
      <c r="K33" s="3">
        <v>140</v>
      </c>
      <c r="L33" s="3">
        <v>716</v>
      </c>
      <c r="M33" s="3">
        <v>52</v>
      </c>
      <c r="N33" s="3">
        <v>-1869</v>
      </c>
      <c r="O33" s="3">
        <v>664</v>
      </c>
      <c r="P33" s="11">
        <v>-3373</v>
      </c>
      <c r="Q33" s="3">
        <v>2999</v>
      </c>
      <c r="R33" s="3">
        <v>-6372</v>
      </c>
      <c r="S33" s="3">
        <v>-463</v>
      </c>
      <c r="T33" s="3">
        <v>1720</v>
      </c>
      <c r="Z33" s="3">
        <v>825</v>
      </c>
      <c r="AA33" s="3">
        <v>167</v>
      </c>
      <c r="AB33" s="3">
        <v>1640</v>
      </c>
      <c r="AC33" s="3">
        <v>1808</v>
      </c>
      <c r="AD33" s="11">
        <v>-3891</v>
      </c>
      <c r="AE33" s="3">
        <v>6088</v>
      </c>
      <c r="AF33" s="3">
        <v>0</v>
      </c>
      <c r="AG33" s="3">
        <v>3459</v>
      </c>
      <c r="AH33" s="3">
        <v>0</v>
      </c>
      <c r="AI33" s="3">
        <v>2628</v>
      </c>
      <c r="AJ33" s="3">
        <v>2197</v>
      </c>
      <c r="AK33" s="3">
        <v>1544</v>
      </c>
      <c r="AL33" s="3">
        <v>-1647</v>
      </c>
      <c r="AM33" s="3">
        <v>2300</v>
      </c>
      <c r="AN33" s="11">
        <v>6230</v>
      </c>
      <c r="AO33" s="3">
        <v>-2525</v>
      </c>
      <c r="AP33" s="3">
        <v>-2911</v>
      </c>
      <c r="AQ33" s="3">
        <v>-1232</v>
      </c>
      <c r="AR33" s="3">
        <v>1249</v>
      </c>
      <c r="AS33" s="3">
        <v>368</v>
      </c>
      <c r="AT33" s="3">
        <v>3705</v>
      </c>
      <c r="AU33" s="3">
        <v>1183</v>
      </c>
      <c r="AV33" s="3">
        <v>831</v>
      </c>
      <c r="AW33" s="3">
        <v>751</v>
      </c>
      <c r="AX33" s="3">
        <v>940</v>
      </c>
      <c r="AY33" s="3">
        <v>-486</v>
      </c>
      <c r="AZ33" s="3"/>
      <c r="BA33" s="3">
        <f>(L33+'B of I M'!D61)/1000</f>
        <v>0.42799500000000001</v>
      </c>
      <c r="BB33" s="3">
        <f t="shared" si="0"/>
        <v>3.028</v>
      </c>
      <c r="BE33" s="25">
        <f>Bloomberg!A31</f>
        <v>37225</v>
      </c>
      <c r="BF33" s="48">
        <f t="shared" si="3"/>
        <v>56.810999999999986</v>
      </c>
      <c r="BG33" s="48">
        <f>Bloomberg!B31/1000</f>
        <v>-27.643999999999998</v>
      </c>
      <c r="BH33" s="48">
        <f t="shared" si="1"/>
        <v>15.190000000000005</v>
      </c>
      <c r="BI33" s="48">
        <f t="shared" si="4"/>
        <v>57.051946000000001</v>
      </c>
      <c r="BJ33" s="48">
        <f>Bloomberg!C31/1000</f>
        <v>0.3306</v>
      </c>
      <c r="BK33" s="48">
        <f t="shared" si="2"/>
        <v>-17.434460000000001</v>
      </c>
    </row>
    <row r="34" spans="1:63">
      <c r="A34" t="s">
        <v>252</v>
      </c>
      <c r="B34" s="2">
        <v>37256</v>
      </c>
      <c r="C34" s="3">
        <v>338</v>
      </c>
      <c r="D34" s="3">
        <v>377</v>
      </c>
      <c r="E34" s="3">
        <v>-937</v>
      </c>
      <c r="F34" s="3">
        <v>1314</v>
      </c>
      <c r="G34" s="11">
        <v>5361</v>
      </c>
      <c r="H34" s="3">
        <v>536</v>
      </c>
      <c r="I34" s="3">
        <v>1956</v>
      </c>
      <c r="J34" s="3">
        <v>-27</v>
      </c>
      <c r="K34" s="3">
        <v>-1421</v>
      </c>
      <c r="L34" s="3">
        <v>4825</v>
      </c>
      <c r="M34" s="3">
        <v>2264</v>
      </c>
      <c r="N34" s="3">
        <v>-2219</v>
      </c>
      <c r="O34" s="3">
        <v>2561</v>
      </c>
      <c r="P34" s="11">
        <v>-6070</v>
      </c>
      <c r="Q34" s="3">
        <v>998</v>
      </c>
      <c r="R34" s="3">
        <v>-7068</v>
      </c>
      <c r="S34" s="3">
        <v>-70</v>
      </c>
      <c r="T34" s="3">
        <v>472</v>
      </c>
      <c r="Z34" s="3">
        <v>1202</v>
      </c>
      <c r="AA34" s="3">
        <v>-1033</v>
      </c>
      <c r="AB34" s="3">
        <v>3750</v>
      </c>
      <c r="AC34" s="3">
        <v>2717</v>
      </c>
      <c r="AD34" s="11">
        <v>-2862</v>
      </c>
      <c r="AE34" s="3">
        <v>6190</v>
      </c>
      <c r="AF34" s="3">
        <v>0</v>
      </c>
      <c r="AG34" s="3">
        <v>850</v>
      </c>
      <c r="AH34" s="3">
        <v>2</v>
      </c>
      <c r="AI34" s="3">
        <v>5338</v>
      </c>
      <c r="AJ34" s="3">
        <v>3327</v>
      </c>
      <c r="AK34" s="3">
        <v>330</v>
      </c>
      <c r="AL34" s="3">
        <v>2515</v>
      </c>
      <c r="AM34" s="3">
        <v>483</v>
      </c>
      <c r="AN34" s="11">
        <v>2445</v>
      </c>
      <c r="AO34" s="3">
        <v>-4301</v>
      </c>
      <c r="AP34" s="3">
        <v>-45</v>
      </c>
      <c r="AQ34" s="3">
        <v>-269</v>
      </c>
      <c r="AR34" s="3">
        <v>980</v>
      </c>
      <c r="AS34" s="3">
        <v>-4967</v>
      </c>
      <c r="AT34" s="3">
        <v>-1856</v>
      </c>
      <c r="AU34" s="3">
        <v>-2126</v>
      </c>
      <c r="AV34" s="3">
        <v>-1019</v>
      </c>
      <c r="AW34" s="3">
        <v>-88</v>
      </c>
      <c r="AX34" s="3">
        <v>1378</v>
      </c>
      <c r="AY34" s="3">
        <v>422</v>
      </c>
      <c r="AZ34" s="3"/>
      <c r="BA34" s="3">
        <f>(L34+'B of I M'!D62)/1000</f>
        <v>-2.4602780000000002</v>
      </c>
      <c r="BB34" s="3">
        <f t="shared" si="0"/>
        <v>2.3079999999999998</v>
      </c>
      <c r="BE34" s="25">
        <f>Bloomberg!A32</f>
        <v>37256</v>
      </c>
      <c r="BF34" s="48">
        <f t="shared" si="3"/>
        <v>47.815999999999995</v>
      </c>
      <c r="BG34" s="48">
        <f>Bloomberg!B32/1000</f>
        <v>-23.280999999999999</v>
      </c>
      <c r="BH34" s="48">
        <f t="shared" si="1"/>
        <v>17.669000000000004</v>
      </c>
      <c r="BI34" s="48">
        <f t="shared" si="4"/>
        <v>57.956192999999999</v>
      </c>
      <c r="BJ34" s="48">
        <f>Bloomberg!C32/1000</f>
        <v>0</v>
      </c>
      <c r="BK34" s="48">
        <f t="shared" si="2"/>
        <v>-3.7146500000000002</v>
      </c>
    </row>
    <row r="35" spans="1:63">
      <c r="A35" t="s">
        <v>253</v>
      </c>
      <c r="B35" s="2">
        <v>37287</v>
      </c>
      <c r="C35" s="3">
        <v>804</v>
      </c>
      <c r="D35" s="3">
        <v>-199</v>
      </c>
      <c r="E35" s="3">
        <v>-1872</v>
      </c>
      <c r="F35" s="3">
        <v>1673</v>
      </c>
      <c r="G35" s="11">
        <v>-11314</v>
      </c>
      <c r="H35" s="3">
        <v>-6812</v>
      </c>
      <c r="I35" s="3">
        <v>-4356</v>
      </c>
      <c r="J35" s="3">
        <v>275</v>
      </c>
      <c r="K35" s="3">
        <v>-2456</v>
      </c>
      <c r="L35" s="3">
        <v>-4502</v>
      </c>
      <c r="M35" s="3">
        <v>-5204</v>
      </c>
      <c r="N35" s="3">
        <v>-1748</v>
      </c>
      <c r="O35" s="3">
        <v>702</v>
      </c>
      <c r="P35" s="11">
        <v>12050</v>
      </c>
      <c r="Q35" s="3">
        <v>7410</v>
      </c>
      <c r="R35" s="3">
        <v>4640</v>
      </c>
      <c r="S35" s="3">
        <v>-211</v>
      </c>
      <c r="T35" s="3">
        <v>342</v>
      </c>
      <c r="Z35" s="3">
        <v>1843</v>
      </c>
      <c r="AA35" s="3">
        <v>4251</v>
      </c>
      <c r="AB35" s="3">
        <v>8</v>
      </c>
      <c r="AC35" s="3">
        <v>4259</v>
      </c>
      <c r="AD35" s="11">
        <v>-6398</v>
      </c>
      <c r="AE35" s="3">
        <v>6416</v>
      </c>
      <c r="AF35" s="3">
        <v>0</v>
      </c>
      <c r="AG35" s="3">
        <v>2748</v>
      </c>
      <c r="AH35" s="3">
        <v>2</v>
      </c>
      <c r="AI35" s="3">
        <v>3666</v>
      </c>
      <c r="AJ35" s="3">
        <v>17</v>
      </c>
      <c r="AK35" s="3">
        <v>-991</v>
      </c>
      <c r="AL35" s="3">
        <v>-179</v>
      </c>
      <c r="AM35" s="3">
        <v>1187</v>
      </c>
      <c r="AN35" s="11">
        <v>5302</v>
      </c>
      <c r="AO35" s="3">
        <v>2280</v>
      </c>
      <c r="AP35" s="3">
        <v>1789</v>
      </c>
      <c r="AQ35" s="3">
        <v>-3111</v>
      </c>
      <c r="AR35" s="3">
        <v>-1052</v>
      </c>
      <c r="AS35" s="3">
        <v>4654</v>
      </c>
      <c r="AT35" s="3">
        <v>7582</v>
      </c>
      <c r="AU35" s="3">
        <v>1676</v>
      </c>
      <c r="AV35" s="3">
        <v>6577</v>
      </c>
      <c r="AW35" s="3">
        <v>-1105</v>
      </c>
      <c r="AX35" s="3">
        <v>435</v>
      </c>
      <c r="AY35" s="3">
        <v>436</v>
      </c>
      <c r="AZ35" s="3"/>
      <c r="BA35" s="3">
        <f>(L35+'B of I M'!D63)/1000</f>
        <v>1.8694499999999998</v>
      </c>
      <c r="BB35" s="3">
        <f t="shared" si="0"/>
        <v>6.5940000000000003</v>
      </c>
      <c r="BE35" s="25">
        <f>Bloomberg!A33</f>
        <v>37287</v>
      </c>
      <c r="BF35" s="48">
        <f t="shared" si="3"/>
        <v>41.793000000000006</v>
      </c>
      <c r="BG35" s="48">
        <f>Bloomberg!B33/1000</f>
        <v>-26.614000000000001</v>
      </c>
      <c r="BH35" s="48">
        <f t="shared" si="1"/>
        <v>6.3439999999999976</v>
      </c>
      <c r="BI35" s="48">
        <f t="shared" si="4"/>
        <v>49.988042</v>
      </c>
      <c r="BJ35" s="48">
        <f>Bloomberg!C33/1000</f>
        <v>2.6776799999999996</v>
      </c>
      <c r="BK35" s="48">
        <f t="shared" si="2"/>
        <v>2.6776799999999996</v>
      </c>
    </row>
    <row r="36" spans="1:63">
      <c r="A36" t="s">
        <v>254</v>
      </c>
      <c r="B36" s="2">
        <v>37315</v>
      </c>
      <c r="C36" s="3">
        <v>-1514</v>
      </c>
      <c r="D36" s="3">
        <v>606</v>
      </c>
      <c r="E36" s="3">
        <v>203</v>
      </c>
      <c r="F36" s="3">
        <v>403</v>
      </c>
      <c r="G36" s="11">
        <v>-1238</v>
      </c>
      <c r="H36" s="3">
        <v>3546</v>
      </c>
      <c r="I36" s="3">
        <v>3665</v>
      </c>
      <c r="J36" s="3">
        <v>-233</v>
      </c>
      <c r="K36" s="3">
        <v>-119</v>
      </c>
      <c r="L36" s="3">
        <v>-4784</v>
      </c>
      <c r="M36" s="3">
        <v>-4753</v>
      </c>
      <c r="N36" s="3">
        <v>197</v>
      </c>
      <c r="O36" s="3">
        <v>-31</v>
      </c>
      <c r="P36" s="11">
        <v>-1062</v>
      </c>
      <c r="Q36" s="3">
        <v>8298</v>
      </c>
      <c r="R36" s="3">
        <v>-9360</v>
      </c>
      <c r="S36" s="3">
        <v>-37</v>
      </c>
      <c r="T36" s="3">
        <v>1516</v>
      </c>
      <c r="Z36" s="3">
        <v>3105</v>
      </c>
      <c r="AA36" s="3">
        <v>1726</v>
      </c>
      <c r="AB36" s="3">
        <v>511</v>
      </c>
      <c r="AC36" s="3">
        <v>2237</v>
      </c>
      <c r="AD36" s="11">
        <v>-4883</v>
      </c>
      <c r="AE36" s="3">
        <v>3313</v>
      </c>
      <c r="AF36" s="3">
        <v>0</v>
      </c>
      <c r="AG36" s="3">
        <v>1344</v>
      </c>
      <c r="AH36" s="3">
        <v>-1</v>
      </c>
      <c r="AI36" s="3">
        <v>1969</v>
      </c>
      <c r="AJ36" s="3">
        <v>-1570</v>
      </c>
      <c r="AK36" s="3">
        <v>531</v>
      </c>
      <c r="AL36" s="3">
        <v>-1497</v>
      </c>
      <c r="AM36" s="3">
        <v>-605</v>
      </c>
      <c r="AN36" s="11">
        <v>5703</v>
      </c>
      <c r="AO36" s="3">
        <v>-10406</v>
      </c>
      <c r="AP36" s="3">
        <v>-6136</v>
      </c>
      <c r="AQ36" s="3">
        <v>-2734</v>
      </c>
      <c r="AR36" s="3">
        <v>-1116</v>
      </c>
      <c r="AS36" s="3">
        <v>-420</v>
      </c>
      <c r="AT36" s="3">
        <v>-4703</v>
      </c>
      <c r="AU36" s="3">
        <v>-587</v>
      </c>
      <c r="AV36" s="3">
        <v>-4404</v>
      </c>
      <c r="AW36" s="3">
        <v>83</v>
      </c>
      <c r="AX36" s="3">
        <v>205</v>
      </c>
      <c r="AY36" s="3">
        <v>15</v>
      </c>
      <c r="AZ36" s="3"/>
      <c r="BA36" s="3">
        <f>(L36+'B of I M'!D64)/1000</f>
        <v>-15.573720999999999</v>
      </c>
      <c r="BB36" s="3">
        <f t="shared" si="0"/>
        <v>-5.9740000000000002</v>
      </c>
      <c r="BE36" s="25">
        <f>Bloomberg!A34</f>
        <v>37315</v>
      </c>
      <c r="BF36" s="48">
        <f t="shared" si="3"/>
        <v>38.040999999999997</v>
      </c>
      <c r="BG36" s="48">
        <f>Bloomberg!B34/1000</f>
        <v>-20.925000000000001</v>
      </c>
      <c r="BH36" s="48">
        <f t="shared" si="1"/>
        <v>2.7509999999999977</v>
      </c>
      <c r="BI36" s="48">
        <f t="shared" si="4"/>
        <v>14.964127000000008</v>
      </c>
      <c r="BJ36" s="48">
        <f>Bloomberg!C34/1000</f>
        <v>7.6848700000000001</v>
      </c>
      <c r="BK36" s="48">
        <f t="shared" si="2"/>
        <v>7.6848700000000001</v>
      </c>
    </row>
    <row r="37" spans="1:63">
      <c r="A37" t="s">
        <v>255</v>
      </c>
      <c r="B37" s="2">
        <v>37346</v>
      </c>
      <c r="C37" s="3">
        <v>583</v>
      </c>
      <c r="D37" s="3">
        <v>833</v>
      </c>
      <c r="E37" s="3">
        <v>-827</v>
      </c>
      <c r="F37" s="3">
        <v>1660</v>
      </c>
      <c r="G37" s="11">
        <v>-2421</v>
      </c>
      <c r="H37" s="3">
        <v>-5544</v>
      </c>
      <c r="I37" s="3">
        <v>-2514</v>
      </c>
      <c r="J37" s="3">
        <v>-341</v>
      </c>
      <c r="K37" s="3">
        <v>-3030</v>
      </c>
      <c r="L37" s="3">
        <v>3123</v>
      </c>
      <c r="M37" s="3">
        <v>4627</v>
      </c>
      <c r="N37" s="3">
        <v>4126</v>
      </c>
      <c r="O37" s="3">
        <v>-1504</v>
      </c>
      <c r="P37" s="11">
        <v>2586</v>
      </c>
      <c r="Q37" s="3">
        <v>-4963</v>
      </c>
      <c r="R37" s="3">
        <v>7549</v>
      </c>
      <c r="S37" s="3">
        <v>-278</v>
      </c>
      <c r="T37" s="3">
        <v>-1480</v>
      </c>
      <c r="Z37" s="3">
        <v>2242</v>
      </c>
      <c r="AA37" s="3">
        <v>-250</v>
      </c>
      <c r="AB37" s="3">
        <v>1525</v>
      </c>
      <c r="AC37" s="3">
        <v>1275</v>
      </c>
      <c r="AD37" s="11">
        <v>6521</v>
      </c>
      <c r="AE37" s="3">
        <v>2727</v>
      </c>
      <c r="AF37" s="3">
        <v>0</v>
      </c>
      <c r="AG37" s="3">
        <v>1557</v>
      </c>
      <c r="AH37" s="3">
        <v>-2</v>
      </c>
      <c r="AI37" s="3">
        <v>1172</v>
      </c>
      <c r="AJ37" s="3">
        <v>9248</v>
      </c>
      <c r="AK37" s="3">
        <v>3530</v>
      </c>
      <c r="AL37" s="3">
        <v>3393</v>
      </c>
      <c r="AM37" s="3">
        <v>2325</v>
      </c>
      <c r="AN37" s="11">
        <v>-3770</v>
      </c>
      <c r="AO37" s="3">
        <v>7740</v>
      </c>
      <c r="AP37" s="3">
        <v>1391</v>
      </c>
      <c r="AQ37" s="3">
        <v>6262</v>
      </c>
      <c r="AR37" s="3">
        <v>108</v>
      </c>
      <c r="AS37" s="3">
        <v>-21</v>
      </c>
      <c r="AT37" s="3">
        <v>3970</v>
      </c>
      <c r="AU37" s="3">
        <v>145</v>
      </c>
      <c r="AV37" s="3">
        <v>3514</v>
      </c>
      <c r="AW37" s="3">
        <v>800</v>
      </c>
      <c r="AX37" s="3">
        <v>-489</v>
      </c>
      <c r="AY37" s="3">
        <v>-14</v>
      </c>
      <c r="AZ37" s="3"/>
      <c r="BA37" s="3">
        <f>(L37+'B of I M'!D65)/1000</f>
        <v>9.3548919999999995</v>
      </c>
      <c r="BB37" s="3">
        <f t="shared" si="0"/>
        <v>12.762</v>
      </c>
      <c r="BE37" s="25">
        <f>Bloomberg!A35</f>
        <v>37346</v>
      </c>
      <c r="BF37" s="48">
        <f t="shared" si="3"/>
        <v>39.44</v>
      </c>
      <c r="BG37" s="48">
        <f>Bloomberg!B35/1000</f>
        <v>-21.318999999999999</v>
      </c>
      <c r="BH37" s="48">
        <f t="shared" si="1"/>
        <v>3.3689999999999998</v>
      </c>
      <c r="BI37" s="48">
        <f t="shared" si="4"/>
        <v>-0.66980900000000254</v>
      </c>
      <c r="BJ37" s="48">
        <f>Bloomberg!C35/1000</f>
        <v>6.6996700000000002</v>
      </c>
      <c r="BK37" s="48">
        <f t="shared" si="2"/>
        <v>6.6996700000000002</v>
      </c>
    </row>
    <row r="38" spans="1:63">
      <c r="A38" t="s">
        <v>256</v>
      </c>
      <c r="B38" s="2">
        <v>37376</v>
      </c>
      <c r="C38" s="3">
        <v>1536</v>
      </c>
      <c r="D38" s="3">
        <v>1885</v>
      </c>
      <c r="E38" s="3">
        <v>-507</v>
      </c>
      <c r="F38" s="3">
        <v>2392</v>
      </c>
      <c r="G38" s="11">
        <v>-3759</v>
      </c>
      <c r="H38" s="3">
        <v>-7857</v>
      </c>
      <c r="I38" s="3">
        <v>-4633</v>
      </c>
      <c r="J38" s="3">
        <v>-300</v>
      </c>
      <c r="K38" s="3">
        <v>-3224</v>
      </c>
      <c r="L38" s="3">
        <v>4098</v>
      </c>
      <c r="M38" s="3">
        <v>10683</v>
      </c>
      <c r="N38" s="3">
        <v>-6811</v>
      </c>
      <c r="O38" s="3">
        <v>-6585</v>
      </c>
      <c r="P38" s="11">
        <v>3533</v>
      </c>
      <c r="Q38" s="3">
        <v>1834</v>
      </c>
      <c r="R38" s="3">
        <v>1699</v>
      </c>
      <c r="S38" s="3">
        <v>-66</v>
      </c>
      <c r="T38" s="3">
        <v>1087</v>
      </c>
      <c r="Z38" s="3">
        <v>1497</v>
      </c>
      <c r="AA38" s="3">
        <v>878</v>
      </c>
      <c r="AB38" s="3">
        <v>1870</v>
      </c>
      <c r="AC38" s="3">
        <v>2748</v>
      </c>
      <c r="AD38" s="11">
        <v>2142</v>
      </c>
      <c r="AE38" s="3">
        <v>1951</v>
      </c>
      <c r="AF38" s="3">
        <v>0</v>
      </c>
      <c r="AG38" s="3">
        <v>28</v>
      </c>
      <c r="AH38" s="3">
        <v>-3</v>
      </c>
      <c r="AI38" s="3">
        <v>1925</v>
      </c>
      <c r="AJ38" s="3">
        <v>4092</v>
      </c>
      <c r="AK38" s="3">
        <v>1069</v>
      </c>
      <c r="AL38" s="3">
        <v>2550</v>
      </c>
      <c r="AM38" s="3">
        <v>473</v>
      </c>
      <c r="AN38" s="11">
        <v>-1743</v>
      </c>
      <c r="AO38" s="3">
        <v>11263</v>
      </c>
      <c r="AP38" s="3">
        <v>233</v>
      </c>
      <c r="AQ38" s="3">
        <v>9657</v>
      </c>
      <c r="AR38" s="3">
        <v>-135</v>
      </c>
      <c r="AS38" s="3">
        <v>1508</v>
      </c>
      <c r="AT38" s="3">
        <v>9520</v>
      </c>
      <c r="AU38" s="3">
        <v>-623</v>
      </c>
      <c r="AV38" s="3">
        <v>8868</v>
      </c>
      <c r="AW38" s="3">
        <v>-388</v>
      </c>
      <c r="AX38" s="3">
        <v>1664</v>
      </c>
      <c r="AY38" s="3">
        <v>-395</v>
      </c>
      <c r="AZ38" s="3"/>
      <c r="BA38" s="3">
        <f>(L38+'B of I M'!D66)/1000</f>
        <v>3.2504330000000001</v>
      </c>
      <c r="BB38" s="3">
        <f t="shared" si="0"/>
        <v>12.96</v>
      </c>
      <c r="BE38" s="25">
        <f>Bloomberg!A36</f>
        <v>37376</v>
      </c>
      <c r="BF38" s="48">
        <f t="shared" si="3"/>
        <v>59.07200000000001</v>
      </c>
      <c r="BG38" s="48">
        <f>Bloomberg!B36/1000</f>
        <v>-22.920999999999999</v>
      </c>
      <c r="BH38" s="48">
        <f t="shared" si="1"/>
        <v>1.5350000000000001</v>
      </c>
      <c r="BI38" s="48">
        <f t="shared" si="4"/>
        <v>-5.0570709999999979</v>
      </c>
      <c r="BJ38" s="48">
        <f>Bloomberg!C36/1000</f>
        <v>9.1295900000000003</v>
      </c>
      <c r="BK38" s="48">
        <f t="shared" si="2"/>
        <v>4.1542200000000005</v>
      </c>
    </row>
    <row r="39" spans="1:63">
      <c r="A39" t="s">
        <v>257</v>
      </c>
      <c r="B39" s="2">
        <v>37407</v>
      </c>
      <c r="C39" s="3">
        <v>1373</v>
      </c>
      <c r="D39" s="3">
        <v>956</v>
      </c>
      <c r="E39" s="3">
        <v>-329</v>
      </c>
      <c r="F39" s="3">
        <v>1285</v>
      </c>
      <c r="G39" s="11">
        <v>-6507</v>
      </c>
      <c r="H39" s="3">
        <v>-4892</v>
      </c>
      <c r="I39" s="3">
        <v>-2843</v>
      </c>
      <c r="J39" s="3">
        <v>84</v>
      </c>
      <c r="K39" s="3">
        <v>-2049</v>
      </c>
      <c r="L39" s="3">
        <v>-1615</v>
      </c>
      <c r="M39" s="3">
        <v>128</v>
      </c>
      <c r="N39" s="3">
        <v>-652</v>
      </c>
      <c r="O39" s="3">
        <v>-1743</v>
      </c>
      <c r="P39" s="11">
        <v>6300</v>
      </c>
      <c r="Q39" s="3">
        <v>7143</v>
      </c>
      <c r="R39" s="3">
        <v>-843</v>
      </c>
      <c r="S39" s="3">
        <v>-42</v>
      </c>
      <c r="T39" s="3">
        <v>-83</v>
      </c>
      <c r="Z39" s="3">
        <v>893</v>
      </c>
      <c r="AA39" s="3">
        <v>-1574</v>
      </c>
      <c r="AB39" s="3">
        <v>3847</v>
      </c>
      <c r="AC39" s="3">
        <v>2273</v>
      </c>
      <c r="AD39" s="11">
        <v>-2268</v>
      </c>
      <c r="AE39" s="3">
        <v>6914</v>
      </c>
      <c r="AF39" s="3">
        <v>0</v>
      </c>
      <c r="AG39" s="3">
        <v>3262</v>
      </c>
      <c r="AH39" s="3">
        <v>1</v>
      </c>
      <c r="AI39" s="3">
        <v>3651</v>
      </c>
      <c r="AJ39" s="3">
        <v>4646</v>
      </c>
      <c r="AK39" s="3">
        <v>1576</v>
      </c>
      <c r="AL39" s="3">
        <v>1030</v>
      </c>
      <c r="AM39" s="3">
        <v>2040</v>
      </c>
      <c r="AN39" s="11">
        <v>5101</v>
      </c>
      <c r="AO39" s="3">
        <v>4581</v>
      </c>
      <c r="AP39" s="3">
        <v>1380</v>
      </c>
      <c r="AQ39" s="3">
        <v>-215</v>
      </c>
      <c r="AR39" s="3">
        <v>-58</v>
      </c>
      <c r="AS39" s="3">
        <v>3474</v>
      </c>
      <c r="AT39" s="3">
        <v>9682</v>
      </c>
      <c r="AU39" s="3">
        <v>-279</v>
      </c>
      <c r="AV39" s="3">
        <v>8359</v>
      </c>
      <c r="AW39" s="3">
        <v>152</v>
      </c>
      <c r="AX39" s="3">
        <v>1451</v>
      </c>
      <c r="AY39" s="3">
        <v>-629</v>
      </c>
      <c r="AZ39" s="3"/>
      <c r="BA39" s="3">
        <f>(L39+'B of I M'!D67)/1000</f>
        <v>-1.0237069999999999</v>
      </c>
      <c r="BB39" s="3">
        <f t="shared" si="0"/>
        <v>13.005000000000001</v>
      </c>
      <c r="BE39" s="25">
        <f>Bloomberg!A37</f>
        <v>37407</v>
      </c>
      <c r="BF39" s="48">
        <f t="shared" si="3"/>
        <v>61.657000000000004</v>
      </c>
      <c r="BG39" s="48">
        <f>Bloomberg!B37/1000</f>
        <v>-23.77</v>
      </c>
      <c r="BH39" s="48">
        <f t="shared" si="1"/>
        <v>2.2110000000000021</v>
      </c>
      <c r="BI39" s="48">
        <f t="shared" si="4"/>
        <v>-2.5902640000000003</v>
      </c>
      <c r="BJ39" s="48">
        <f>Bloomberg!C37/1000</f>
        <v>10.088979999999999</v>
      </c>
      <c r="BK39" s="48">
        <f t="shared" si="2"/>
        <v>10.088979999999999</v>
      </c>
    </row>
    <row r="40" spans="1:63">
      <c r="A40" t="s">
        <v>258</v>
      </c>
      <c r="B40" s="2">
        <v>37437</v>
      </c>
      <c r="C40" s="3">
        <v>302</v>
      </c>
      <c r="D40" s="3">
        <v>-1123</v>
      </c>
      <c r="E40" s="3">
        <v>-1988</v>
      </c>
      <c r="F40" s="3">
        <v>865</v>
      </c>
      <c r="G40" s="11">
        <v>19091</v>
      </c>
      <c r="H40" s="3">
        <v>7341</v>
      </c>
      <c r="I40" s="3">
        <v>6981</v>
      </c>
      <c r="J40" s="3">
        <v>362</v>
      </c>
      <c r="K40" s="3">
        <v>360</v>
      </c>
      <c r="L40" s="3">
        <v>11750</v>
      </c>
      <c r="M40" s="3">
        <v>9657</v>
      </c>
      <c r="N40" s="3">
        <v>-1638</v>
      </c>
      <c r="O40" s="3">
        <v>2093</v>
      </c>
      <c r="P40" s="11">
        <v>-16394</v>
      </c>
      <c r="Q40" s="3">
        <v>-13184</v>
      </c>
      <c r="R40" s="3">
        <v>-3210</v>
      </c>
      <c r="S40" s="3">
        <v>-856</v>
      </c>
      <c r="T40" s="3">
        <v>558</v>
      </c>
      <c r="Z40" s="3">
        <v>-439</v>
      </c>
      <c r="AA40" s="3">
        <v>-1112</v>
      </c>
      <c r="AB40" s="3">
        <v>3460</v>
      </c>
      <c r="AC40" s="3">
        <v>2348</v>
      </c>
      <c r="AD40" s="11">
        <v>-3833</v>
      </c>
      <c r="AE40" s="3">
        <v>2885</v>
      </c>
      <c r="AF40" s="3">
        <v>0</v>
      </c>
      <c r="AG40" s="3">
        <v>1112</v>
      </c>
      <c r="AH40" s="3">
        <v>-3</v>
      </c>
      <c r="AI40" s="3">
        <v>1776</v>
      </c>
      <c r="AJ40" s="3">
        <v>-948</v>
      </c>
      <c r="AK40" s="3">
        <v>-235</v>
      </c>
      <c r="AL40" s="3">
        <v>-2566</v>
      </c>
      <c r="AM40" s="3">
        <v>1853</v>
      </c>
      <c r="AN40" s="11">
        <v>6076</v>
      </c>
      <c r="AO40" s="3">
        <v>-3524</v>
      </c>
      <c r="AP40" s="3">
        <v>-1781</v>
      </c>
      <c r="AQ40" s="3">
        <v>-2672</v>
      </c>
      <c r="AR40" s="3">
        <v>379</v>
      </c>
      <c r="AS40" s="3">
        <v>550</v>
      </c>
      <c r="AT40" s="3">
        <v>2552</v>
      </c>
      <c r="AU40" s="3">
        <v>-209</v>
      </c>
      <c r="AV40" s="3">
        <v>2135</v>
      </c>
      <c r="AW40" s="3">
        <v>466</v>
      </c>
      <c r="AX40" s="3">
        <v>160</v>
      </c>
      <c r="AY40" s="3">
        <v>-1726</v>
      </c>
      <c r="AZ40" s="3"/>
      <c r="BA40" s="3">
        <f>(L40+'B of I M'!D68)/1000</f>
        <v>12.915075</v>
      </c>
      <c r="BB40" s="3">
        <f t="shared" si="0"/>
        <v>1.1870000000000001</v>
      </c>
      <c r="BE40" s="25">
        <f>Bloomberg!A38</f>
        <v>37437</v>
      </c>
      <c r="BF40" s="48">
        <f t="shared" si="3"/>
        <v>61.808999999999997</v>
      </c>
      <c r="BG40" s="48">
        <f>Bloomberg!B38/1000</f>
        <v>-23.709</v>
      </c>
      <c r="BH40" s="48">
        <f t="shared" si="1"/>
        <v>2.6159999999999997</v>
      </c>
      <c r="BI40" s="48">
        <f t="shared" si="4"/>
        <v>-12.334472999999997</v>
      </c>
      <c r="BJ40" s="48">
        <f>Bloomberg!C38/1000</f>
        <v>5.0198799999999997</v>
      </c>
      <c r="BK40" s="48">
        <f t="shared" si="2"/>
        <v>5.0198799999999997</v>
      </c>
    </row>
    <row r="41" spans="1:63">
      <c r="A41" t="s">
        <v>259</v>
      </c>
      <c r="B41" s="2">
        <v>37468</v>
      </c>
      <c r="C41" s="3">
        <v>-3162</v>
      </c>
      <c r="D41" s="3">
        <v>485</v>
      </c>
      <c r="E41" s="3">
        <v>-1290</v>
      </c>
      <c r="F41" s="3">
        <v>1775</v>
      </c>
      <c r="G41" s="11">
        <v>18805</v>
      </c>
      <c r="H41" s="3">
        <v>3858</v>
      </c>
      <c r="I41" s="3">
        <v>5896</v>
      </c>
      <c r="J41" s="3">
        <v>78</v>
      </c>
      <c r="K41" s="3">
        <v>-2038</v>
      </c>
      <c r="L41" s="3">
        <v>14947</v>
      </c>
      <c r="M41" s="3">
        <v>10263</v>
      </c>
      <c r="N41" s="3">
        <v>439</v>
      </c>
      <c r="O41" s="3">
        <v>4684</v>
      </c>
      <c r="P41" s="11">
        <v>-22104</v>
      </c>
      <c r="Q41" s="3">
        <v>-8457</v>
      </c>
      <c r="R41" s="3">
        <v>-13647</v>
      </c>
      <c r="S41" s="3">
        <v>-547</v>
      </c>
      <c r="T41" s="3">
        <v>-514</v>
      </c>
      <c r="Z41" s="3">
        <v>1744</v>
      </c>
      <c r="AA41" s="3">
        <v>2860</v>
      </c>
      <c r="AB41" s="3">
        <v>1141</v>
      </c>
      <c r="AC41" s="3">
        <v>4001</v>
      </c>
      <c r="AD41" s="11">
        <v>-3960</v>
      </c>
      <c r="AE41" s="3">
        <v>4294</v>
      </c>
      <c r="AF41" s="3">
        <v>0</v>
      </c>
      <c r="AG41" s="3">
        <v>2456</v>
      </c>
      <c r="AH41" s="3">
        <v>-2</v>
      </c>
      <c r="AI41" s="3">
        <v>1840</v>
      </c>
      <c r="AJ41" s="3">
        <v>335</v>
      </c>
      <c r="AK41" s="3">
        <v>-398</v>
      </c>
      <c r="AL41" s="3">
        <v>-1378</v>
      </c>
      <c r="AM41" s="3">
        <v>2110</v>
      </c>
      <c r="AN41" s="11">
        <v>4406</v>
      </c>
      <c r="AO41" s="3">
        <v>-4391</v>
      </c>
      <c r="AP41" s="3">
        <v>-1350</v>
      </c>
      <c r="AQ41" s="3">
        <v>-2572</v>
      </c>
      <c r="AR41" s="3">
        <v>-55</v>
      </c>
      <c r="AS41" s="3">
        <v>-414</v>
      </c>
      <c r="AT41" s="3">
        <v>16</v>
      </c>
      <c r="AU41" s="3">
        <v>540</v>
      </c>
      <c r="AV41" s="3">
        <v>1080</v>
      </c>
      <c r="AW41" s="3">
        <v>90</v>
      </c>
      <c r="AX41" s="3">
        <v>-1694</v>
      </c>
      <c r="AY41" s="3">
        <v>-1019</v>
      </c>
      <c r="AZ41" s="3"/>
      <c r="BA41" s="3">
        <f>(L41+'B of I M'!D69)/1000</f>
        <v>2.5569240000000009</v>
      </c>
      <c r="BB41" s="3">
        <f t="shared" si="0"/>
        <v>1.415</v>
      </c>
      <c r="BE41" s="25">
        <f>Bloomberg!A39</f>
        <v>37468</v>
      </c>
      <c r="BF41" s="48">
        <f t="shared" si="3"/>
        <v>63</v>
      </c>
      <c r="BG41" s="48">
        <f>Bloomberg!B39/1000</f>
        <v>-19.849</v>
      </c>
      <c r="BH41" s="48">
        <f t="shared" si="1"/>
        <v>5.4190000000000005</v>
      </c>
      <c r="BI41" s="48">
        <f t="shared" si="4"/>
        <v>0.33243200000000295</v>
      </c>
      <c r="BJ41" s="48">
        <f>Bloomberg!C39/1000</f>
        <v>4.83073</v>
      </c>
      <c r="BK41" s="48">
        <f t="shared" si="2"/>
        <v>4.83073</v>
      </c>
    </row>
    <row r="42" spans="1:63">
      <c r="A42" t="s">
        <v>260</v>
      </c>
      <c r="B42" s="2">
        <v>37499</v>
      </c>
      <c r="C42" s="3">
        <v>-747</v>
      </c>
      <c r="D42" s="3">
        <v>-1089</v>
      </c>
      <c r="E42" s="3">
        <v>-1508</v>
      </c>
      <c r="F42" s="3">
        <v>419</v>
      </c>
      <c r="G42" s="11">
        <v>-4538</v>
      </c>
      <c r="H42" s="3">
        <v>-3899</v>
      </c>
      <c r="I42" s="3">
        <v>-3581</v>
      </c>
      <c r="J42" s="3">
        <v>-305</v>
      </c>
      <c r="K42" s="3">
        <v>-318</v>
      </c>
      <c r="L42" s="3">
        <v>-639</v>
      </c>
      <c r="M42" s="3">
        <v>-1598</v>
      </c>
      <c r="N42" s="3">
        <v>-733</v>
      </c>
      <c r="O42" s="3">
        <v>959</v>
      </c>
      <c r="P42" s="11">
        <v>5586</v>
      </c>
      <c r="Q42" s="3">
        <v>9607</v>
      </c>
      <c r="R42" s="3">
        <v>-4021</v>
      </c>
      <c r="S42" s="3">
        <v>-786</v>
      </c>
      <c r="T42" s="3">
        <v>366</v>
      </c>
      <c r="Z42" s="3">
        <v>14</v>
      </c>
      <c r="AA42" s="3">
        <v>-1763</v>
      </c>
      <c r="AB42" s="3">
        <v>813</v>
      </c>
      <c r="AC42" s="3">
        <v>-950</v>
      </c>
      <c r="AD42" s="11">
        <v>1509</v>
      </c>
      <c r="AE42" s="3">
        <v>211</v>
      </c>
      <c r="AF42" s="3">
        <v>0</v>
      </c>
      <c r="AG42" s="3">
        <v>-523</v>
      </c>
      <c r="AH42" s="3">
        <v>-2</v>
      </c>
      <c r="AI42" s="3">
        <v>736</v>
      </c>
      <c r="AJ42" s="3">
        <v>1720</v>
      </c>
      <c r="AK42" s="3">
        <v>617</v>
      </c>
      <c r="AL42" s="3">
        <v>998</v>
      </c>
      <c r="AM42" s="3">
        <v>105</v>
      </c>
      <c r="AN42" s="11">
        <v>-65</v>
      </c>
      <c r="AO42" s="3">
        <v>-4089</v>
      </c>
      <c r="AP42" s="3">
        <v>-1061</v>
      </c>
      <c r="AQ42" s="3">
        <v>-4332</v>
      </c>
      <c r="AR42" s="3">
        <v>-395</v>
      </c>
      <c r="AS42" s="3">
        <v>1699</v>
      </c>
      <c r="AT42" s="3">
        <v>-4153</v>
      </c>
      <c r="AU42" s="3">
        <v>-76</v>
      </c>
      <c r="AV42" s="3">
        <v>-2942</v>
      </c>
      <c r="AW42" s="3">
        <v>-97</v>
      </c>
      <c r="AX42" s="3">
        <v>-1039</v>
      </c>
      <c r="AY42" s="3">
        <v>286</v>
      </c>
      <c r="AZ42" s="3"/>
      <c r="BA42" s="3">
        <f>(L42+'B of I M'!D70)/1000</f>
        <v>-2.6818710000000001</v>
      </c>
      <c r="BB42" s="3">
        <f t="shared" si="0"/>
        <v>-1.222</v>
      </c>
      <c r="BE42" s="25">
        <f>Bloomberg!A40</f>
        <v>37499</v>
      </c>
      <c r="BF42" s="48">
        <f t="shared" si="3"/>
        <v>61.929000000000002</v>
      </c>
      <c r="BG42" s="48">
        <f>Bloomberg!B40/1000</f>
        <v>-20.029</v>
      </c>
      <c r="BH42" s="48">
        <f t="shared" si="1"/>
        <v>6.7959999999999994</v>
      </c>
      <c r="BI42" s="48">
        <f t="shared" si="4"/>
        <v>2.6444830000000001</v>
      </c>
      <c r="BJ42" s="48">
        <f>Bloomberg!C40/1000</f>
        <v>3.8102</v>
      </c>
      <c r="BK42" s="48">
        <f t="shared" si="2"/>
        <v>3.8102</v>
      </c>
    </row>
    <row r="43" spans="1:63">
      <c r="A43" t="s">
        <v>261</v>
      </c>
      <c r="B43" s="2">
        <v>37529</v>
      </c>
      <c r="C43" s="3">
        <v>1000</v>
      </c>
      <c r="D43" s="3">
        <v>492</v>
      </c>
      <c r="E43" s="3">
        <v>-349</v>
      </c>
      <c r="F43" s="3">
        <v>841</v>
      </c>
      <c r="G43" s="11">
        <v>8661</v>
      </c>
      <c r="H43" s="3">
        <v>208</v>
      </c>
      <c r="I43" s="3">
        <v>-3539</v>
      </c>
      <c r="J43" s="3">
        <v>-1671</v>
      </c>
      <c r="K43" s="3">
        <v>3747</v>
      </c>
      <c r="L43" s="3">
        <v>8453</v>
      </c>
      <c r="M43" s="3">
        <v>8379</v>
      </c>
      <c r="N43" s="3">
        <v>-2940</v>
      </c>
      <c r="O43" s="3">
        <v>74</v>
      </c>
      <c r="P43" s="11">
        <v>-5285</v>
      </c>
      <c r="Q43" s="3">
        <v>-3564</v>
      </c>
      <c r="R43" s="3">
        <v>-1721</v>
      </c>
      <c r="S43" s="3">
        <v>-502</v>
      </c>
      <c r="T43" s="3">
        <v>-114</v>
      </c>
      <c r="Z43" s="3">
        <v>1461</v>
      </c>
      <c r="AA43" s="3">
        <v>-585</v>
      </c>
      <c r="AB43" s="3">
        <v>-125</v>
      </c>
      <c r="AC43" s="3">
        <v>-710</v>
      </c>
      <c r="AD43" s="11">
        <v>9520</v>
      </c>
      <c r="AE43" s="3">
        <v>-990</v>
      </c>
      <c r="AF43" s="3">
        <v>0</v>
      </c>
      <c r="AG43" s="3">
        <v>-1685</v>
      </c>
      <c r="AH43" s="3">
        <v>-3</v>
      </c>
      <c r="AI43" s="3">
        <v>698</v>
      </c>
      <c r="AJ43" s="3">
        <v>8530</v>
      </c>
      <c r="AK43" s="3">
        <v>2278</v>
      </c>
      <c r="AL43" s="3">
        <v>5150</v>
      </c>
      <c r="AM43" s="3">
        <v>1102</v>
      </c>
      <c r="AN43" s="11">
        <v>-6332</v>
      </c>
      <c r="AO43" s="3">
        <v>13487</v>
      </c>
      <c r="AP43" s="3">
        <v>4035</v>
      </c>
      <c r="AQ43" s="3">
        <v>8695</v>
      </c>
      <c r="AR43" s="3">
        <v>32</v>
      </c>
      <c r="AS43" s="3">
        <v>725</v>
      </c>
      <c r="AT43" s="3">
        <v>7155</v>
      </c>
      <c r="AU43" s="3">
        <v>17</v>
      </c>
      <c r="AV43" s="3">
        <v>6243</v>
      </c>
      <c r="AW43" s="3">
        <v>-149</v>
      </c>
      <c r="AX43" s="3">
        <v>1044</v>
      </c>
      <c r="AY43" s="3">
        <v>-550</v>
      </c>
      <c r="AZ43" s="3"/>
      <c r="BA43" s="3">
        <f>(L43+'B of I M'!D71)/1000</f>
        <v>8.228867000000001</v>
      </c>
      <c r="BB43" s="3">
        <f t="shared" si="0"/>
        <v>14.773</v>
      </c>
      <c r="BE43" s="25">
        <f>Bloomberg!A41</f>
        <v>37529</v>
      </c>
      <c r="BF43" s="48">
        <f t="shared" si="3"/>
        <v>68.263999999999996</v>
      </c>
      <c r="BG43" s="48">
        <f>Bloomberg!B41/1000</f>
        <v>-21.584</v>
      </c>
      <c r="BH43" s="48">
        <f t="shared" si="1"/>
        <v>6.9450000000000003</v>
      </c>
      <c r="BI43" s="48">
        <f t="shared" si="4"/>
        <v>10.579526000000001</v>
      </c>
      <c r="BJ43" s="48">
        <f>Bloomberg!C41/1000</f>
        <v>6.9763400000000004</v>
      </c>
      <c r="BK43" s="48">
        <f t="shared" si="2"/>
        <v>6.2124300000000003</v>
      </c>
    </row>
    <row r="44" spans="1:63">
      <c r="A44" t="s">
        <v>262</v>
      </c>
      <c r="B44" s="2">
        <v>37560</v>
      </c>
      <c r="C44" s="3">
        <v>1904</v>
      </c>
      <c r="D44" s="3">
        <v>282</v>
      </c>
      <c r="E44" s="3">
        <v>-792</v>
      </c>
      <c r="F44" s="3">
        <v>1074</v>
      </c>
      <c r="G44" s="11">
        <v>8588</v>
      </c>
      <c r="H44" s="3">
        <v>117</v>
      </c>
      <c r="I44" s="3">
        <v>-578</v>
      </c>
      <c r="J44" s="3">
        <v>-417</v>
      </c>
      <c r="K44" s="3">
        <v>695</v>
      </c>
      <c r="L44" s="3">
        <v>8471</v>
      </c>
      <c r="M44" s="3">
        <v>7185</v>
      </c>
      <c r="N44" s="3">
        <v>-2723</v>
      </c>
      <c r="O44" s="3">
        <v>1286</v>
      </c>
      <c r="P44" s="11">
        <v>-5616</v>
      </c>
      <c r="Q44" s="3">
        <v>-10868</v>
      </c>
      <c r="R44" s="3">
        <v>5252</v>
      </c>
      <c r="S44" s="3">
        <v>-646</v>
      </c>
      <c r="T44" s="3">
        <v>-2212</v>
      </c>
      <c r="Z44" s="3">
        <v>706</v>
      </c>
      <c r="AA44" s="3">
        <v>2559</v>
      </c>
      <c r="AB44" s="3">
        <v>2798</v>
      </c>
      <c r="AC44" s="3">
        <v>5357</v>
      </c>
      <c r="AD44" s="11">
        <v>5463</v>
      </c>
      <c r="AE44" s="3">
        <v>-820</v>
      </c>
      <c r="AF44" s="3">
        <v>0</v>
      </c>
      <c r="AG44" s="3">
        <v>-230</v>
      </c>
      <c r="AH44" s="3">
        <v>1</v>
      </c>
      <c r="AI44" s="3">
        <v>-591</v>
      </c>
      <c r="AJ44" s="3">
        <v>4643</v>
      </c>
      <c r="AK44" s="3">
        <v>3644</v>
      </c>
      <c r="AL44" s="3">
        <v>1215</v>
      </c>
      <c r="AM44" s="3">
        <v>-216</v>
      </c>
      <c r="AN44" s="11">
        <v>-7824</v>
      </c>
      <c r="AO44" s="3">
        <v>12054</v>
      </c>
      <c r="AP44" s="3">
        <v>529</v>
      </c>
      <c r="AQ44" s="3">
        <v>9407</v>
      </c>
      <c r="AR44" s="3">
        <v>404</v>
      </c>
      <c r="AS44" s="3">
        <v>1714</v>
      </c>
      <c r="AT44" s="3">
        <v>4230</v>
      </c>
      <c r="AU44" s="3">
        <v>-136</v>
      </c>
      <c r="AV44" s="3">
        <v>3666</v>
      </c>
      <c r="AW44" s="3">
        <v>301</v>
      </c>
      <c r="AX44" s="3">
        <v>399</v>
      </c>
      <c r="AY44" s="3">
        <v>508</v>
      </c>
      <c r="AZ44" s="3"/>
      <c r="BA44" s="3">
        <f>(L44+'B of I M'!D72)/1000</f>
        <v>14.353076000000001</v>
      </c>
      <c r="BB44" s="3">
        <f t="shared" si="0"/>
        <v>8.3089999999999993</v>
      </c>
      <c r="BE44" s="25">
        <f>Bloomberg!A42</f>
        <v>37560</v>
      </c>
      <c r="BF44" s="48">
        <f t="shared" si="3"/>
        <v>69.144999999999996</v>
      </c>
      <c r="BG44" s="48">
        <f>Bloomberg!B42/1000</f>
        <v>-24.126999999999999</v>
      </c>
      <c r="BH44" s="48">
        <f t="shared" si="1"/>
        <v>3.5169999999999995</v>
      </c>
      <c r="BI44" s="48">
        <f t="shared" si="4"/>
        <v>31.217135000000003</v>
      </c>
      <c r="BJ44" s="48">
        <f>Bloomberg!C42/1000</f>
        <v>8.3157600000000009</v>
      </c>
      <c r="BK44" s="48">
        <f t="shared" si="2"/>
        <v>7.9851600000000005</v>
      </c>
    </row>
    <row r="45" spans="1:63">
      <c r="A45" t="s">
        <v>263</v>
      </c>
      <c r="B45" s="2">
        <v>37590</v>
      </c>
      <c r="C45" s="3">
        <v>1432</v>
      </c>
      <c r="D45" s="3">
        <v>1228</v>
      </c>
      <c r="E45" s="3">
        <v>-505</v>
      </c>
      <c r="F45" s="3">
        <v>1733</v>
      </c>
      <c r="G45" s="11">
        <v>5316</v>
      </c>
      <c r="H45" s="3">
        <v>2203</v>
      </c>
      <c r="I45" s="3">
        <v>3205</v>
      </c>
      <c r="J45" s="3">
        <v>580</v>
      </c>
      <c r="K45" s="3">
        <v>-1003</v>
      </c>
      <c r="L45" s="3">
        <v>3113</v>
      </c>
      <c r="M45" s="3">
        <v>7300</v>
      </c>
      <c r="N45" s="3">
        <v>-1326</v>
      </c>
      <c r="O45" s="3">
        <v>-4187</v>
      </c>
      <c r="P45" s="11">
        <v>-3703</v>
      </c>
      <c r="Q45" s="3">
        <v>-7891</v>
      </c>
      <c r="R45" s="3">
        <v>4188</v>
      </c>
      <c r="S45" s="3">
        <v>-1633</v>
      </c>
      <c r="T45" s="3">
        <v>-125</v>
      </c>
      <c r="Z45" s="3">
        <v>574</v>
      </c>
      <c r="AA45" s="3">
        <v>-71</v>
      </c>
      <c r="AB45" s="3">
        <v>9845</v>
      </c>
      <c r="AC45" s="3">
        <v>9774</v>
      </c>
      <c r="AD45" s="11">
        <v>3276</v>
      </c>
      <c r="AE45" s="3">
        <v>2243</v>
      </c>
      <c r="AF45" s="3">
        <v>0</v>
      </c>
      <c r="AG45" s="3">
        <v>924</v>
      </c>
      <c r="AH45" s="3">
        <v>1</v>
      </c>
      <c r="AI45" s="3">
        <v>1318</v>
      </c>
      <c r="AJ45" s="3">
        <v>5519</v>
      </c>
      <c r="AK45" s="3">
        <v>2842</v>
      </c>
      <c r="AL45" s="3">
        <v>-133</v>
      </c>
      <c r="AM45" s="3">
        <v>2810</v>
      </c>
      <c r="AN45" s="11">
        <v>-451</v>
      </c>
      <c r="AO45" s="3">
        <v>1971</v>
      </c>
      <c r="AP45" s="3">
        <v>-95</v>
      </c>
      <c r="AQ45" s="3">
        <v>1542</v>
      </c>
      <c r="AR45" s="3">
        <v>1794</v>
      </c>
      <c r="AS45" s="3">
        <v>-1271</v>
      </c>
      <c r="AT45" s="3">
        <v>1520</v>
      </c>
      <c r="AU45" s="3">
        <v>522</v>
      </c>
      <c r="AV45" s="3">
        <v>-1505</v>
      </c>
      <c r="AW45" s="3">
        <v>1637</v>
      </c>
      <c r="AX45" s="3">
        <v>865</v>
      </c>
      <c r="AY45" s="3">
        <v>-419</v>
      </c>
      <c r="AZ45" s="3"/>
      <c r="BA45" s="3">
        <f>(L45+'B of I M'!D73)/1000</f>
        <v>5.2157910000000003</v>
      </c>
      <c r="BB45" s="3">
        <f t="shared" si="0"/>
        <v>4.0140000000000002</v>
      </c>
      <c r="BE45" s="25">
        <f>Bloomberg!A43</f>
        <v>37590</v>
      </c>
      <c r="BF45" s="48">
        <f t="shared" si="3"/>
        <v>70.130999999999986</v>
      </c>
      <c r="BG45" s="48">
        <f>Bloomberg!B43/1000</f>
        <v>-23.634</v>
      </c>
      <c r="BH45" s="48">
        <f t="shared" si="1"/>
        <v>-0.35300000000000153</v>
      </c>
      <c r="BI45" s="48">
        <f t="shared" si="4"/>
        <v>36.004931000000006</v>
      </c>
      <c r="BJ45" s="48">
        <f>Bloomberg!C43/1000</f>
        <v>3.6021199999999998</v>
      </c>
      <c r="BK45" s="48">
        <f t="shared" si="2"/>
        <v>3.6021199999999998</v>
      </c>
    </row>
    <row r="46" spans="1:63">
      <c r="A46" t="s">
        <v>264</v>
      </c>
      <c r="B46" s="2">
        <v>37621</v>
      </c>
      <c r="C46" s="3">
        <v>485</v>
      </c>
      <c r="D46" s="3">
        <v>1677</v>
      </c>
      <c r="E46" s="3">
        <v>-2322</v>
      </c>
      <c r="F46" s="3">
        <v>3999</v>
      </c>
      <c r="G46" s="11">
        <v>527</v>
      </c>
      <c r="H46" s="3">
        <v>-2128</v>
      </c>
      <c r="I46" s="3">
        <v>-1361</v>
      </c>
      <c r="J46" s="3">
        <v>1260</v>
      </c>
      <c r="K46" s="3">
        <v>-767</v>
      </c>
      <c r="L46" s="3">
        <v>2655</v>
      </c>
      <c r="M46" s="3">
        <v>-886</v>
      </c>
      <c r="N46" s="3">
        <v>258</v>
      </c>
      <c r="O46" s="3">
        <v>3541</v>
      </c>
      <c r="P46" s="11">
        <v>-159</v>
      </c>
      <c r="Q46" s="3">
        <v>1903</v>
      </c>
      <c r="R46" s="3">
        <v>-2062</v>
      </c>
      <c r="S46" s="3">
        <v>-274</v>
      </c>
      <c r="T46" s="3">
        <v>2349</v>
      </c>
      <c r="Z46" s="3">
        <v>1742</v>
      </c>
      <c r="AA46" s="3">
        <v>-5</v>
      </c>
      <c r="AB46" s="3">
        <v>9069</v>
      </c>
      <c r="AC46" s="3">
        <v>9063</v>
      </c>
      <c r="AD46" s="11">
        <v>-2848</v>
      </c>
      <c r="AE46" s="3">
        <v>2516</v>
      </c>
      <c r="AF46" s="3">
        <v>486</v>
      </c>
      <c r="AG46" s="3">
        <v>-1411</v>
      </c>
      <c r="AH46" s="3">
        <v>-6</v>
      </c>
      <c r="AI46" s="3">
        <v>3447</v>
      </c>
      <c r="AJ46" s="3">
        <v>-332</v>
      </c>
      <c r="AK46" s="3">
        <v>-176</v>
      </c>
      <c r="AL46" s="3">
        <v>360</v>
      </c>
      <c r="AM46" s="3">
        <v>-516</v>
      </c>
      <c r="AN46" s="11">
        <v>6370</v>
      </c>
      <c r="AO46" s="3">
        <v>-6047</v>
      </c>
      <c r="AP46" s="3">
        <v>-5422</v>
      </c>
      <c r="AQ46" s="3">
        <v>-1309</v>
      </c>
      <c r="AR46" s="3">
        <v>1201</v>
      </c>
      <c r="AS46" s="3">
        <v>-517</v>
      </c>
      <c r="AT46" s="3">
        <v>322</v>
      </c>
      <c r="AU46" s="3">
        <v>200</v>
      </c>
      <c r="AV46" s="3">
        <v>-2255</v>
      </c>
      <c r="AW46" s="3">
        <v>-222</v>
      </c>
      <c r="AX46" s="3">
        <v>2599</v>
      </c>
      <c r="AY46" s="3">
        <v>-1409</v>
      </c>
      <c r="AZ46" s="3"/>
      <c r="BA46" s="3">
        <f>(L46+'B of I M'!D74)/1000</f>
        <v>0.55664699999999989</v>
      </c>
      <c r="BB46" s="3">
        <f t="shared" si="0"/>
        <v>-2.5870000000000002</v>
      </c>
      <c r="BE46" s="25">
        <f>Bloomberg!A44</f>
        <v>37621</v>
      </c>
      <c r="BF46" s="48">
        <f t="shared" si="3"/>
        <v>65.23599999999999</v>
      </c>
      <c r="BG46" s="48">
        <f>Bloomberg!B44/1000</f>
        <v>-22.533000000000001</v>
      </c>
      <c r="BH46" s="48">
        <f t="shared" si="1"/>
        <v>4.0809999999999995</v>
      </c>
      <c r="BI46" s="48">
        <f t="shared" si="4"/>
        <v>39.021856000000007</v>
      </c>
      <c r="BJ46" s="48">
        <f>Bloomberg!C44/1000</f>
        <v>7.9779099999999996</v>
      </c>
      <c r="BK46" s="48">
        <f t="shared" si="2"/>
        <v>5.30023</v>
      </c>
    </row>
    <row r="47" spans="1:63">
      <c r="A47" t="s">
        <v>265</v>
      </c>
      <c r="B47" s="2">
        <v>37652</v>
      </c>
      <c r="C47" s="3">
        <v>4502</v>
      </c>
      <c r="D47" s="3">
        <v>1008</v>
      </c>
      <c r="E47" s="3">
        <v>-739</v>
      </c>
      <c r="F47" s="3">
        <v>1747</v>
      </c>
      <c r="G47" s="11">
        <v>-2589</v>
      </c>
      <c r="H47" s="3">
        <v>-9025</v>
      </c>
      <c r="I47" s="3">
        <v>-7870</v>
      </c>
      <c r="J47" s="3">
        <v>394</v>
      </c>
      <c r="K47" s="3">
        <v>-1156</v>
      </c>
      <c r="L47" s="3">
        <v>6436</v>
      </c>
      <c r="M47" s="3">
        <v>7132</v>
      </c>
      <c r="N47" s="3">
        <v>1987</v>
      </c>
      <c r="O47" s="3">
        <v>-696</v>
      </c>
      <c r="P47" s="11">
        <v>9981</v>
      </c>
      <c r="Q47" s="3">
        <v>-2432</v>
      </c>
      <c r="R47" s="3">
        <v>12413</v>
      </c>
      <c r="S47" s="3">
        <v>-828</v>
      </c>
      <c r="T47" s="3">
        <v>-905</v>
      </c>
      <c r="Z47" s="3">
        <v>1867</v>
      </c>
      <c r="AA47" s="3">
        <v>794</v>
      </c>
      <c r="AB47" s="3">
        <v>5015</v>
      </c>
      <c r="AC47" s="3">
        <v>5810</v>
      </c>
      <c r="AD47" s="11">
        <v>-6850</v>
      </c>
      <c r="AE47" s="3">
        <v>2618</v>
      </c>
      <c r="AF47" s="3">
        <v>1</v>
      </c>
      <c r="AG47" s="3">
        <v>1315</v>
      </c>
      <c r="AH47" s="3">
        <v>0</v>
      </c>
      <c r="AI47" s="3">
        <v>1301</v>
      </c>
      <c r="AJ47" s="3">
        <v>-4232</v>
      </c>
      <c r="AK47" s="3">
        <v>1484</v>
      </c>
      <c r="AL47" s="3">
        <v>-6371</v>
      </c>
      <c r="AM47" s="3">
        <v>655</v>
      </c>
      <c r="AN47" s="11">
        <v>8614</v>
      </c>
      <c r="AO47" s="3">
        <v>1373</v>
      </c>
      <c r="AP47" s="3">
        <v>5822</v>
      </c>
      <c r="AQ47" s="3">
        <v>-6036</v>
      </c>
      <c r="AR47" s="3">
        <v>-1444</v>
      </c>
      <c r="AS47" s="3">
        <v>3031</v>
      </c>
      <c r="AT47" s="3">
        <v>9987</v>
      </c>
      <c r="AU47" s="3">
        <v>-558</v>
      </c>
      <c r="AV47" s="3">
        <v>10936</v>
      </c>
      <c r="AW47" s="3">
        <v>-818</v>
      </c>
      <c r="AX47" s="3">
        <v>426</v>
      </c>
      <c r="AY47" s="3">
        <v>-1293</v>
      </c>
      <c r="AZ47" s="3"/>
      <c r="BA47" s="3">
        <f>(L47+'B of I M'!D75)/1000</f>
        <v>21.593356</v>
      </c>
      <c r="BB47" s="3">
        <f t="shared" si="0"/>
        <v>6.7039999999999997</v>
      </c>
      <c r="BE47" s="25">
        <f>Bloomberg!A45</f>
        <v>37652</v>
      </c>
      <c r="BF47" s="48">
        <f t="shared" si="3"/>
        <v>65.345999999999989</v>
      </c>
      <c r="BG47" s="48">
        <f>Bloomberg!B45/1000</f>
        <v>-21.064</v>
      </c>
      <c r="BH47" s="48">
        <f t="shared" si="1"/>
        <v>-0.13899999999999935</v>
      </c>
      <c r="BI47" s="48">
        <f t="shared" si="4"/>
        <v>58.745762000000006</v>
      </c>
      <c r="BJ47" s="48">
        <f>Bloomberg!C45/1000</f>
        <v>4.4682200000000005</v>
      </c>
      <c r="BK47" s="48">
        <f t="shared" si="2"/>
        <v>-3.2166499999999996</v>
      </c>
    </row>
    <row r="48" spans="1:63">
      <c r="A48" t="s">
        <v>266</v>
      </c>
      <c r="B48" s="2">
        <v>37680</v>
      </c>
      <c r="C48" s="3">
        <v>3331</v>
      </c>
      <c r="D48" s="3">
        <v>1174</v>
      </c>
      <c r="E48" s="3">
        <v>-500</v>
      </c>
      <c r="F48" s="3">
        <v>1674</v>
      </c>
      <c r="G48" s="11">
        <v>-4100</v>
      </c>
      <c r="H48" s="3">
        <v>-4405</v>
      </c>
      <c r="I48" s="3">
        <v>-4675</v>
      </c>
      <c r="J48" s="3">
        <v>212</v>
      </c>
      <c r="K48" s="3">
        <v>270</v>
      </c>
      <c r="L48" s="3">
        <v>305</v>
      </c>
      <c r="M48" s="3">
        <v>3054</v>
      </c>
      <c r="N48" s="3">
        <v>-2200</v>
      </c>
      <c r="O48" s="3">
        <v>-2749</v>
      </c>
      <c r="P48" s="11">
        <v>7641</v>
      </c>
      <c r="Q48" s="3">
        <v>-13452</v>
      </c>
      <c r="R48" s="3">
        <v>21093</v>
      </c>
      <c r="S48" s="3">
        <v>-1145</v>
      </c>
      <c r="T48" s="3">
        <v>-2226</v>
      </c>
      <c r="Z48" s="3">
        <v>2279</v>
      </c>
      <c r="AA48" s="3">
        <v>363</v>
      </c>
      <c r="AB48" s="3">
        <v>1705</v>
      </c>
      <c r="AC48" s="3">
        <v>2068</v>
      </c>
      <c r="AD48" s="11">
        <v>-3601</v>
      </c>
      <c r="AE48" s="3">
        <v>6804</v>
      </c>
      <c r="AF48" s="3">
        <v>371</v>
      </c>
      <c r="AG48" s="3">
        <v>3252</v>
      </c>
      <c r="AH48" s="3">
        <v>-3</v>
      </c>
      <c r="AI48" s="3">
        <v>3184</v>
      </c>
      <c r="AJ48" s="3">
        <v>3203</v>
      </c>
      <c r="AK48" s="3">
        <v>1059</v>
      </c>
      <c r="AL48" s="3">
        <v>1651</v>
      </c>
      <c r="AM48" s="3">
        <v>493</v>
      </c>
      <c r="AN48" s="11">
        <v>5101</v>
      </c>
      <c r="AO48" s="3">
        <v>1286</v>
      </c>
      <c r="AP48" s="3">
        <v>-4803</v>
      </c>
      <c r="AQ48" s="3">
        <v>6021</v>
      </c>
      <c r="AR48" s="3">
        <v>-1510</v>
      </c>
      <c r="AS48" s="3">
        <v>1578</v>
      </c>
      <c r="AT48" s="3">
        <v>6387</v>
      </c>
      <c r="AU48" s="3">
        <v>99</v>
      </c>
      <c r="AV48" s="3">
        <v>5561</v>
      </c>
      <c r="AW48" s="3">
        <v>-598</v>
      </c>
      <c r="AX48" s="3">
        <v>1325</v>
      </c>
      <c r="AY48" s="3">
        <v>229</v>
      </c>
      <c r="AZ48" s="3"/>
      <c r="BA48" s="3">
        <f>(L48+'B of I M'!D76)/1000</f>
        <v>16.665210999999999</v>
      </c>
      <c r="BB48" s="3">
        <f t="shared" si="0"/>
        <v>8.7639999999999993</v>
      </c>
      <c r="BE48" s="25">
        <f>Bloomberg!A46</f>
        <v>37680</v>
      </c>
      <c r="BF48" s="48">
        <f t="shared" si="3"/>
        <v>80.083999999999975</v>
      </c>
      <c r="BG48" s="48">
        <f>Bloomberg!B46/1000</f>
        <v>-20.510999999999999</v>
      </c>
      <c r="BH48" s="48">
        <f t="shared" si="1"/>
        <v>0.80799999999999983</v>
      </c>
      <c r="BI48" s="48">
        <f t="shared" si="4"/>
        <v>90.984694000000005</v>
      </c>
      <c r="BJ48" s="48">
        <f>Bloomberg!C46/1000</f>
        <v>4.1973599999999998</v>
      </c>
      <c r="BK48" s="48">
        <f t="shared" si="2"/>
        <v>-2.5023100000000005</v>
      </c>
    </row>
    <row r="49" spans="1:63">
      <c r="A49" t="s">
        <v>267</v>
      </c>
      <c r="B49" s="2">
        <v>37711</v>
      </c>
      <c r="C49" s="3">
        <v>1908</v>
      </c>
      <c r="D49" s="3">
        <v>-109</v>
      </c>
      <c r="E49" s="3">
        <v>-1081</v>
      </c>
      <c r="F49" s="3">
        <v>972</v>
      </c>
      <c r="G49" s="11">
        <v>11918</v>
      </c>
      <c r="H49" s="3">
        <v>178</v>
      </c>
      <c r="I49" s="3">
        <v>-807</v>
      </c>
      <c r="J49" s="3">
        <v>552</v>
      </c>
      <c r="K49" s="3">
        <v>985</v>
      </c>
      <c r="L49" s="3">
        <v>11740</v>
      </c>
      <c r="M49" s="3">
        <v>14082</v>
      </c>
      <c r="N49" s="3">
        <v>3330</v>
      </c>
      <c r="O49" s="3">
        <v>-2342</v>
      </c>
      <c r="P49" s="11">
        <v>-9087</v>
      </c>
      <c r="Q49" s="3">
        <v>-4830</v>
      </c>
      <c r="R49" s="3">
        <v>-4257</v>
      </c>
      <c r="S49" s="3">
        <v>-338</v>
      </c>
      <c r="T49" s="3">
        <v>-109</v>
      </c>
      <c r="Z49" s="3">
        <v>2839</v>
      </c>
      <c r="AA49" s="3">
        <v>734</v>
      </c>
      <c r="AB49" s="3">
        <v>548</v>
      </c>
      <c r="AC49" s="3">
        <v>1282</v>
      </c>
      <c r="AD49" s="11">
        <v>-4170</v>
      </c>
      <c r="AE49" s="3">
        <v>12096</v>
      </c>
      <c r="AF49" s="3">
        <v>745</v>
      </c>
      <c r="AG49" s="3">
        <v>8515</v>
      </c>
      <c r="AH49" s="3">
        <v>1</v>
      </c>
      <c r="AI49" s="3">
        <v>2835</v>
      </c>
      <c r="AJ49" s="3">
        <v>7927</v>
      </c>
      <c r="AK49" s="3">
        <v>3295</v>
      </c>
      <c r="AL49" s="3">
        <v>-1091</v>
      </c>
      <c r="AM49" s="3">
        <v>5722</v>
      </c>
      <c r="AN49" s="11">
        <v>6222</v>
      </c>
      <c r="AO49" s="3">
        <v>-686</v>
      </c>
      <c r="AP49" s="3">
        <v>694</v>
      </c>
      <c r="AQ49" s="3">
        <v>-1932</v>
      </c>
      <c r="AR49" s="3">
        <v>18</v>
      </c>
      <c r="AS49" s="3">
        <v>535</v>
      </c>
      <c r="AT49" s="3">
        <v>5536</v>
      </c>
      <c r="AU49" s="3">
        <v>-93</v>
      </c>
      <c r="AV49" s="3">
        <v>2640</v>
      </c>
      <c r="AW49" s="3">
        <v>587</v>
      </c>
      <c r="AX49" s="3">
        <v>2402</v>
      </c>
      <c r="AY49" s="3">
        <v>-751</v>
      </c>
      <c r="AZ49" s="3"/>
      <c r="BA49" s="3">
        <f>(L49+'B of I M'!D77)/1000</f>
        <v>7.0133559999999999</v>
      </c>
      <c r="BB49" s="3">
        <f t="shared" si="0"/>
        <v>10.567</v>
      </c>
      <c r="BE49" s="25">
        <f>Bloomberg!A47</f>
        <v>37711</v>
      </c>
      <c r="BF49" s="48">
        <f t="shared" si="3"/>
        <v>77.88900000000001</v>
      </c>
      <c r="BG49" s="48">
        <f>Bloomberg!B47/1000</f>
        <v>-20.738</v>
      </c>
      <c r="BH49" s="48">
        <f t="shared" si="1"/>
        <v>2.1829999999999998</v>
      </c>
      <c r="BI49" s="48">
        <f t="shared" si="4"/>
        <v>88.643158000000014</v>
      </c>
      <c r="BJ49" s="48">
        <f>Bloomberg!C47/1000</f>
        <v>4.1494</v>
      </c>
      <c r="BK49" s="48">
        <f t="shared" si="2"/>
        <v>-4.9801900000000003</v>
      </c>
    </row>
    <row r="50" spans="1:63">
      <c r="A50" t="s">
        <v>268</v>
      </c>
      <c r="B50" s="2">
        <v>37741</v>
      </c>
      <c r="C50" s="3">
        <v>4041</v>
      </c>
      <c r="D50" s="3">
        <v>-803</v>
      </c>
      <c r="E50" s="3">
        <v>-2282</v>
      </c>
      <c r="F50" s="3">
        <v>1479</v>
      </c>
      <c r="G50" s="11">
        <v>13996</v>
      </c>
      <c r="H50" s="3">
        <v>-5627</v>
      </c>
      <c r="I50" s="3">
        <v>-3812</v>
      </c>
      <c r="J50" s="3">
        <v>728</v>
      </c>
      <c r="K50" s="3">
        <v>-1815</v>
      </c>
      <c r="L50" s="3">
        <v>19623</v>
      </c>
      <c r="M50" s="3">
        <v>23033</v>
      </c>
      <c r="N50" s="3">
        <v>9748</v>
      </c>
      <c r="O50" s="3">
        <v>-3410</v>
      </c>
      <c r="P50" s="11">
        <v>-8496</v>
      </c>
      <c r="Q50" s="3">
        <v>2954</v>
      </c>
      <c r="R50" s="3">
        <v>-11450</v>
      </c>
      <c r="S50" s="3">
        <v>-379</v>
      </c>
      <c r="T50" s="3">
        <v>-2089</v>
      </c>
      <c r="Z50" s="3">
        <v>2479</v>
      </c>
      <c r="AA50" s="3">
        <v>722</v>
      </c>
      <c r="AB50" s="3">
        <v>1084</v>
      </c>
      <c r="AC50" s="3">
        <v>1805</v>
      </c>
      <c r="AD50" s="11">
        <v>-558</v>
      </c>
      <c r="AE50" s="3">
        <v>8087</v>
      </c>
      <c r="AF50" s="3">
        <v>658</v>
      </c>
      <c r="AG50" s="3">
        <v>4915</v>
      </c>
      <c r="AH50" s="3">
        <v>1</v>
      </c>
      <c r="AI50" s="3">
        <v>2513</v>
      </c>
      <c r="AJ50" s="3">
        <v>7529</v>
      </c>
      <c r="AK50" s="3">
        <v>2036</v>
      </c>
      <c r="AL50" s="3">
        <v>4461</v>
      </c>
      <c r="AM50" s="3">
        <v>1032</v>
      </c>
      <c r="AN50" s="11">
        <v>1978</v>
      </c>
      <c r="AO50" s="3">
        <v>9633</v>
      </c>
      <c r="AP50" s="3">
        <v>1288</v>
      </c>
      <c r="AQ50" s="3">
        <v>7517</v>
      </c>
      <c r="AR50" s="3">
        <v>118</v>
      </c>
      <c r="AS50" s="3">
        <v>710</v>
      </c>
      <c r="AT50" s="3">
        <v>11611</v>
      </c>
      <c r="AU50" s="3">
        <v>-50</v>
      </c>
      <c r="AV50" s="3">
        <v>11518</v>
      </c>
      <c r="AW50" s="3">
        <v>101</v>
      </c>
      <c r="AX50" s="3">
        <v>41</v>
      </c>
      <c r="AY50" s="3">
        <v>-336</v>
      </c>
      <c r="AZ50" s="3"/>
      <c r="BA50" s="3">
        <f>(L50+'B of I M'!D78)/1000</f>
        <v>9.1827670000000001</v>
      </c>
      <c r="BB50" s="3">
        <f t="shared" si="0"/>
        <v>19.047000000000001</v>
      </c>
      <c r="BE50" s="25">
        <f>Bloomberg!A48</f>
        <v>37741</v>
      </c>
      <c r="BF50" s="48">
        <f t="shared" si="3"/>
        <v>83.975999999999999</v>
      </c>
      <c r="BG50" s="48">
        <f>Bloomberg!B48/1000</f>
        <v>-23.844999999999999</v>
      </c>
      <c r="BH50" s="48">
        <f t="shared" si="1"/>
        <v>-7.4999999999999289E-2</v>
      </c>
      <c r="BI50" s="48">
        <f t="shared" si="4"/>
        <v>94.575491999999997</v>
      </c>
      <c r="BJ50" s="48">
        <f>Bloomberg!C48/1000</f>
        <v>4.1856499999999999</v>
      </c>
      <c r="BK50" s="48">
        <f t="shared" si="2"/>
        <v>-5.9033299999999995</v>
      </c>
    </row>
    <row r="51" spans="1:63">
      <c r="A51" t="s">
        <v>269</v>
      </c>
      <c r="B51" s="2">
        <v>37772</v>
      </c>
      <c r="C51" s="3">
        <v>3664</v>
      </c>
      <c r="D51" s="3">
        <v>1904</v>
      </c>
      <c r="E51" s="3">
        <v>-1949</v>
      </c>
      <c r="F51" s="3">
        <v>3853</v>
      </c>
      <c r="G51" s="11">
        <v>373</v>
      </c>
      <c r="H51" s="3">
        <v>-5984</v>
      </c>
      <c r="I51" s="3">
        <v>-4772</v>
      </c>
      <c r="J51" s="3">
        <v>-472</v>
      </c>
      <c r="K51" s="3">
        <v>-1212</v>
      </c>
      <c r="L51" s="3">
        <v>6357</v>
      </c>
      <c r="M51" s="3">
        <v>10880</v>
      </c>
      <c r="N51" s="3">
        <v>3988</v>
      </c>
      <c r="O51" s="3">
        <v>-4523</v>
      </c>
      <c r="P51" s="11">
        <v>1907</v>
      </c>
      <c r="Q51" s="3">
        <v>-9370</v>
      </c>
      <c r="R51" s="3">
        <v>11277</v>
      </c>
      <c r="S51" s="3">
        <v>-1184</v>
      </c>
      <c r="T51" s="3">
        <v>-2104</v>
      </c>
      <c r="Z51" s="3">
        <v>633</v>
      </c>
      <c r="AA51" s="3">
        <v>-491</v>
      </c>
      <c r="AB51" s="3">
        <v>1149</v>
      </c>
      <c r="AC51" s="3">
        <v>658</v>
      </c>
      <c r="AD51" s="11">
        <v>-3125</v>
      </c>
      <c r="AE51" s="3">
        <v>6660</v>
      </c>
      <c r="AF51" s="3">
        <v>1405</v>
      </c>
      <c r="AG51" s="3">
        <v>1094</v>
      </c>
      <c r="AH51" s="3">
        <v>0</v>
      </c>
      <c r="AI51" s="3">
        <v>4162</v>
      </c>
      <c r="AJ51" s="3">
        <v>3535</v>
      </c>
      <c r="AK51" s="3">
        <v>2875</v>
      </c>
      <c r="AL51" s="3">
        <v>1067</v>
      </c>
      <c r="AM51" s="3">
        <v>-406</v>
      </c>
      <c r="AN51" s="11">
        <v>3836</v>
      </c>
      <c r="AO51" s="3">
        <v>-2356</v>
      </c>
      <c r="AP51" s="3">
        <v>2738</v>
      </c>
      <c r="AQ51" s="3">
        <v>-6017</v>
      </c>
      <c r="AR51" s="3">
        <v>94</v>
      </c>
      <c r="AS51" s="3">
        <v>829</v>
      </c>
      <c r="AT51" s="3">
        <v>1479</v>
      </c>
      <c r="AU51" s="3">
        <v>-355</v>
      </c>
      <c r="AV51" s="3">
        <v>1717</v>
      </c>
      <c r="AW51" s="3">
        <v>-394</v>
      </c>
      <c r="AX51" s="3">
        <v>511</v>
      </c>
      <c r="AY51" s="3">
        <v>-1218</v>
      </c>
      <c r="AZ51" s="3"/>
      <c r="BA51" s="3">
        <f>(L51+'B of I M'!D79)/1000</f>
        <v>16.790220999999999</v>
      </c>
      <c r="BB51" s="3">
        <f t="shared" si="0"/>
        <v>5.2519999999999998</v>
      </c>
      <c r="BE51" s="25">
        <f>Bloomberg!A49</f>
        <v>37772</v>
      </c>
      <c r="BF51" s="48">
        <f t="shared" si="3"/>
        <v>76.222999999999999</v>
      </c>
      <c r="BG51" s="48">
        <f>Bloomberg!B49/1000</f>
        <v>-24.535</v>
      </c>
      <c r="BH51" s="48">
        <f t="shared" si="1"/>
        <v>-0.82600000000000051</v>
      </c>
      <c r="BI51" s="48">
        <f t="shared" si="4"/>
        <v>112.38942</v>
      </c>
      <c r="BJ51" s="48">
        <f>Bloomberg!C49/1000</f>
        <v>3.3109299999999999</v>
      </c>
      <c r="BK51" s="48">
        <f t="shared" si="2"/>
        <v>-1.7089499999999997</v>
      </c>
    </row>
    <row r="52" spans="1:63">
      <c r="A52" t="s">
        <v>270</v>
      </c>
      <c r="B52" s="2">
        <v>37802</v>
      </c>
      <c r="C52" s="3">
        <v>5079</v>
      </c>
      <c r="D52" s="3">
        <v>326</v>
      </c>
      <c r="E52" s="3">
        <v>-1176</v>
      </c>
      <c r="F52" s="3">
        <v>1502</v>
      </c>
      <c r="G52" s="11">
        <v>5990</v>
      </c>
      <c r="H52" s="3">
        <v>-8278</v>
      </c>
      <c r="I52" s="3">
        <v>-6342</v>
      </c>
      <c r="J52" s="3">
        <v>152</v>
      </c>
      <c r="K52" s="3">
        <v>-1937</v>
      </c>
      <c r="L52" s="3">
        <v>14268</v>
      </c>
      <c r="M52" s="3">
        <v>8594</v>
      </c>
      <c r="N52" s="3">
        <v>1566</v>
      </c>
      <c r="O52" s="3">
        <v>5674</v>
      </c>
      <c r="P52" s="11">
        <v>1106</v>
      </c>
      <c r="Q52" s="3">
        <v>-5136</v>
      </c>
      <c r="R52" s="3">
        <v>6242</v>
      </c>
      <c r="S52" s="3">
        <v>-1368</v>
      </c>
      <c r="T52" s="3">
        <v>-1898</v>
      </c>
      <c r="Z52" s="3">
        <v>407</v>
      </c>
      <c r="AA52" s="3">
        <v>2043</v>
      </c>
      <c r="AB52" s="3">
        <v>1027</v>
      </c>
      <c r="AC52" s="3">
        <v>3070</v>
      </c>
      <c r="AD52" s="11">
        <v>-1105</v>
      </c>
      <c r="AE52" s="3">
        <v>2459</v>
      </c>
      <c r="AF52" s="3">
        <v>1090</v>
      </c>
      <c r="AG52" s="3">
        <v>-897</v>
      </c>
      <c r="AH52" s="3">
        <v>-5</v>
      </c>
      <c r="AI52" s="3">
        <v>2271</v>
      </c>
      <c r="AJ52" s="3">
        <v>1354</v>
      </c>
      <c r="AK52" s="3">
        <v>1323</v>
      </c>
      <c r="AL52" s="3">
        <v>-1315</v>
      </c>
      <c r="AM52" s="3">
        <v>1346</v>
      </c>
      <c r="AN52" s="11">
        <v>-1545</v>
      </c>
      <c r="AO52" s="3">
        <v>-3909</v>
      </c>
      <c r="AP52" s="3">
        <v>-1584</v>
      </c>
      <c r="AQ52" s="3">
        <v>-3427</v>
      </c>
      <c r="AR52" s="3">
        <v>258</v>
      </c>
      <c r="AS52" s="3">
        <v>843</v>
      </c>
      <c r="AT52" s="3">
        <v>-5454</v>
      </c>
      <c r="AU52" s="3">
        <v>520</v>
      </c>
      <c r="AV52" s="3">
        <v>-5346</v>
      </c>
      <c r="AW52" s="3">
        <v>-268</v>
      </c>
      <c r="AX52" s="3">
        <v>-360</v>
      </c>
      <c r="AY52" s="3">
        <v>356</v>
      </c>
      <c r="AZ52" s="3"/>
      <c r="BA52" s="3">
        <f>(L52+'B of I M'!D80)/1000</f>
        <v>20.872088999999999</v>
      </c>
      <c r="BB52" s="3">
        <f t="shared" si="0"/>
        <v>-3.992</v>
      </c>
      <c r="BE52" s="25">
        <f>Bloomberg!A50</f>
        <v>37802</v>
      </c>
      <c r="BF52" s="48">
        <f t="shared" si="3"/>
        <v>71.043999999999997</v>
      </c>
      <c r="BG52" s="48">
        <f>Bloomberg!B50/1000</f>
        <v>-25.645</v>
      </c>
      <c r="BH52" s="48">
        <f t="shared" si="1"/>
        <v>-5.7959999999999994</v>
      </c>
      <c r="BI52" s="48">
        <f t="shared" si="4"/>
        <v>120.346434</v>
      </c>
      <c r="BJ52" s="48">
        <f>Bloomberg!C50/1000</f>
        <v>2.7586500000000003</v>
      </c>
      <c r="BK52" s="48">
        <f t="shared" si="2"/>
        <v>-2.0720799999999997</v>
      </c>
    </row>
    <row r="53" spans="1:63">
      <c r="A53" t="s">
        <v>271</v>
      </c>
      <c r="B53" s="2">
        <v>37833</v>
      </c>
      <c r="C53" s="3">
        <v>-2945</v>
      </c>
      <c r="D53" s="3">
        <v>3244</v>
      </c>
      <c r="E53" s="3">
        <v>3707</v>
      </c>
      <c r="F53" s="3">
        <v>-463</v>
      </c>
      <c r="G53" s="11">
        <v>-5970</v>
      </c>
      <c r="H53" s="3">
        <v>-8609</v>
      </c>
      <c r="I53" s="3">
        <v>-5138</v>
      </c>
      <c r="J53" s="3">
        <v>949</v>
      </c>
      <c r="K53" s="3">
        <v>-3471</v>
      </c>
      <c r="L53" s="3">
        <v>2639</v>
      </c>
      <c r="M53" s="3">
        <v>-4236</v>
      </c>
      <c r="N53" s="3">
        <v>1313</v>
      </c>
      <c r="O53" s="3">
        <v>6875</v>
      </c>
      <c r="P53" s="11">
        <v>-698</v>
      </c>
      <c r="Q53" s="3">
        <v>10205</v>
      </c>
      <c r="R53" s="3">
        <v>-10903</v>
      </c>
      <c r="S53" s="3">
        <v>796</v>
      </c>
      <c r="T53" s="3">
        <v>-519</v>
      </c>
      <c r="Z53" s="3">
        <v>2010</v>
      </c>
      <c r="AA53" s="3">
        <v>-2388</v>
      </c>
      <c r="AB53" s="3">
        <v>3116</v>
      </c>
      <c r="AC53" s="3">
        <v>728</v>
      </c>
      <c r="AD53" s="11">
        <v>-14050</v>
      </c>
      <c r="AE53" s="3">
        <v>13654</v>
      </c>
      <c r="AF53" s="3">
        <v>2744</v>
      </c>
      <c r="AG53" s="3">
        <v>5652</v>
      </c>
      <c r="AH53" s="3">
        <v>1</v>
      </c>
      <c r="AI53" s="3">
        <v>5258</v>
      </c>
      <c r="AJ53" s="3">
        <v>-395</v>
      </c>
      <c r="AK53" s="3">
        <v>1655</v>
      </c>
      <c r="AL53" s="3">
        <v>-2123</v>
      </c>
      <c r="AM53" s="3">
        <v>73</v>
      </c>
      <c r="AN53" s="11">
        <v>15252</v>
      </c>
      <c r="AO53" s="3">
        <v>-618</v>
      </c>
      <c r="AP53" s="3">
        <v>-1559</v>
      </c>
      <c r="AQ53" s="3">
        <v>2032</v>
      </c>
      <c r="AR53" s="3">
        <v>-149</v>
      </c>
      <c r="AS53" s="3">
        <v>-942</v>
      </c>
      <c r="AT53" s="3">
        <v>14634</v>
      </c>
      <c r="AU53" s="3">
        <v>-418</v>
      </c>
      <c r="AV53" s="3">
        <v>11922</v>
      </c>
      <c r="AW53" s="3">
        <v>1248</v>
      </c>
      <c r="AX53" s="3">
        <v>1882</v>
      </c>
      <c r="AY53" s="3">
        <v>-87</v>
      </c>
      <c r="AZ53" s="3"/>
      <c r="BA53" s="3">
        <f>(L53+'B of I M'!D81)/1000</f>
        <v>-2.0176980000000002</v>
      </c>
      <c r="BB53" s="3">
        <f t="shared" si="0"/>
        <v>11.526999999999999</v>
      </c>
      <c r="BE53" s="25">
        <f>Bloomberg!A51</f>
        <v>37833</v>
      </c>
      <c r="BF53" s="48">
        <f t="shared" si="3"/>
        <v>81.155999999999992</v>
      </c>
      <c r="BG53" s="48">
        <f>Bloomberg!B51/1000</f>
        <v>-23.643999999999998</v>
      </c>
      <c r="BH53" s="48">
        <f t="shared" si="1"/>
        <v>-3.6149999999999984</v>
      </c>
      <c r="BI53" s="48">
        <f t="shared" si="4"/>
        <v>115.77181200000001</v>
      </c>
      <c r="BJ53" s="48">
        <f>Bloomberg!C51/1000</f>
        <v>3.0565500000000001</v>
      </c>
      <c r="BK53" s="48">
        <f t="shared" si="2"/>
        <v>-0.75364999999999993</v>
      </c>
    </row>
    <row r="54" spans="1:63">
      <c r="A54" t="s">
        <v>272</v>
      </c>
      <c r="B54" s="2">
        <v>37864</v>
      </c>
      <c r="C54" s="3">
        <v>-706</v>
      </c>
      <c r="D54" s="3">
        <v>2507</v>
      </c>
      <c r="E54" s="3">
        <v>2556</v>
      </c>
      <c r="F54" s="3">
        <v>-49</v>
      </c>
      <c r="G54" s="11">
        <v>-15549</v>
      </c>
      <c r="H54" s="3">
        <v>-7278</v>
      </c>
      <c r="I54" s="3">
        <v>-5100</v>
      </c>
      <c r="J54" s="3">
        <v>282</v>
      </c>
      <c r="K54" s="3">
        <v>-2178</v>
      </c>
      <c r="L54" s="3">
        <v>-8271</v>
      </c>
      <c r="M54" s="3">
        <v>-7300</v>
      </c>
      <c r="N54" s="3">
        <v>-6291</v>
      </c>
      <c r="O54" s="3">
        <v>-971</v>
      </c>
      <c r="P54" s="11">
        <v>12487</v>
      </c>
      <c r="Q54" s="3">
        <v>10515</v>
      </c>
      <c r="R54" s="3">
        <v>1972</v>
      </c>
      <c r="S54" s="3">
        <v>-73</v>
      </c>
      <c r="T54" s="3">
        <v>266</v>
      </c>
      <c r="Z54" s="3">
        <v>515</v>
      </c>
      <c r="AA54" s="3">
        <v>-460</v>
      </c>
      <c r="AB54" s="3">
        <v>2287</v>
      </c>
      <c r="AC54" s="3">
        <v>1828</v>
      </c>
      <c r="AD54" s="11">
        <v>-10733</v>
      </c>
      <c r="AE54" s="3">
        <v>6838</v>
      </c>
      <c r="AF54" s="3">
        <v>1779</v>
      </c>
      <c r="AG54" s="3">
        <v>3988</v>
      </c>
      <c r="AH54" s="3">
        <v>-1</v>
      </c>
      <c r="AI54" s="3">
        <v>1072</v>
      </c>
      <c r="AJ54" s="3">
        <v>-3895</v>
      </c>
      <c r="AK54" s="3">
        <v>-341</v>
      </c>
      <c r="AL54" s="3">
        <v>-3991</v>
      </c>
      <c r="AM54" s="3">
        <v>437</v>
      </c>
      <c r="AN54" s="11">
        <v>9870</v>
      </c>
      <c r="AO54" s="3">
        <v>-6332</v>
      </c>
      <c r="AP54" s="3">
        <v>-12632</v>
      </c>
      <c r="AQ54" s="3">
        <v>4184</v>
      </c>
      <c r="AR54" s="3">
        <v>-198</v>
      </c>
      <c r="AS54" s="3">
        <v>2314</v>
      </c>
      <c r="AT54" s="3">
        <v>3538</v>
      </c>
      <c r="AU54" s="3">
        <v>-49</v>
      </c>
      <c r="AV54" s="3">
        <v>4424</v>
      </c>
      <c r="AW54" s="3">
        <v>-633</v>
      </c>
      <c r="AX54" s="3">
        <v>-204</v>
      </c>
      <c r="AY54" s="3">
        <v>90</v>
      </c>
      <c r="AZ54" s="3"/>
      <c r="BA54" s="3">
        <f>(L54+'B of I M'!D82)/1000</f>
        <v>-1.4815649999999996</v>
      </c>
      <c r="BB54" s="3">
        <f t="shared" si="0"/>
        <v>0.52900000000000003</v>
      </c>
      <c r="BE54" s="25">
        <f>Bloomberg!A52</f>
        <v>37864</v>
      </c>
      <c r="BF54" s="48">
        <f t="shared" si="3"/>
        <v>82.906999999999996</v>
      </c>
      <c r="BG54" s="48">
        <f>Bloomberg!B52/1000</f>
        <v>-11.568</v>
      </c>
      <c r="BH54" s="48">
        <f t="shared" si="1"/>
        <v>10.016</v>
      </c>
      <c r="BI54" s="48">
        <f t="shared" si="4"/>
        <v>116.97211800000001</v>
      </c>
      <c r="BJ54" s="48">
        <f>Bloomberg!C52/1000</f>
        <v>2.26518</v>
      </c>
      <c r="BK54" s="48">
        <f t="shared" si="2"/>
        <v>-4.7111600000000005</v>
      </c>
    </row>
    <row r="55" spans="1:63">
      <c r="A55" t="s">
        <v>273</v>
      </c>
      <c r="B55" s="2">
        <v>37894</v>
      </c>
      <c r="C55" s="3">
        <v>1130</v>
      </c>
      <c r="D55" s="3">
        <v>130</v>
      </c>
      <c r="E55" s="3">
        <v>-836</v>
      </c>
      <c r="F55" s="3">
        <v>966</v>
      </c>
      <c r="G55" s="11">
        <v>15271</v>
      </c>
      <c r="H55" s="3">
        <v>-5059</v>
      </c>
      <c r="I55" s="3">
        <v>-3693</v>
      </c>
      <c r="J55" s="3">
        <v>-73</v>
      </c>
      <c r="K55" s="3">
        <v>-1367</v>
      </c>
      <c r="L55" s="3">
        <v>20330</v>
      </c>
      <c r="M55" s="3">
        <v>17244</v>
      </c>
      <c r="N55" s="3">
        <v>194</v>
      </c>
      <c r="O55" s="3">
        <v>3086</v>
      </c>
      <c r="P55" s="11">
        <v>-12496</v>
      </c>
      <c r="Q55" s="3">
        <v>-9400</v>
      </c>
      <c r="R55" s="3">
        <v>-3096</v>
      </c>
      <c r="S55" s="3">
        <v>-1149</v>
      </c>
      <c r="T55" s="3">
        <v>-611</v>
      </c>
      <c r="Z55" s="3">
        <v>2833</v>
      </c>
      <c r="AA55" s="3">
        <v>-878</v>
      </c>
      <c r="AB55" s="3">
        <v>1867</v>
      </c>
      <c r="AC55" s="3">
        <v>989</v>
      </c>
      <c r="AD55" s="11">
        <v>-1118</v>
      </c>
      <c r="AE55" s="3">
        <v>8107</v>
      </c>
      <c r="AF55" s="3">
        <v>2724</v>
      </c>
      <c r="AG55" s="3">
        <v>3942</v>
      </c>
      <c r="AH55" s="3">
        <v>0</v>
      </c>
      <c r="AI55" s="3">
        <v>1441</v>
      </c>
      <c r="AJ55" s="3">
        <v>6989</v>
      </c>
      <c r="AK55" s="3">
        <v>2466</v>
      </c>
      <c r="AL55" s="3">
        <v>1031</v>
      </c>
      <c r="AM55" s="3">
        <v>3492</v>
      </c>
      <c r="AN55" s="11">
        <v>4633</v>
      </c>
      <c r="AO55" s="3">
        <v>2668</v>
      </c>
      <c r="AP55" s="3">
        <v>9593</v>
      </c>
      <c r="AQ55" s="3">
        <v>-6301</v>
      </c>
      <c r="AR55" s="3">
        <v>-86</v>
      </c>
      <c r="AS55" s="3">
        <v>-538</v>
      </c>
      <c r="AT55" s="3">
        <v>7301</v>
      </c>
      <c r="AU55" s="3">
        <v>-87</v>
      </c>
      <c r="AV55" s="3">
        <v>4450</v>
      </c>
      <c r="AW55" s="3">
        <v>837</v>
      </c>
      <c r="AX55" s="3">
        <v>2100</v>
      </c>
      <c r="AY55" s="3">
        <v>-388</v>
      </c>
      <c r="AZ55" s="3"/>
      <c r="BA55" s="3">
        <f>(L55+'B of I M'!D83)/1000</f>
        <v>19.56371</v>
      </c>
      <c r="BB55" s="3">
        <f t="shared" si="0"/>
        <v>11.439</v>
      </c>
      <c r="BE55" s="25">
        <f>Bloomberg!A53</f>
        <v>37894</v>
      </c>
      <c r="BF55" s="48">
        <f t="shared" si="3"/>
        <v>79.573000000000008</v>
      </c>
      <c r="BG55" s="48">
        <f>Bloomberg!B53/1000</f>
        <v>-15.599</v>
      </c>
      <c r="BH55" s="48">
        <f t="shared" si="1"/>
        <v>8.5279999999999987</v>
      </c>
      <c r="BI55" s="48">
        <f t="shared" si="4"/>
        <v>128.306961</v>
      </c>
      <c r="BJ55" s="48">
        <f>Bloomberg!C53/1000</f>
        <v>2.4623200000000001</v>
      </c>
      <c r="BK55" s="48">
        <f t="shared" si="2"/>
        <v>-5.8534400000000009</v>
      </c>
    </row>
    <row r="56" spans="1:63">
      <c r="A56" t="s">
        <v>274</v>
      </c>
      <c r="B56" s="2">
        <v>37925</v>
      </c>
      <c r="C56" s="3">
        <v>560</v>
      </c>
      <c r="D56" s="3">
        <v>4535</v>
      </c>
      <c r="E56" s="3">
        <v>3652</v>
      </c>
      <c r="F56" s="3">
        <v>883</v>
      </c>
      <c r="G56" s="11">
        <v>-14943</v>
      </c>
      <c r="H56" s="3">
        <v>-9809</v>
      </c>
      <c r="I56" s="3">
        <v>-4479</v>
      </c>
      <c r="J56" s="3">
        <v>-460</v>
      </c>
      <c r="K56" s="3">
        <v>-5330</v>
      </c>
      <c r="L56" s="3">
        <v>-5134</v>
      </c>
      <c r="M56" s="3">
        <v>-5384</v>
      </c>
      <c r="N56" s="3">
        <v>3526</v>
      </c>
      <c r="O56" s="3">
        <v>250</v>
      </c>
      <c r="P56" s="11">
        <v>10437</v>
      </c>
      <c r="Q56" s="3">
        <v>10687</v>
      </c>
      <c r="R56" s="3">
        <v>-250</v>
      </c>
      <c r="S56" s="3">
        <v>-152</v>
      </c>
      <c r="T56" s="3">
        <v>-2642</v>
      </c>
      <c r="Z56" s="3">
        <v>1263</v>
      </c>
      <c r="AA56" s="3">
        <v>-261</v>
      </c>
      <c r="AB56" s="3">
        <v>2052</v>
      </c>
      <c r="AC56" s="3">
        <v>1791</v>
      </c>
      <c r="AD56" s="11">
        <v>4985</v>
      </c>
      <c r="AE56" s="3">
        <v>2827</v>
      </c>
      <c r="AF56" s="3">
        <v>2098</v>
      </c>
      <c r="AG56" s="3">
        <v>-1929</v>
      </c>
      <c r="AH56" s="3">
        <v>-2</v>
      </c>
      <c r="AI56" s="3">
        <v>2660</v>
      </c>
      <c r="AJ56" s="3">
        <v>7812</v>
      </c>
      <c r="AK56" s="3">
        <v>6308</v>
      </c>
      <c r="AL56" s="3">
        <v>66</v>
      </c>
      <c r="AM56" s="3">
        <v>1438</v>
      </c>
      <c r="AN56" s="11">
        <v>-3644</v>
      </c>
      <c r="AO56" s="3">
        <v>4773</v>
      </c>
      <c r="AP56" s="3">
        <v>3908</v>
      </c>
      <c r="AQ56" s="3">
        <v>579</v>
      </c>
      <c r="AR56" s="3">
        <v>94</v>
      </c>
      <c r="AS56" s="3">
        <v>192</v>
      </c>
      <c r="AT56" s="3">
        <v>1129</v>
      </c>
      <c r="AU56" s="3">
        <v>65</v>
      </c>
      <c r="AV56" s="3">
        <v>1526</v>
      </c>
      <c r="AW56" s="3">
        <v>-685</v>
      </c>
      <c r="AX56" s="3">
        <v>224</v>
      </c>
      <c r="AY56" s="3">
        <v>-4</v>
      </c>
      <c r="AZ56" s="3"/>
      <c r="BA56" s="3">
        <f>(L56+'B of I M'!D84)/1000</f>
        <v>-5.9479920000000002</v>
      </c>
      <c r="BB56" s="3">
        <f t="shared" si="0"/>
        <v>9.3379999999999992</v>
      </c>
      <c r="BE56" s="25">
        <f>Bloomberg!A54</f>
        <v>37925</v>
      </c>
      <c r="BF56" s="48">
        <f t="shared" si="3"/>
        <v>80.602000000000004</v>
      </c>
      <c r="BG56" s="48">
        <f>Bloomberg!B54/1000</f>
        <v>-17.669</v>
      </c>
      <c r="BH56" s="48">
        <f t="shared" si="1"/>
        <v>5.9649999999999999</v>
      </c>
      <c r="BI56" s="48">
        <f t="shared" si="4"/>
        <v>108.005893</v>
      </c>
      <c r="BJ56" s="48">
        <f>Bloomberg!C54/1000</f>
        <v>4.1222299999999992</v>
      </c>
      <c r="BK56" s="48">
        <f t="shared" si="2"/>
        <v>0.52010999999999941</v>
      </c>
    </row>
    <row r="57" spans="1:63">
      <c r="A57" t="s">
        <v>275</v>
      </c>
      <c r="B57" s="2">
        <v>37955</v>
      </c>
      <c r="C57" s="3">
        <v>2052</v>
      </c>
      <c r="D57" s="3">
        <v>-262</v>
      </c>
      <c r="E57" s="3">
        <v>-1594</v>
      </c>
      <c r="F57" s="3">
        <v>1332</v>
      </c>
      <c r="G57" s="11">
        <v>4471</v>
      </c>
      <c r="H57" s="3">
        <v>-1649</v>
      </c>
      <c r="I57" s="3">
        <v>573</v>
      </c>
      <c r="J57" s="3">
        <v>178</v>
      </c>
      <c r="K57" s="3">
        <v>-2222</v>
      </c>
      <c r="L57" s="3">
        <v>6120</v>
      </c>
      <c r="M57" s="3">
        <v>5935</v>
      </c>
      <c r="N57" s="3">
        <v>1070</v>
      </c>
      <c r="O57" s="3">
        <v>185</v>
      </c>
      <c r="P57" s="11">
        <v>-1857</v>
      </c>
      <c r="Q57" s="3">
        <v>-5356</v>
      </c>
      <c r="R57" s="3">
        <v>3499</v>
      </c>
      <c r="S57" s="3">
        <v>-602</v>
      </c>
      <c r="T57" s="3">
        <v>-1239</v>
      </c>
      <c r="Z57" s="3">
        <v>674</v>
      </c>
      <c r="AA57" s="3">
        <v>-1943</v>
      </c>
      <c r="AB57" s="3">
        <v>1573</v>
      </c>
      <c r="AC57" s="3">
        <v>-369</v>
      </c>
      <c r="AD57" s="11">
        <v>847</v>
      </c>
      <c r="AE57" s="3">
        <v>4048</v>
      </c>
      <c r="AF57" s="3">
        <v>783</v>
      </c>
      <c r="AG57" s="3">
        <v>820</v>
      </c>
      <c r="AH57" s="3">
        <v>1</v>
      </c>
      <c r="AI57" s="3">
        <v>2444</v>
      </c>
      <c r="AJ57" s="3">
        <v>4895</v>
      </c>
      <c r="AK57" s="3">
        <v>1672</v>
      </c>
      <c r="AL57" s="3">
        <v>947</v>
      </c>
      <c r="AM57" s="3">
        <v>2275</v>
      </c>
      <c r="AN57" s="11">
        <v>-1962</v>
      </c>
      <c r="AO57" s="3">
        <v>6566</v>
      </c>
      <c r="AP57" s="3">
        <v>4778</v>
      </c>
      <c r="AQ57" s="3">
        <v>239</v>
      </c>
      <c r="AR57" s="3">
        <v>2271</v>
      </c>
      <c r="AS57" s="3">
        <v>-722</v>
      </c>
      <c r="AT57" s="3">
        <v>4604</v>
      </c>
      <c r="AU57" s="3">
        <v>-181</v>
      </c>
      <c r="AV57" s="3">
        <v>3213</v>
      </c>
      <c r="AW57" s="3">
        <v>1264</v>
      </c>
      <c r="AX57" s="3">
        <v>309</v>
      </c>
      <c r="AY57" s="3">
        <v>628</v>
      </c>
      <c r="AZ57" s="3"/>
      <c r="BA57" s="3">
        <f>(L57+'B of I M'!D85)/1000</f>
        <v>11.619849</v>
      </c>
      <c r="BB57" s="3">
        <f t="shared" si="0"/>
        <v>8.1080000000000005</v>
      </c>
      <c r="BE57" s="25">
        <f>Bloomberg!A55</f>
        <v>37955</v>
      </c>
      <c r="BF57" s="48">
        <f t="shared" si="3"/>
        <v>84.696000000000012</v>
      </c>
      <c r="BG57" s="48">
        <f>Bloomberg!B55/1000</f>
        <v>-21.155999999999999</v>
      </c>
      <c r="BH57" s="48">
        <f t="shared" si="1"/>
        <v>1.3770000000000024</v>
      </c>
      <c r="BI57" s="48">
        <f t="shared" si="4"/>
        <v>114.40995100000001</v>
      </c>
      <c r="BJ57" s="48">
        <f>Bloomberg!C55/1000</f>
        <v>2.7782499999999999</v>
      </c>
      <c r="BK57" s="48">
        <f t="shared" si="2"/>
        <v>-5.1996599999999997</v>
      </c>
    </row>
    <row r="58" spans="1:63">
      <c r="A58" t="s">
        <v>276</v>
      </c>
      <c r="B58" s="2">
        <v>37986</v>
      </c>
      <c r="C58" s="3">
        <v>986</v>
      </c>
      <c r="D58" s="3">
        <v>1625</v>
      </c>
      <c r="E58" s="3">
        <v>-1687</v>
      </c>
      <c r="F58" s="3">
        <v>3312</v>
      </c>
      <c r="G58" s="11">
        <v>-4861</v>
      </c>
      <c r="H58" s="3">
        <v>3118</v>
      </c>
      <c r="I58" s="3">
        <v>2826</v>
      </c>
      <c r="J58" s="3">
        <v>428</v>
      </c>
      <c r="K58" s="3">
        <v>292</v>
      </c>
      <c r="L58" s="3">
        <v>-7979</v>
      </c>
      <c r="M58" s="3">
        <v>-10854</v>
      </c>
      <c r="N58" s="3">
        <v>-9881</v>
      </c>
      <c r="O58" s="3">
        <v>2875</v>
      </c>
      <c r="P58" s="11">
        <v>2788</v>
      </c>
      <c r="Q58" s="3">
        <v>-726</v>
      </c>
      <c r="R58" s="3">
        <v>3514</v>
      </c>
      <c r="S58" s="3">
        <v>-1572</v>
      </c>
      <c r="T58" s="3">
        <v>-1441</v>
      </c>
      <c r="Z58" s="3">
        <v>26</v>
      </c>
      <c r="AA58" s="3">
        <v>-803</v>
      </c>
      <c r="AB58" s="3">
        <v>4021</v>
      </c>
      <c r="AC58" s="3">
        <v>3218</v>
      </c>
      <c r="AD58" s="11">
        <v>-2325</v>
      </c>
      <c r="AE58" s="3">
        <v>6645</v>
      </c>
      <c r="AF58" s="3">
        <v>812</v>
      </c>
      <c r="AG58" s="3">
        <v>1851</v>
      </c>
      <c r="AH58" s="3">
        <v>6</v>
      </c>
      <c r="AI58" s="3">
        <v>3977</v>
      </c>
      <c r="AJ58" s="3">
        <v>4320</v>
      </c>
      <c r="AK58" s="3">
        <v>3013</v>
      </c>
      <c r="AL58" s="3">
        <v>-1876</v>
      </c>
      <c r="AM58" s="3">
        <v>3184</v>
      </c>
      <c r="AN58" s="11">
        <v>3650</v>
      </c>
      <c r="AO58" s="3">
        <v>-879</v>
      </c>
      <c r="AP58" s="3">
        <v>-12600</v>
      </c>
      <c r="AQ58" s="3">
        <v>11713</v>
      </c>
      <c r="AR58" s="3">
        <v>535</v>
      </c>
      <c r="AS58" s="3">
        <v>-527</v>
      </c>
      <c r="AT58" s="3">
        <v>2771</v>
      </c>
      <c r="AU58" s="3">
        <v>-91</v>
      </c>
      <c r="AV58" s="3">
        <v>2823</v>
      </c>
      <c r="AW58" s="3">
        <v>-1531</v>
      </c>
      <c r="AX58" s="3">
        <v>1570</v>
      </c>
      <c r="AY58" s="3">
        <v>-662</v>
      </c>
      <c r="AZ58" s="3"/>
      <c r="BA58" s="3">
        <f>(L58+'B of I M'!D86)/1000</f>
        <v>-7.7310820000000007</v>
      </c>
      <c r="BB58" s="3">
        <f t="shared" si="0"/>
        <v>7.1429999999999998</v>
      </c>
      <c r="BE58" s="25">
        <f>Bloomberg!A56</f>
        <v>37986</v>
      </c>
      <c r="BF58" s="48">
        <f t="shared" si="3"/>
        <v>94.426000000000016</v>
      </c>
      <c r="BG58" s="48">
        <f>Bloomberg!B56/1000</f>
        <v>-17.123999999999999</v>
      </c>
      <c r="BH58" s="48">
        <f t="shared" si="1"/>
        <v>3.9400000000000013</v>
      </c>
      <c r="BI58" s="48">
        <f t="shared" si="4"/>
        <v>106.12222200000001</v>
      </c>
      <c r="BJ58" s="48">
        <f>Bloomberg!C56/1000</f>
        <v>7.7280500000000005</v>
      </c>
      <c r="BK58" s="48">
        <f t="shared" si="2"/>
        <v>3.25983</v>
      </c>
    </row>
    <row r="59" spans="1:63">
      <c r="A59" t="s">
        <v>277</v>
      </c>
      <c r="B59" s="2">
        <v>38017</v>
      </c>
      <c r="C59" s="3">
        <v>3036</v>
      </c>
      <c r="D59" s="3">
        <v>854</v>
      </c>
      <c r="E59" s="3">
        <v>-1220</v>
      </c>
      <c r="F59" s="3">
        <v>2074</v>
      </c>
      <c r="G59" s="11">
        <v>19544</v>
      </c>
      <c r="H59" s="3">
        <v>-3151</v>
      </c>
      <c r="I59" s="3">
        <v>-2023</v>
      </c>
      <c r="J59" s="3">
        <v>379</v>
      </c>
      <c r="K59" s="3">
        <v>-1128</v>
      </c>
      <c r="L59" s="3">
        <v>22695</v>
      </c>
      <c r="M59" s="3">
        <v>22286</v>
      </c>
      <c r="N59" s="3">
        <v>13016</v>
      </c>
      <c r="O59" s="3">
        <v>409</v>
      </c>
      <c r="P59" s="11">
        <v>-16881</v>
      </c>
      <c r="Q59" s="3">
        <v>-21207</v>
      </c>
      <c r="R59" s="3">
        <v>4326</v>
      </c>
      <c r="S59" s="3">
        <v>-263</v>
      </c>
      <c r="T59" s="3">
        <v>-693</v>
      </c>
      <c r="Z59" s="3">
        <v>3659</v>
      </c>
      <c r="AA59" s="3">
        <v>-319</v>
      </c>
      <c r="AB59" s="3">
        <v>821</v>
      </c>
      <c r="AC59" s="3">
        <v>502</v>
      </c>
      <c r="AD59" s="11">
        <v>6395</v>
      </c>
      <c r="AE59" s="3">
        <v>2459</v>
      </c>
      <c r="AF59" s="3">
        <v>1337</v>
      </c>
      <c r="AG59" s="3">
        <v>-102</v>
      </c>
      <c r="AH59" s="3">
        <v>-3</v>
      </c>
      <c r="AI59" s="3">
        <v>1227</v>
      </c>
      <c r="AJ59" s="3">
        <v>8855</v>
      </c>
      <c r="AK59" s="3">
        <v>-1405</v>
      </c>
      <c r="AL59" s="3">
        <v>9432</v>
      </c>
      <c r="AM59" s="3">
        <v>827</v>
      </c>
      <c r="AN59" s="11">
        <v>-4011</v>
      </c>
      <c r="AO59" s="3">
        <v>14317</v>
      </c>
      <c r="AP59" s="3">
        <v>7047</v>
      </c>
      <c r="AQ59" s="3">
        <v>4360</v>
      </c>
      <c r="AR59" s="3">
        <v>-1854</v>
      </c>
      <c r="AS59" s="3">
        <v>4764</v>
      </c>
      <c r="AT59" s="3">
        <v>10306</v>
      </c>
      <c r="AU59" s="3">
        <v>-47</v>
      </c>
      <c r="AV59" s="3">
        <v>7272</v>
      </c>
      <c r="AW59" s="3">
        <v>237</v>
      </c>
      <c r="AX59" s="3">
        <v>2844</v>
      </c>
      <c r="AY59" s="3">
        <v>274</v>
      </c>
      <c r="AZ59" s="3"/>
      <c r="BA59" s="3">
        <f>(L59+'B of I M'!D87)/1000</f>
        <v>30.326650000000001</v>
      </c>
      <c r="BB59" s="3">
        <f t="shared" si="0"/>
        <v>16.126999999999999</v>
      </c>
      <c r="BE59" s="25">
        <f>Bloomberg!A57</f>
        <v>38017</v>
      </c>
      <c r="BF59" s="48">
        <f t="shared" si="3"/>
        <v>103.849</v>
      </c>
      <c r="BG59" s="48">
        <f>Bloomberg!B57/1000</f>
        <v>-16.088000000000001</v>
      </c>
      <c r="BH59" s="48">
        <f t="shared" si="1"/>
        <v>4.4229999999999983</v>
      </c>
      <c r="BI59" s="48">
        <f t="shared" si="4"/>
        <v>114.85551600000001</v>
      </c>
      <c r="BJ59" s="48">
        <f>Bloomberg!C57/1000</f>
        <v>4.7471000000000005</v>
      </c>
      <c r="BK59" s="48">
        <f t="shared" si="2"/>
        <v>0.54974000000000078</v>
      </c>
    </row>
    <row r="60" spans="1:63">
      <c r="A60" t="s">
        <v>278</v>
      </c>
      <c r="B60" s="2">
        <v>38046</v>
      </c>
      <c r="C60" s="3">
        <v>1644</v>
      </c>
      <c r="D60" s="3">
        <v>1475</v>
      </c>
      <c r="E60" s="3">
        <v>207</v>
      </c>
      <c r="F60" s="3">
        <v>1268</v>
      </c>
      <c r="G60" s="11">
        <v>-7924</v>
      </c>
      <c r="H60" s="3">
        <v>-2746</v>
      </c>
      <c r="I60" s="3">
        <v>561</v>
      </c>
      <c r="J60" s="3">
        <v>-144</v>
      </c>
      <c r="K60" s="3">
        <v>-3307</v>
      </c>
      <c r="L60" s="3">
        <v>-5178</v>
      </c>
      <c r="M60" s="3">
        <v>-7284</v>
      </c>
      <c r="N60" s="3">
        <v>-6786</v>
      </c>
      <c r="O60" s="3">
        <v>2106</v>
      </c>
      <c r="P60" s="11">
        <v>8579</v>
      </c>
      <c r="Q60" s="3">
        <v>8475</v>
      </c>
      <c r="R60" s="3">
        <v>104</v>
      </c>
      <c r="S60" s="3">
        <v>-427</v>
      </c>
      <c r="T60" s="3">
        <v>-1263</v>
      </c>
      <c r="Z60" s="3">
        <v>2682</v>
      </c>
      <c r="AA60" s="3">
        <v>-405</v>
      </c>
      <c r="AB60" s="3">
        <v>-269</v>
      </c>
      <c r="AC60" s="3">
        <v>-673</v>
      </c>
      <c r="AD60" s="11">
        <v>12214</v>
      </c>
      <c r="AE60" s="3">
        <v>2372</v>
      </c>
      <c r="AF60" s="3">
        <v>1320</v>
      </c>
      <c r="AG60" s="3">
        <v>1890</v>
      </c>
      <c r="AH60" s="3">
        <v>-1</v>
      </c>
      <c r="AI60" s="3">
        <v>-837</v>
      </c>
      <c r="AJ60" s="3">
        <v>14586</v>
      </c>
      <c r="AK60" s="3">
        <v>8733</v>
      </c>
      <c r="AL60" s="3">
        <v>3628</v>
      </c>
      <c r="AM60" s="3">
        <v>2225</v>
      </c>
      <c r="AN60" s="11">
        <v>-10562</v>
      </c>
      <c r="AO60" s="3">
        <v>-1698</v>
      </c>
      <c r="AP60" s="3">
        <v>-4690</v>
      </c>
      <c r="AQ60" s="3">
        <v>5754</v>
      </c>
      <c r="AR60" s="3">
        <v>-647</v>
      </c>
      <c r="AS60" s="3">
        <v>-2115</v>
      </c>
      <c r="AT60" s="3">
        <v>-12260</v>
      </c>
      <c r="AU60" s="3">
        <v>-44</v>
      </c>
      <c r="AV60" s="3">
        <v>-10702</v>
      </c>
      <c r="AW60" s="3">
        <v>-123</v>
      </c>
      <c r="AX60" s="3">
        <v>-1390</v>
      </c>
      <c r="AY60" s="3">
        <v>42</v>
      </c>
      <c r="AZ60" s="3"/>
      <c r="BA60" s="3">
        <f>(L60+'B of I M'!D88)/1000</f>
        <v>-5.998011</v>
      </c>
      <c r="BB60" s="3">
        <f t="shared" si="0"/>
        <v>3.8839999999999999</v>
      </c>
      <c r="BE60" s="25">
        <f>Bloomberg!A58</f>
        <v>38046</v>
      </c>
      <c r="BF60" s="48">
        <f t="shared" si="3"/>
        <v>98.968999999999994</v>
      </c>
      <c r="BG60" s="48">
        <f>Bloomberg!B58/1000</f>
        <v>-15.976000000000001</v>
      </c>
      <c r="BH60" s="48">
        <f t="shared" si="1"/>
        <v>4.7619999999999987</v>
      </c>
      <c r="BI60" s="48">
        <f t="shared" si="4"/>
        <v>92.192294000000004</v>
      </c>
      <c r="BJ60" s="48">
        <f>Bloomberg!C58/1000</f>
        <v>4.5633299999999997</v>
      </c>
      <c r="BK60" s="48">
        <f t="shared" si="2"/>
        <v>0.41392999999999969</v>
      </c>
    </row>
    <row r="61" spans="1:63">
      <c r="A61" t="s">
        <v>279</v>
      </c>
      <c r="B61" s="2">
        <v>38077</v>
      </c>
      <c r="C61" s="3">
        <v>617</v>
      </c>
      <c r="D61" s="3">
        <v>-363</v>
      </c>
      <c r="E61" s="3">
        <v>-1150</v>
      </c>
      <c r="F61" s="3">
        <v>787</v>
      </c>
      <c r="G61" s="11">
        <v>-2476</v>
      </c>
      <c r="H61" s="3">
        <v>-2583</v>
      </c>
      <c r="I61" s="3">
        <v>-210</v>
      </c>
      <c r="J61" s="3">
        <v>456</v>
      </c>
      <c r="K61" s="3">
        <v>-2373</v>
      </c>
      <c r="L61" s="3">
        <v>107</v>
      </c>
      <c r="M61" s="3">
        <v>689</v>
      </c>
      <c r="N61" s="3">
        <v>6128</v>
      </c>
      <c r="O61" s="3">
        <v>-582</v>
      </c>
      <c r="P61" s="11">
        <v>2224</v>
      </c>
      <c r="Q61" s="3">
        <v>-2935</v>
      </c>
      <c r="R61" s="3">
        <v>5159</v>
      </c>
      <c r="S61" s="3">
        <v>233</v>
      </c>
      <c r="T61" s="3">
        <v>-715</v>
      </c>
      <c r="Z61" s="3">
        <v>2981</v>
      </c>
      <c r="AA61" s="3">
        <v>-5324</v>
      </c>
      <c r="AB61" s="3">
        <v>4469</v>
      </c>
      <c r="AC61" s="3">
        <v>-855</v>
      </c>
      <c r="AD61" s="11">
        <v>1336</v>
      </c>
      <c r="AE61" s="3">
        <v>5728</v>
      </c>
      <c r="AF61" s="3">
        <v>1021</v>
      </c>
      <c r="AG61" s="3">
        <v>3074</v>
      </c>
      <c r="AH61" s="3">
        <v>1</v>
      </c>
      <c r="AI61" s="3">
        <v>1632</v>
      </c>
      <c r="AJ61" s="3">
        <v>7064</v>
      </c>
      <c r="AK61" s="3">
        <v>6939</v>
      </c>
      <c r="AL61" s="3">
        <v>-2084</v>
      </c>
      <c r="AM61" s="3">
        <v>2209</v>
      </c>
      <c r="AN61" s="11">
        <v>6259</v>
      </c>
      <c r="AO61" s="3">
        <v>-1957</v>
      </c>
      <c r="AP61" s="3">
        <v>2419</v>
      </c>
      <c r="AQ61" s="3">
        <v>-5210</v>
      </c>
      <c r="AR61" s="3">
        <v>224</v>
      </c>
      <c r="AS61" s="3">
        <v>610</v>
      </c>
      <c r="AT61" s="3">
        <v>4302</v>
      </c>
      <c r="AU61" s="3">
        <v>61</v>
      </c>
      <c r="AV61" s="3">
        <v>2977</v>
      </c>
      <c r="AW61" s="3">
        <v>415</v>
      </c>
      <c r="AX61" s="3">
        <v>849</v>
      </c>
      <c r="AY61" s="3">
        <v>-212</v>
      </c>
      <c r="AZ61" s="3"/>
      <c r="BA61" s="3">
        <f>(L61+'B of I M'!D89)/1000</f>
        <v>6.3062670000000001</v>
      </c>
      <c r="BB61" s="3">
        <f t="shared" si="0"/>
        <v>10.041</v>
      </c>
      <c r="BE61" s="25">
        <f>Bloomberg!A59</f>
        <v>38077</v>
      </c>
      <c r="BF61" s="48">
        <f t="shared" si="3"/>
        <v>98.442999999999998</v>
      </c>
      <c r="BG61" s="48">
        <f>Bloomberg!B59/1000</f>
        <v>-16.675000000000001</v>
      </c>
      <c r="BH61" s="48">
        <f t="shared" si="1"/>
        <v>7.1699999999999982</v>
      </c>
      <c r="BI61" s="48">
        <f t="shared" si="4"/>
        <v>91.485205000000008</v>
      </c>
      <c r="BJ61" s="48">
        <f>Bloomberg!C59/1000</f>
        <v>4.7871000000000006</v>
      </c>
      <c r="BK61" s="48">
        <f t="shared" si="2"/>
        <v>0.60145000000000071</v>
      </c>
    </row>
    <row r="62" spans="1:63">
      <c r="A62" t="s">
        <v>280</v>
      </c>
      <c r="B62" s="2">
        <v>38107</v>
      </c>
      <c r="C62" s="3">
        <v>2046</v>
      </c>
      <c r="D62" s="3">
        <v>571</v>
      </c>
      <c r="E62" s="3">
        <v>-2639</v>
      </c>
      <c r="F62" s="3">
        <v>3210</v>
      </c>
      <c r="G62" s="11">
        <v>-3274</v>
      </c>
      <c r="H62" s="3">
        <v>-3775</v>
      </c>
      <c r="I62" s="3">
        <v>-1630</v>
      </c>
      <c r="J62" s="3">
        <v>95</v>
      </c>
      <c r="K62" s="3">
        <v>-2145</v>
      </c>
      <c r="L62" s="3">
        <v>501</v>
      </c>
      <c r="M62" s="3">
        <v>92</v>
      </c>
      <c r="N62" s="3">
        <v>-9590</v>
      </c>
      <c r="O62" s="3">
        <v>409</v>
      </c>
      <c r="P62" s="11">
        <v>5877</v>
      </c>
      <c r="Q62" s="3">
        <v>14877</v>
      </c>
      <c r="R62" s="3">
        <v>-9000</v>
      </c>
      <c r="S62" s="3">
        <v>-163</v>
      </c>
      <c r="T62" s="3">
        <v>-868</v>
      </c>
      <c r="Z62" s="3">
        <v>1182</v>
      </c>
      <c r="AA62" s="3">
        <v>1670</v>
      </c>
      <c r="AB62" s="3">
        <v>1835</v>
      </c>
      <c r="AC62" s="3">
        <v>3504</v>
      </c>
      <c r="AD62" s="11">
        <v>-1780</v>
      </c>
      <c r="AE62" s="3">
        <v>7200</v>
      </c>
      <c r="AF62" s="3">
        <v>565</v>
      </c>
      <c r="AG62" s="3">
        <v>2823</v>
      </c>
      <c r="AH62" s="3">
        <v>1</v>
      </c>
      <c r="AI62" s="3">
        <v>3811</v>
      </c>
      <c r="AJ62" s="3">
        <v>5420</v>
      </c>
      <c r="AK62" s="3">
        <v>-489</v>
      </c>
      <c r="AL62" s="3">
        <v>2801</v>
      </c>
      <c r="AM62" s="3">
        <v>3108</v>
      </c>
      <c r="AN62" s="11">
        <v>864</v>
      </c>
      <c r="AO62" s="3">
        <v>7553</v>
      </c>
      <c r="AP62" s="3">
        <v>-546</v>
      </c>
      <c r="AQ62" s="3">
        <v>7042</v>
      </c>
      <c r="AR62" s="3">
        <v>117</v>
      </c>
      <c r="AS62" s="3">
        <v>941</v>
      </c>
      <c r="AT62" s="3">
        <v>8416</v>
      </c>
      <c r="AU62" s="3">
        <v>-63</v>
      </c>
      <c r="AV62" s="3">
        <v>9763</v>
      </c>
      <c r="AW62" s="3">
        <v>-284</v>
      </c>
      <c r="AX62" s="3">
        <v>-1000</v>
      </c>
      <c r="AY62" s="3">
        <v>-291</v>
      </c>
      <c r="AZ62" s="3"/>
      <c r="BA62" s="3">
        <f>(L62+'B of I M'!D90)/1000</f>
        <v>-10.460248</v>
      </c>
      <c r="BB62" s="3">
        <f t="shared" si="0"/>
        <v>15.183</v>
      </c>
      <c r="BE62" s="25">
        <f>Bloomberg!A60</f>
        <v>38107</v>
      </c>
      <c r="BF62" s="48">
        <f t="shared" si="3"/>
        <v>94.578999999999979</v>
      </c>
      <c r="BG62" s="48">
        <f>Bloomberg!B60/1000</f>
        <v>-20.109000000000002</v>
      </c>
      <c r="BH62" s="48">
        <f t="shared" si="1"/>
        <v>4.4259999999999984</v>
      </c>
      <c r="BI62" s="48">
        <f t="shared" si="4"/>
        <v>71.842189999999988</v>
      </c>
      <c r="BJ62" s="48">
        <f>Bloomberg!C60/1000</f>
        <v>4.32707</v>
      </c>
      <c r="BK62" s="48">
        <f t="shared" si="2"/>
        <v>1.01614</v>
      </c>
    </row>
    <row r="63" spans="1:63">
      <c r="A63" t="s">
        <v>281</v>
      </c>
      <c r="B63" s="2">
        <v>38138</v>
      </c>
      <c r="C63" s="3">
        <v>1211</v>
      </c>
      <c r="D63" s="3">
        <v>-127</v>
      </c>
      <c r="E63" s="3">
        <v>-1039</v>
      </c>
      <c r="F63" s="3">
        <v>912</v>
      </c>
      <c r="G63" s="11">
        <v>-9004</v>
      </c>
      <c r="H63" s="3">
        <v>-4584</v>
      </c>
      <c r="I63" s="3">
        <v>-4514</v>
      </c>
      <c r="J63" s="3">
        <v>906</v>
      </c>
      <c r="K63" s="3">
        <v>-70</v>
      </c>
      <c r="L63" s="3">
        <v>-4420</v>
      </c>
      <c r="M63" s="3">
        <v>2013</v>
      </c>
      <c r="N63" s="3">
        <v>-4811</v>
      </c>
      <c r="O63" s="3">
        <v>-6433</v>
      </c>
      <c r="P63" s="11">
        <v>11177</v>
      </c>
      <c r="Q63" s="3">
        <v>9456</v>
      </c>
      <c r="R63" s="3">
        <v>1721</v>
      </c>
      <c r="S63" s="3">
        <v>-381</v>
      </c>
      <c r="T63" s="3">
        <v>-489</v>
      </c>
      <c r="Z63" s="3">
        <v>1643</v>
      </c>
      <c r="AA63" s="3">
        <v>31</v>
      </c>
      <c r="AB63" s="3">
        <v>695</v>
      </c>
      <c r="AC63" s="3">
        <v>726</v>
      </c>
      <c r="AD63" s="11">
        <v>-6917</v>
      </c>
      <c r="AE63" s="3">
        <v>7014</v>
      </c>
      <c r="AF63" s="3">
        <v>-190</v>
      </c>
      <c r="AG63" s="3">
        <v>1662</v>
      </c>
      <c r="AH63" s="3">
        <v>0</v>
      </c>
      <c r="AI63" s="3">
        <v>5542</v>
      </c>
      <c r="AJ63" s="3">
        <v>97</v>
      </c>
      <c r="AK63" s="3">
        <v>2001</v>
      </c>
      <c r="AL63" s="3">
        <v>-1610</v>
      </c>
      <c r="AM63" s="3">
        <v>-294</v>
      </c>
      <c r="AN63" s="11">
        <v>8327</v>
      </c>
      <c r="AO63" s="3">
        <v>3135</v>
      </c>
      <c r="AP63" s="3">
        <v>6376</v>
      </c>
      <c r="AQ63" s="3">
        <v>-3692</v>
      </c>
      <c r="AR63" s="3">
        <v>-251</v>
      </c>
      <c r="AS63" s="3">
        <v>702</v>
      </c>
      <c r="AT63" s="3">
        <v>11462</v>
      </c>
      <c r="AU63" s="3">
        <v>83</v>
      </c>
      <c r="AV63" s="3">
        <v>11438</v>
      </c>
      <c r="AW63" s="3">
        <v>231</v>
      </c>
      <c r="AX63" s="3">
        <v>-291</v>
      </c>
      <c r="AY63" s="3">
        <v>309</v>
      </c>
      <c r="AZ63" s="3"/>
      <c r="BA63" s="3">
        <f>(L63+'B of I M'!D91)/1000</f>
        <v>-0.10236499999999978</v>
      </c>
      <c r="BB63" s="3">
        <f t="shared" si="0"/>
        <v>11.535</v>
      </c>
      <c r="BE63" s="25">
        <f>Bloomberg!A61</f>
        <v>38138</v>
      </c>
      <c r="BF63" s="48">
        <f t="shared" si="3"/>
        <v>100.86199999999999</v>
      </c>
      <c r="BG63" s="48">
        <f>Bloomberg!B61/1000</f>
        <v>-23.225999999999999</v>
      </c>
      <c r="BH63" s="48">
        <f t="shared" si="1"/>
        <v>2.4190000000000005</v>
      </c>
      <c r="BI63" s="48">
        <f t="shared" si="4"/>
        <v>54.949604000000008</v>
      </c>
      <c r="BJ63" s="48">
        <f>Bloomberg!C61/1000</f>
        <v>4.1899700000000006</v>
      </c>
      <c r="BK63" s="48">
        <f t="shared" si="2"/>
        <v>1.4313200000000004</v>
      </c>
    </row>
    <row r="64" spans="1:63">
      <c r="A64" t="s">
        <v>282</v>
      </c>
      <c r="B64" s="2">
        <v>38168</v>
      </c>
      <c r="C64" s="3">
        <v>3836</v>
      </c>
      <c r="D64" s="3">
        <v>-2290</v>
      </c>
      <c r="E64" s="3">
        <v>-3800</v>
      </c>
      <c r="F64" s="3">
        <v>1510</v>
      </c>
      <c r="G64" s="11">
        <v>28572</v>
      </c>
      <c r="H64" s="3">
        <v>6164</v>
      </c>
      <c r="I64" s="3">
        <v>4835</v>
      </c>
      <c r="J64" s="3">
        <v>49</v>
      </c>
      <c r="K64" s="3">
        <v>1329</v>
      </c>
      <c r="L64" s="3">
        <v>22408</v>
      </c>
      <c r="M64" s="3">
        <v>21370</v>
      </c>
      <c r="N64" s="3">
        <v>1462</v>
      </c>
      <c r="O64" s="3">
        <v>1038</v>
      </c>
      <c r="P64" s="11">
        <v>-21838</v>
      </c>
      <c r="Q64" s="3">
        <v>-17959</v>
      </c>
      <c r="R64" s="3">
        <v>-3879</v>
      </c>
      <c r="S64" s="3">
        <v>79</v>
      </c>
      <c r="T64" s="3">
        <v>-2639</v>
      </c>
      <c r="Z64" s="3">
        <v>4338</v>
      </c>
      <c r="AA64" s="3">
        <v>-941</v>
      </c>
      <c r="AB64" s="3">
        <v>6046</v>
      </c>
      <c r="AC64" s="3">
        <v>5105</v>
      </c>
      <c r="AD64" s="11">
        <v>7367</v>
      </c>
      <c r="AE64" s="3">
        <v>1835</v>
      </c>
      <c r="AF64" s="3">
        <v>-110</v>
      </c>
      <c r="AG64" s="3">
        <v>-961</v>
      </c>
      <c r="AH64" s="3">
        <v>2</v>
      </c>
      <c r="AI64" s="3">
        <v>2905</v>
      </c>
      <c r="AJ64" s="3">
        <v>9202</v>
      </c>
      <c r="AK64" s="3">
        <v>4838</v>
      </c>
      <c r="AL64" s="3">
        <v>3827</v>
      </c>
      <c r="AM64" s="3">
        <v>536</v>
      </c>
      <c r="AN64" s="11">
        <v>-2364</v>
      </c>
      <c r="AO64" s="3">
        <v>6885</v>
      </c>
      <c r="AP64" s="3">
        <v>-1016</v>
      </c>
      <c r="AQ64" s="3">
        <v>7265</v>
      </c>
      <c r="AR64" s="3">
        <v>22</v>
      </c>
      <c r="AS64" s="3">
        <v>615</v>
      </c>
      <c r="AT64" s="3">
        <v>4522</v>
      </c>
      <c r="AU64" s="3">
        <v>-80</v>
      </c>
      <c r="AV64" s="3">
        <v>5252</v>
      </c>
      <c r="AW64" s="3">
        <v>238</v>
      </c>
      <c r="AX64" s="3">
        <v>-888</v>
      </c>
      <c r="AY64" s="3">
        <v>94</v>
      </c>
      <c r="AZ64" s="3"/>
      <c r="BA64" s="3">
        <f>(L64+'B of I M'!D92)/1000</f>
        <v>20.287843000000002</v>
      </c>
      <c r="BB64" s="3">
        <f t="shared" si="0"/>
        <v>14.454000000000001</v>
      </c>
      <c r="BE64" s="25">
        <f>Bloomberg!A62</f>
        <v>38168</v>
      </c>
      <c r="BF64" s="48">
        <f t="shared" si="3"/>
        <v>119.30799999999999</v>
      </c>
      <c r="BG64" s="48">
        <f>Bloomberg!B62/1000</f>
        <v>-24.367000000000001</v>
      </c>
      <c r="BH64" s="48">
        <f t="shared" si="1"/>
        <v>-0.72300000000000253</v>
      </c>
      <c r="BI64" s="48">
        <f t="shared" si="4"/>
        <v>54.365358000000008</v>
      </c>
      <c r="BJ64" s="48">
        <f>Bloomberg!C62/1000</f>
        <v>3.9214899999999999</v>
      </c>
      <c r="BK64" s="48">
        <f t="shared" si="2"/>
        <v>0.86493999999999982</v>
      </c>
    </row>
    <row r="65" spans="1:63">
      <c r="A65" t="s">
        <v>283</v>
      </c>
      <c r="B65" s="2">
        <v>38199</v>
      </c>
      <c r="C65" s="3">
        <v>-3215</v>
      </c>
      <c r="D65" s="3">
        <v>1080</v>
      </c>
      <c r="E65" s="3">
        <v>-651</v>
      </c>
      <c r="F65" s="3">
        <v>1731</v>
      </c>
      <c r="G65" s="11">
        <v>-4671</v>
      </c>
      <c r="H65" s="3">
        <v>-2307</v>
      </c>
      <c r="I65" s="3">
        <v>385</v>
      </c>
      <c r="J65" s="3">
        <v>525</v>
      </c>
      <c r="K65" s="3">
        <v>-2693</v>
      </c>
      <c r="L65" s="3">
        <v>-2364</v>
      </c>
      <c r="M65" s="3">
        <v>-7346</v>
      </c>
      <c r="N65" s="3">
        <v>-6582</v>
      </c>
      <c r="O65" s="3">
        <v>4982</v>
      </c>
      <c r="P65" s="11">
        <v>-1630</v>
      </c>
      <c r="Q65" s="3">
        <v>2353</v>
      </c>
      <c r="R65" s="3">
        <v>-3983</v>
      </c>
      <c r="S65" s="3">
        <v>69</v>
      </c>
      <c r="T65" s="3">
        <v>-798</v>
      </c>
      <c r="Z65" s="3">
        <v>3242</v>
      </c>
      <c r="AA65" s="3">
        <v>-2253</v>
      </c>
      <c r="AB65" s="3">
        <v>3786</v>
      </c>
      <c r="AC65" s="3">
        <v>1533</v>
      </c>
      <c r="AD65" s="11">
        <v>10917</v>
      </c>
      <c r="AE65" s="3">
        <v>5</v>
      </c>
      <c r="AF65" s="3">
        <v>116</v>
      </c>
      <c r="AG65" s="3">
        <v>-2401</v>
      </c>
      <c r="AH65" s="3">
        <v>-1</v>
      </c>
      <c r="AI65" s="3">
        <v>2291</v>
      </c>
      <c r="AJ65" s="3">
        <v>10922</v>
      </c>
      <c r="AK65" s="3">
        <v>2848</v>
      </c>
      <c r="AL65" s="3">
        <v>-817</v>
      </c>
      <c r="AM65" s="3">
        <v>8891</v>
      </c>
      <c r="AN65" s="11">
        <v>-5448</v>
      </c>
      <c r="AO65" s="3">
        <v>5969</v>
      </c>
      <c r="AP65" s="3">
        <v>6353</v>
      </c>
      <c r="AQ65" s="3">
        <v>-157</v>
      </c>
      <c r="AR65" s="3">
        <v>147</v>
      </c>
      <c r="AS65" s="3">
        <v>-373</v>
      </c>
      <c r="AT65" s="3">
        <v>522</v>
      </c>
      <c r="AU65" s="3">
        <v>0</v>
      </c>
      <c r="AV65" s="3">
        <v>-1504</v>
      </c>
      <c r="AW65" s="3">
        <v>1156</v>
      </c>
      <c r="AX65" s="3">
        <v>870</v>
      </c>
      <c r="AY65" s="3">
        <v>-42</v>
      </c>
      <c r="AZ65" s="3"/>
      <c r="BA65" s="3">
        <f>(L65+'B of I M'!D93)/1000</f>
        <v>-2.2412910000000004</v>
      </c>
      <c r="BB65" s="3">
        <f t="shared" si="0"/>
        <v>9.4179999999999993</v>
      </c>
      <c r="BE65" s="25">
        <f>Bloomberg!A63</f>
        <v>38199</v>
      </c>
      <c r="BF65" s="48">
        <f t="shared" si="3"/>
        <v>117.19900000000001</v>
      </c>
      <c r="BG65" s="48">
        <f>Bloomberg!B63/1000</f>
        <v>-26.029</v>
      </c>
      <c r="BH65" s="48">
        <f t="shared" si="1"/>
        <v>-14.461</v>
      </c>
      <c r="BI65" s="48">
        <f t="shared" si="4"/>
        <v>54.141765000000007</v>
      </c>
      <c r="BJ65" s="48">
        <f>Bloomberg!C63/1000</f>
        <v>4.2518700000000003</v>
      </c>
      <c r="BK65" s="48">
        <f t="shared" si="2"/>
        <v>1.9866900000000003</v>
      </c>
    </row>
    <row r="66" spans="1:63">
      <c r="A66" t="s">
        <v>284</v>
      </c>
      <c r="B66" s="2">
        <v>38230</v>
      </c>
      <c r="C66" s="3">
        <v>-153</v>
      </c>
      <c r="D66" s="3">
        <v>886</v>
      </c>
      <c r="E66" s="3">
        <v>-633</v>
      </c>
      <c r="F66" s="3">
        <v>1519</v>
      </c>
      <c r="G66" s="11">
        <v>-4849</v>
      </c>
      <c r="H66" s="3">
        <v>-5039</v>
      </c>
      <c r="I66" s="3">
        <v>-2745</v>
      </c>
      <c r="J66" s="3">
        <v>-674</v>
      </c>
      <c r="K66" s="3">
        <v>-2293</v>
      </c>
      <c r="L66" s="3">
        <v>190</v>
      </c>
      <c r="M66" s="3">
        <v>-755</v>
      </c>
      <c r="N66" s="3">
        <v>2971</v>
      </c>
      <c r="O66" s="3">
        <v>945</v>
      </c>
      <c r="P66" s="11">
        <v>2642</v>
      </c>
      <c r="Q66" s="3">
        <v>-2685</v>
      </c>
      <c r="R66" s="3">
        <v>5327</v>
      </c>
      <c r="S66" s="3">
        <v>-144</v>
      </c>
      <c r="T66" s="3">
        <v>-873</v>
      </c>
      <c r="Z66" s="3">
        <v>1914</v>
      </c>
      <c r="AA66" s="3">
        <v>-1311</v>
      </c>
      <c r="AB66" s="3">
        <v>2585</v>
      </c>
      <c r="AC66" s="3">
        <v>1274</v>
      </c>
      <c r="AD66" s="11">
        <v>-1627</v>
      </c>
      <c r="AE66" s="3">
        <v>2181</v>
      </c>
      <c r="AF66" s="3">
        <v>-104</v>
      </c>
      <c r="AG66" s="3">
        <v>789</v>
      </c>
      <c r="AH66" s="3">
        <v>28</v>
      </c>
      <c r="AI66" s="3">
        <v>1468</v>
      </c>
      <c r="AJ66" s="3">
        <v>554</v>
      </c>
      <c r="AK66" s="3">
        <v>1448</v>
      </c>
      <c r="AL66" s="3">
        <v>-2639</v>
      </c>
      <c r="AM66" s="3">
        <v>1744</v>
      </c>
      <c r="AN66" s="11">
        <v>5052</v>
      </c>
      <c r="AO66" s="3">
        <v>-8379</v>
      </c>
      <c r="AP66" s="3">
        <v>-7653</v>
      </c>
      <c r="AQ66" s="3">
        <v>-1981</v>
      </c>
      <c r="AR66" s="3">
        <v>-310</v>
      </c>
      <c r="AS66" s="3">
        <v>1565</v>
      </c>
      <c r="AT66" s="3">
        <v>-3327</v>
      </c>
      <c r="AU66" s="3">
        <v>0</v>
      </c>
      <c r="AV66" s="3">
        <v>-2869</v>
      </c>
      <c r="AW66" s="3">
        <v>-741</v>
      </c>
      <c r="AX66" s="3">
        <v>282</v>
      </c>
      <c r="AY66" s="3">
        <v>-228</v>
      </c>
      <c r="AZ66" s="3"/>
      <c r="BA66" s="3">
        <f>(L66+'B of I M'!D94)/1000</f>
        <v>5.933789</v>
      </c>
      <c r="BB66" s="3">
        <f t="shared" si="0"/>
        <v>-2.3149999999999999</v>
      </c>
      <c r="BE66" s="25">
        <f>Bloomberg!A64</f>
        <v>38230</v>
      </c>
      <c r="BF66" s="48">
        <f t="shared" si="3"/>
        <v>114.35500000000002</v>
      </c>
      <c r="BG66" s="48">
        <f>Bloomberg!B64/1000</f>
        <v>-22.733000000000001</v>
      </c>
      <c r="BH66" s="48">
        <f t="shared" si="1"/>
        <v>-7.1340000000000003</v>
      </c>
      <c r="BI66" s="48">
        <f t="shared" si="4"/>
        <v>61.557119000000007</v>
      </c>
      <c r="BJ66" s="48">
        <f>Bloomberg!C64/1000</f>
        <v>3.5251000000000001</v>
      </c>
      <c r="BK66" s="48">
        <f t="shared" si="2"/>
        <v>1.0627800000000001</v>
      </c>
    </row>
    <row r="67" spans="1:63">
      <c r="A67" t="s">
        <v>285</v>
      </c>
      <c r="B67" s="2">
        <v>38260</v>
      </c>
      <c r="C67" s="3">
        <v>744</v>
      </c>
      <c r="D67" s="3">
        <v>1436</v>
      </c>
      <c r="E67" s="3">
        <v>1882</v>
      </c>
      <c r="F67" s="3">
        <v>-446</v>
      </c>
      <c r="G67" s="11">
        <v>16529</v>
      </c>
      <c r="H67" s="3">
        <v>-1100</v>
      </c>
      <c r="I67" s="3">
        <v>-652</v>
      </c>
      <c r="J67" s="3">
        <v>-469</v>
      </c>
      <c r="K67" s="3">
        <v>-448</v>
      </c>
      <c r="L67" s="3">
        <v>17629</v>
      </c>
      <c r="M67" s="3">
        <v>12020</v>
      </c>
      <c r="N67" s="3">
        <v>-808</v>
      </c>
      <c r="O67" s="3">
        <v>5609</v>
      </c>
      <c r="P67" s="11">
        <v>-17186</v>
      </c>
      <c r="Q67" s="3">
        <v>-9044</v>
      </c>
      <c r="R67" s="3">
        <v>-8142</v>
      </c>
      <c r="S67" s="3">
        <v>-117</v>
      </c>
      <c r="T67" s="3">
        <v>-1144</v>
      </c>
      <c r="Z67" s="3">
        <v>4136</v>
      </c>
      <c r="AA67" s="3">
        <v>-1610</v>
      </c>
      <c r="AB67" s="3">
        <v>1825</v>
      </c>
      <c r="AC67" s="3">
        <v>215</v>
      </c>
      <c r="AD67" s="11">
        <v>15091</v>
      </c>
      <c r="AE67" s="3">
        <v>-4843</v>
      </c>
      <c r="AF67" s="3">
        <v>86</v>
      </c>
      <c r="AG67" s="3">
        <v>-3063</v>
      </c>
      <c r="AH67" s="3">
        <v>268</v>
      </c>
      <c r="AI67" s="3">
        <v>-2135</v>
      </c>
      <c r="AJ67" s="3">
        <v>10247</v>
      </c>
      <c r="AK67" s="3">
        <v>615</v>
      </c>
      <c r="AL67" s="3">
        <v>6509</v>
      </c>
      <c r="AM67" s="3">
        <v>3124</v>
      </c>
      <c r="AN67" s="11">
        <v>-9899</v>
      </c>
      <c r="AO67" s="3">
        <v>6214</v>
      </c>
      <c r="AP67" s="3">
        <v>-5909</v>
      </c>
      <c r="AQ67" s="3">
        <v>10800</v>
      </c>
      <c r="AR67" s="3">
        <v>-24</v>
      </c>
      <c r="AS67" s="3">
        <v>1346</v>
      </c>
      <c r="AT67" s="3">
        <v>-3685</v>
      </c>
      <c r="AU67" s="3">
        <v>0</v>
      </c>
      <c r="AV67" s="3">
        <v>-5431</v>
      </c>
      <c r="AW67" s="3">
        <v>998</v>
      </c>
      <c r="AX67" s="3">
        <v>749</v>
      </c>
      <c r="AY67" s="3">
        <v>335</v>
      </c>
      <c r="AZ67" s="3"/>
      <c r="BA67" s="3">
        <f>(L67+'B of I M'!D95)/1000</f>
        <v>3.5862379999999994</v>
      </c>
      <c r="BB67" s="3">
        <f t="shared" si="0"/>
        <v>4.8159999999999998</v>
      </c>
      <c r="BE67" s="25">
        <f>Bloomberg!A65</f>
        <v>38260</v>
      </c>
      <c r="BF67" s="48">
        <f t="shared" si="3"/>
        <v>107.732</v>
      </c>
      <c r="BG67" s="48">
        <f>Bloomberg!B65/1000</f>
        <v>-18.003</v>
      </c>
      <c r="BH67" s="48">
        <f t="shared" si="1"/>
        <v>-0.33399999999999963</v>
      </c>
      <c r="BI67" s="48">
        <f t="shared" si="4"/>
        <v>45.579646999999994</v>
      </c>
      <c r="BJ67" s="48">
        <f>Bloomberg!C65/1000</f>
        <v>3.5813600000000001</v>
      </c>
      <c r="BK67" s="48">
        <f t="shared" si="2"/>
        <v>-0.54086999999999907</v>
      </c>
    </row>
    <row r="68" spans="1:63">
      <c r="A68" t="s">
        <v>286</v>
      </c>
      <c r="B68" s="2">
        <v>38291</v>
      </c>
      <c r="C68" s="3">
        <v>-953</v>
      </c>
      <c r="D68" s="3">
        <v>145</v>
      </c>
      <c r="E68" s="3">
        <v>-996</v>
      </c>
      <c r="F68" s="3">
        <v>1141</v>
      </c>
      <c r="G68" s="11">
        <v>2548</v>
      </c>
      <c r="H68" s="3">
        <v>-2522</v>
      </c>
      <c r="I68" s="3">
        <v>35</v>
      </c>
      <c r="J68" s="3">
        <v>110</v>
      </c>
      <c r="K68" s="3">
        <v>-2557</v>
      </c>
      <c r="L68" s="3">
        <v>5070</v>
      </c>
      <c r="M68" s="3">
        <v>845</v>
      </c>
      <c r="N68" s="3">
        <v>-2296</v>
      </c>
      <c r="O68" s="3">
        <v>4225</v>
      </c>
      <c r="P68" s="11">
        <v>-3199</v>
      </c>
      <c r="Q68" s="3">
        <v>-3235</v>
      </c>
      <c r="R68" s="3">
        <v>36</v>
      </c>
      <c r="S68" s="3">
        <v>-657</v>
      </c>
      <c r="T68" s="3">
        <v>382</v>
      </c>
      <c r="Z68" s="3">
        <v>3931</v>
      </c>
      <c r="AA68" s="3">
        <v>-3260</v>
      </c>
      <c r="AB68" s="3">
        <v>3857</v>
      </c>
      <c r="AC68" s="3">
        <v>596</v>
      </c>
      <c r="AD68" s="11">
        <v>9076</v>
      </c>
      <c r="AE68" s="3">
        <v>4469</v>
      </c>
      <c r="AF68" s="3">
        <v>896</v>
      </c>
      <c r="AG68" s="3">
        <v>1568</v>
      </c>
      <c r="AH68" s="3">
        <v>3</v>
      </c>
      <c r="AI68" s="3">
        <v>2002</v>
      </c>
      <c r="AJ68" s="3">
        <v>13545</v>
      </c>
      <c r="AK68" s="3">
        <v>5974</v>
      </c>
      <c r="AL68" s="3">
        <v>3280</v>
      </c>
      <c r="AM68" s="3">
        <v>4291</v>
      </c>
      <c r="AN68" s="11">
        <v>-2251</v>
      </c>
      <c r="AO68" s="3">
        <v>23064</v>
      </c>
      <c r="AP68" s="3">
        <v>27875</v>
      </c>
      <c r="AQ68" s="3">
        <v>-5830</v>
      </c>
      <c r="AR68" s="3">
        <v>221</v>
      </c>
      <c r="AS68" s="3">
        <v>797</v>
      </c>
      <c r="AT68" s="3">
        <v>20813</v>
      </c>
      <c r="AU68" s="3">
        <v>1</v>
      </c>
      <c r="AV68" s="3">
        <v>19019</v>
      </c>
      <c r="AW68" s="3">
        <v>245</v>
      </c>
      <c r="AX68" s="3">
        <v>1548</v>
      </c>
      <c r="AY68" s="3">
        <v>23</v>
      </c>
      <c r="AZ68" s="3"/>
      <c r="BA68" s="3">
        <f>(L68+'B of I M'!D96)/1000</f>
        <v>4.244777</v>
      </c>
      <c r="BB68" s="3">
        <f t="shared" si="0"/>
        <v>32.564</v>
      </c>
      <c r="BE68" s="25">
        <f>Bloomberg!A66</f>
        <v>38291</v>
      </c>
      <c r="BF68" s="48">
        <f t="shared" si="3"/>
        <v>130.958</v>
      </c>
      <c r="BG68" s="48">
        <f>Bloomberg!B66/1000</f>
        <v>-23.012</v>
      </c>
      <c r="BH68" s="48">
        <f t="shared" si="1"/>
        <v>-1.8560000000000016</v>
      </c>
      <c r="BI68" s="48">
        <f t="shared" si="4"/>
        <v>55.772416000000007</v>
      </c>
      <c r="BJ68" s="48">
        <f>Bloomberg!C66/1000</f>
        <v>3.2860800000000001</v>
      </c>
      <c r="BK68" s="48">
        <f t="shared" si="2"/>
        <v>0.50783000000000023</v>
      </c>
    </row>
    <row r="69" spans="1:63">
      <c r="A69" t="s">
        <v>287</v>
      </c>
      <c r="B69" s="2">
        <v>38321</v>
      </c>
      <c r="C69" s="3">
        <v>1819</v>
      </c>
      <c r="D69" s="3">
        <v>-534</v>
      </c>
      <c r="E69" s="3">
        <v>-719</v>
      </c>
      <c r="F69" s="3">
        <v>185</v>
      </c>
      <c r="G69" s="11">
        <v>-5266</v>
      </c>
      <c r="H69" s="3">
        <v>-6093</v>
      </c>
      <c r="I69" s="3">
        <v>-2645</v>
      </c>
      <c r="J69" s="3">
        <v>-15</v>
      </c>
      <c r="K69" s="3">
        <v>-3448</v>
      </c>
      <c r="L69" s="3">
        <v>827</v>
      </c>
      <c r="M69" s="3">
        <v>1010</v>
      </c>
      <c r="N69" s="3">
        <v>-1350</v>
      </c>
      <c r="O69" s="3">
        <v>-183</v>
      </c>
      <c r="P69" s="11">
        <v>7117</v>
      </c>
      <c r="Q69" s="3">
        <v>-12937</v>
      </c>
      <c r="R69" s="3">
        <v>20054</v>
      </c>
      <c r="S69" s="3">
        <v>795</v>
      </c>
      <c r="T69" s="3">
        <v>-309</v>
      </c>
      <c r="Z69" s="3">
        <v>2765</v>
      </c>
      <c r="AA69" s="3">
        <v>-12852</v>
      </c>
      <c r="AB69" s="3">
        <v>14592</v>
      </c>
      <c r="AC69" s="3">
        <v>1740</v>
      </c>
      <c r="AD69" s="11">
        <v>19682</v>
      </c>
      <c r="AE69" s="3">
        <v>2709</v>
      </c>
      <c r="AF69" s="3">
        <v>795</v>
      </c>
      <c r="AG69" s="3">
        <v>-180</v>
      </c>
      <c r="AH69" s="3">
        <v>576</v>
      </c>
      <c r="AI69" s="3">
        <v>1518</v>
      </c>
      <c r="AJ69" s="3">
        <v>22391</v>
      </c>
      <c r="AK69" s="3">
        <v>14756</v>
      </c>
      <c r="AL69" s="3">
        <v>320</v>
      </c>
      <c r="AM69" s="3">
        <v>7315</v>
      </c>
      <c r="AN69" s="11">
        <v>-5277</v>
      </c>
      <c r="AO69" s="3">
        <v>-11305</v>
      </c>
      <c r="AP69" s="3">
        <v>-13122</v>
      </c>
      <c r="AQ69" s="3">
        <v>283</v>
      </c>
      <c r="AR69" s="3">
        <v>2113</v>
      </c>
      <c r="AS69" s="3">
        <v>-579</v>
      </c>
      <c r="AT69" s="3">
        <v>-16583</v>
      </c>
      <c r="AU69" s="3">
        <v>53</v>
      </c>
      <c r="AV69" s="3">
        <v>-15751</v>
      </c>
      <c r="AW69" s="3">
        <v>1786</v>
      </c>
      <c r="AX69" s="3">
        <v>-2671</v>
      </c>
      <c r="AY69" s="3">
        <v>1200</v>
      </c>
      <c r="AZ69" s="3"/>
      <c r="BA69" s="3">
        <f>(L69+'B of I M'!D97)/1000</f>
        <v>21.852312000000001</v>
      </c>
      <c r="BB69" s="3">
        <f t="shared" si="0"/>
        <v>6.64</v>
      </c>
      <c r="BE69" s="25">
        <f>Bloomberg!A67</f>
        <v>38321</v>
      </c>
      <c r="BF69" s="48">
        <f t="shared" si="3"/>
        <v>129.48999999999998</v>
      </c>
      <c r="BG69" s="48">
        <f>Bloomberg!B67/1000</f>
        <v>-26.390999999999998</v>
      </c>
      <c r="BH69" s="48">
        <f t="shared" si="1"/>
        <v>-9.2669999999999995</v>
      </c>
      <c r="BI69" s="48">
        <f t="shared" si="4"/>
        <v>66.004879000000003</v>
      </c>
      <c r="BJ69" s="48">
        <f>Bloomberg!C67/1000</f>
        <v>3.6347100000000001</v>
      </c>
      <c r="BK69" s="48">
        <f t="shared" si="2"/>
        <v>-4.0933400000000004</v>
      </c>
    </row>
    <row r="70" spans="1:63">
      <c r="A70" t="s">
        <v>288</v>
      </c>
      <c r="B70" s="2">
        <v>38352</v>
      </c>
      <c r="C70" s="3">
        <v>3027</v>
      </c>
      <c r="D70" s="3">
        <v>1569</v>
      </c>
      <c r="E70" s="3">
        <v>-746</v>
      </c>
      <c r="F70" s="3">
        <v>2315</v>
      </c>
      <c r="G70" s="11">
        <v>2646</v>
      </c>
      <c r="H70" s="3">
        <v>598</v>
      </c>
      <c r="I70" s="3">
        <v>-141</v>
      </c>
      <c r="J70" s="3">
        <v>-517</v>
      </c>
      <c r="K70" s="3">
        <v>738</v>
      </c>
      <c r="L70" s="3">
        <v>2048</v>
      </c>
      <c r="M70" s="3">
        <v>-5255</v>
      </c>
      <c r="N70" s="3">
        <v>-5203</v>
      </c>
      <c r="O70" s="3">
        <v>7303</v>
      </c>
      <c r="P70" s="11">
        <v>-1233</v>
      </c>
      <c r="Q70" s="3">
        <v>3694</v>
      </c>
      <c r="R70" s="3">
        <v>-4927</v>
      </c>
      <c r="S70" s="3">
        <v>-357</v>
      </c>
      <c r="T70" s="3">
        <v>-1349</v>
      </c>
      <c r="Z70" s="3">
        <v>2378</v>
      </c>
      <c r="AA70" s="3">
        <v>-2233</v>
      </c>
      <c r="AB70" s="3">
        <v>8508</v>
      </c>
      <c r="AC70" s="3">
        <v>6275</v>
      </c>
      <c r="AD70" s="11">
        <v>9036</v>
      </c>
      <c r="AE70" s="3">
        <v>835</v>
      </c>
      <c r="AF70" s="3">
        <v>-713</v>
      </c>
      <c r="AG70" s="3">
        <v>-308</v>
      </c>
      <c r="AH70" s="3">
        <v>-3</v>
      </c>
      <c r="AI70" s="3">
        <v>1859</v>
      </c>
      <c r="AJ70" s="3">
        <v>9871</v>
      </c>
      <c r="AK70" s="3">
        <v>3452</v>
      </c>
      <c r="AL70" s="3">
        <v>31</v>
      </c>
      <c r="AM70" s="3">
        <v>6388</v>
      </c>
      <c r="AN70" s="11">
        <v>-3041</v>
      </c>
      <c r="AO70" s="3">
        <v>-1313</v>
      </c>
      <c r="AP70" s="3">
        <v>-3069</v>
      </c>
      <c r="AQ70" s="3">
        <v>-1483</v>
      </c>
      <c r="AR70" s="3">
        <v>1833</v>
      </c>
      <c r="AS70" s="3">
        <v>1406</v>
      </c>
      <c r="AT70" s="3">
        <v>-4354</v>
      </c>
      <c r="AU70" s="3">
        <v>-37</v>
      </c>
      <c r="AV70" s="3">
        <v>-4516</v>
      </c>
      <c r="AW70" s="3">
        <v>867</v>
      </c>
      <c r="AX70" s="3">
        <v>-668</v>
      </c>
      <c r="AY70" s="3">
        <v>-1429</v>
      </c>
      <c r="AZ70" s="3"/>
      <c r="BA70" s="3">
        <f>(L70+'B of I M'!D98)/1000</f>
        <v>-3.4773770000000006</v>
      </c>
      <c r="BB70" s="3">
        <f t="shared" si="0"/>
        <v>5.3550000000000004</v>
      </c>
      <c r="BE70" s="25">
        <f>Bloomberg!A68</f>
        <v>38352</v>
      </c>
      <c r="BF70" s="48">
        <f t="shared" si="3"/>
        <v>127.702</v>
      </c>
      <c r="BG70" s="48">
        <f>Bloomberg!B68/1000</f>
        <v>-25.035</v>
      </c>
      <c r="BH70" s="48">
        <f t="shared" si="1"/>
        <v>-8.9469999999999992</v>
      </c>
      <c r="BI70" s="48">
        <f t="shared" si="4"/>
        <v>70.258583999999999</v>
      </c>
      <c r="BJ70" s="48">
        <f>Bloomberg!C68/1000</f>
        <v>6.0773100000000007</v>
      </c>
      <c r="BK70" s="48">
        <f t="shared" si="2"/>
        <v>1.3302100000000001</v>
      </c>
    </row>
    <row r="71" spans="1:63">
      <c r="A71" t="s">
        <v>3</v>
      </c>
      <c r="B71" s="2">
        <v>38383</v>
      </c>
      <c r="C71" s="3">
        <v>4327</v>
      </c>
      <c r="D71" s="3">
        <v>-574</v>
      </c>
      <c r="E71" s="3">
        <v>-1334</v>
      </c>
      <c r="F71" s="3">
        <v>760</v>
      </c>
      <c r="G71" s="11">
        <v>5190</v>
      </c>
      <c r="H71" s="3">
        <v>-9926</v>
      </c>
      <c r="I71" s="3">
        <v>-8163</v>
      </c>
      <c r="J71" s="3">
        <v>-119</v>
      </c>
      <c r="K71" s="3">
        <v>-1763</v>
      </c>
      <c r="L71" s="3">
        <v>15116</v>
      </c>
      <c r="M71" s="3">
        <v>18198</v>
      </c>
      <c r="N71" s="3">
        <v>4222</v>
      </c>
      <c r="O71" s="3">
        <v>-3082</v>
      </c>
      <c r="P71" s="11">
        <v>-162</v>
      </c>
      <c r="Q71" s="3">
        <v>-17215</v>
      </c>
      <c r="R71" s="3">
        <v>17053</v>
      </c>
      <c r="S71" s="3">
        <v>-7</v>
      </c>
      <c r="T71" s="3">
        <v>-986</v>
      </c>
      <c r="Z71" s="3">
        <v>6662</v>
      </c>
      <c r="AA71" s="3">
        <v>-2330</v>
      </c>
      <c r="AB71" s="3">
        <v>4227</v>
      </c>
      <c r="AC71" s="3">
        <v>1896</v>
      </c>
      <c r="AD71" s="11">
        <v>8695</v>
      </c>
      <c r="AE71" s="3">
        <v>-1241</v>
      </c>
      <c r="AF71" s="3">
        <v>71</v>
      </c>
      <c r="AG71" s="3">
        <v>-3770</v>
      </c>
      <c r="AH71" s="3">
        <v>3</v>
      </c>
      <c r="AI71" s="3">
        <v>2456</v>
      </c>
      <c r="AJ71" s="3">
        <v>7455</v>
      </c>
      <c r="AK71" s="3">
        <v>1286</v>
      </c>
      <c r="AL71" s="3">
        <v>4164</v>
      </c>
      <c r="AM71" s="3">
        <v>2005</v>
      </c>
      <c r="AN71" s="11">
        <v>692</v>
      </c>
      <c r="AO71" s="3">
        <v>3477</v>
      </c>
      <c r="AP71" s="3">
        <v>-2392</v>
      </c>
      <c r="AQ71" s="3">
        <v>7894</v>
      </c>
      <c r="AR71" s="3">
        <v>-2225</v>
      </c>
      <c r="AS71" s="3">
        <v>200</v>
      </c>
      <c r="AT71" s="3">
        <v>4169</v>
      </c>
      <c r="AU71" s="3">
        <v>-16</v>
      </c>
      <c r="AV71" s="3">
        <v>3461</v>
      </c>
      <c r="AW71" s="3">
        <v>468</v>
      </c>
      <c r="AX71" s="3">
        <v>256</v>
      </c>
      <c r="AY71" s="3">
        <v>-490</v>
      </c>
      <c r="AZ71" s="3"/>
      <c r="BA71" s="3">
        <f>(L71+'B of I M'!D99)/1000</f>
        <v>31.549932000000002</v>
      </c>
      <c r="BB71" s="3">
        <f t="shared" si="0"/>
        <v>10.916</v>
      </c>
      <c r="BE71" s="25">
        <f>Bloomberg!A69</f>
        <v>38383</v>
      </c>
      <c r="BF71" s="48">
        <f t="shared" si="3"/>
        <v>122.49100000000001</v>
      </c>
      <c r="BG71" s="48">
        <f>Bloomberg!B69/1000</f>
        <v>-24.869</v>
      </c>
      <c r="BH71" s="48">
        <f t="shared" si="1"/>
        <v>-8.8929999999999989</v>
      </c>
      <c r="BI71" s="48">
        <f t="shared" si="4"/>
        <v>71.481865999999997</v>
      </c>
      <c r="BJ71" s="48">
        <f>Bloomberg!C69/1000</f>
        <v>4.7046800000000006</v>
      </c>
      <c r="BK71" s="48">
        <f t="shared" si="2"/>
        <v>0.14135000000000097</v>
      </c>
    </row>
    <row r="72" spans="1:63">
      <c r="A72" t="s">
        <v>4</v>
      </c>
      <c r="B72" s="2">
        <v>38411</v>
      </c>
      <c r="C72" s="3">
        <v>2534</v>
      </c>
      <c r="D72" s="3">
        <v>-374</v>
      </c>
      <c r="E72" s="3">
        <v>-1629</v>
      </c>
      <c r="F72" s="3">
        <v>1255</v>
      </c>
      <c r="G72" s="11">
        <v>16871</v>
      </c>
      <c r="H72" s="3">
        <v>-9003</v>
      </c>
      <c r="I72" s="3">
        <v>-3669</v>
      </c>
      <c r="J72" s="3">
        <v>-226</v>
      </c>
      <c r="K72" s="3">
        <v>-5334</v>
      </c>
      <c r="L72" s="3">
        <v>25874</v>
      </c>
      <c r="M72" s="3">
        <v>27993</v>
      </c>
      <c r="N72" s="3">
        <v>1287</v>
      </c>
      <c r="O72" s="3">
        <v>-2119</v>
      </c>
      <c r="P72" s="11">
        <v>-15923</v>
      </c>
      <c r="Q72" s="3">
        <v>-6140</v>
      </c>
      <c r="R72" s="3">
        <v>-9783</v>
      </c>
      <c r="S72" s="3">
        <v>1616</v>
      </c>
      <c r="T72" s="3">
        <v>-994</v>
      </c>
      <c r="Z72" s="3">
        <v>5604</v>
      </c>
      <c r="AA72" s="3">
        <v>1353</v>
      </c>
      <c r="AB72" s="3">
        <v>1367</v>
      </c>
      <c r="AC72" s="3">
        <v>2720</v>
      </c>
      <c r="AD72" s="11">
        <v>8359</v>
      </c>
      <c r="AE72" s="3">
        <v>6537</v>
      </c>
      <c r="AF72" s="3">
        <v>2570</v>
      </c>
      <c r="AG72" s="3">
        <v>688</v>
      </c>
      <c r="AH72" s="3">
        <v>-1</v>
      </c>
      <c r="AI72" s="3">
        <v>3281</v>
      </c>
      <c r="AJ72" s="3">
        <v>14896</v>
      </c>
      <c r="AK72" s="3">
        <v>16292</v>
      </c>
      <c r="AL72" s="3">
        <v>-3611</v>
      </c>
      <c r="AM72" s="3">
        <v>2215</v>
      </c>
      <c r="AN72" s="11">
        <v>-4326</v>
      </c>
      <c r="AO72" s="3">
        <v>8084</v>
      </c>
      <c r="AP72" s="3">
        <v>5395</v>
      </c>
      <c r="AQ72" s="3">
        <v>4695</v>
      </c>
      <c r="AR72" s="3">
        <v>-1349</v>
      </c>
      <c r="AS72" s="3">
        <v>-657</v>
      </c>
      <c r="AT72" s="3">
        <v>3758</v>
      </c>
      <c r="AU72" s="3">
        <v>0</v>
      </c>
      <c r="AV72" s="3">
        <v>3803</v>
      </c>
      <c r="AW72" s="3">
        <v>165</v>
      </c>
      <c r="AX72" s="3">
        <v>-210</v>
      </c>
      <c r="AY72" s="3">
        <v>106</v>
      </c>
      <c r="AZ72" s="3"/>
      <c r="BA72" s="3">
        <f>(L72+'B of I M'!D100)/1000</f>
        <v>18.509296000000003</v>
      </c>
      <c r="BB72" s="3">
        <f t="shared" si="0"/>
        <v>18.699000000000002</v>
      </c>
      <c r="BE72" s="25">
        <f>Bloomberg!A70</f>
        <v>38411</v>
      </c>
      <c r="BF72" s="48">
        <f t="shared" si="3"/>
        <v>137.30600000000001</v>
      </c>
      <c r="BG72" s="48">
        <f>Bloomberg!B70/1000</f>
        <v>-25.629000000000001</v>
      </c>
      <c r="BH72" s="48">
        <f t="shared" si="1"/>
        <v>-8.9540000000000006</v>
      </c>
      <c r="BI72" s="48">
        <f t="shared" si="4"/>
        <v>95.989173000000008</v>
      </c>
      <c r="BJ72" s="48">
        <f>Bloomberg!C70/1000</f>
        <v>4.7241899999999992</v>
      </c>
      <c r="BK72" s="48">
        <f t="shared" si="2"/>
        <v>-6.2910000000001354E-2</v>
      </c>
    </row>
    <row r="73" spans="1:63">
      <c r="A73" t="s">
        <v>5</v>
      </c>
      <c r="B73" s="2">
        <v>38442</v>
      </c>
      <c r="C73" s="3">
        <v>5138</v>
      </c>
      <c r="D73" s="3">
        <v>855</v>
      </c>
      <c r="E73" s="3">
        <v>-562</v>
      </c>
      <c r="F73" s="3">
        <v>1417</v>
      </c>
      <c r="G73" s="11">
        <v>690</v>
      </c>
      <c r="H73" s="3">
        <v>-11477</v>
      </c>
      <c r="I73" s="3">
        <v>-10004</v>
      </c>
      <c r="J73" s="3">
        <v>-271</v>
      </c>
      <c r="K73" s="3">
        <v>-1473</v>
      </c>
      <c r="L73" s="3">
        <v>12167</v>
      </c>
      <c r="M73" s="3">
        <v>15664</v>
      </c>
      <c r="N73" s="3">
        <v>116</v>
      </c>
      <c r="O73" s="3">
        <v>-3497</v>
      </c>
      <c r="P73" s="11">
        <v>3011</v>
      </c>
      <c r="Q73" s="3">
        <v>-10643</v>
      </c>
      <c r="R73" s="3">
        <v>13654</v>
      </c>
      <c r="S73" s="3">
        <v>815</v>
      </c>
      <c r="T73" s="3">
        <v>-3429</v>
      </c>
      <c r="Z73" s="3">
        <v>4312</v>
      </c>
      <c r="AA73" s="3">
        <v>-5386</v>
      </c>
      <c r="AB73" s="3">
        <v>4699</v>
      </c>
      <c r="AC73" s="3">
        <v>-687</v>
      </c>
      <c r="AD73" s="11">
        <v>4608</v>
      </c>
      <c r="AE73" s="3">
        <v>8651</v>
      </c>
      <c r="AF73" s="3">
        <v>3010</v>
      </c>
      <c r="AG73" s="3">
        <v>1657</v>
      </c>
      <c r="AH73" s="3">
        <v>9</v>
      </c>
      <c r="AI73" s="3">
        <v>3975</v>
      </c>
      <c r="AJ73" s="3">
        <v>13259</v>
      </c>
      <c r="AK73" s="3">
        <v>1907</v>
      </c>
      <c r="AL73" s="3">
        <v>-812</v>
      </c>
      <c r="AM73" s="3">
        <v>12165</v>
      </c>
      <c r="AN73" s="11">
        <v>4790</v>
      </c>
      <c r="AO73" s="3">
        <v>-48</v>
      </c>
      <c r="AP73" s="3">
        <v>-8377</v>
      </c>
      <c r="AQ73" s="3">
        <v>5950</v>
      </c>
      <c r="AR73" s="3">
        <v>168</v>
      </c>
      <c r="AS73" s="3">
        <v>2210</v>
      </c>
      <c r="AT73" s="3">
        <v>4742</v>
      </c>
      <c r="AU73" s="3">
        <v>0</v>
      </c>
      <c r="AV73" s="3">
        <v>1362</v>
      </c>
      <c r="AW73" s="3">
        <v>618</v>
      </c>
      <c r="AX73" s="3">
        <v>2761</v>
      </c>
      <c r="AY73" s="3">
        <v>-1044</v>
      </c>
      <c r="AZ73" s="3"/>
      <c r="BA73" s="3">
        <f>(L73+'B of I M'!D101)/1000</f>
        <v>25.74183</v>
      </c>
      <c r="BB73" s="3">
        <f t="shared" si="0"/>
        <v>14.621</v>
      </c>
      <c r="BE73" s="25">
        <f>Bloomberg!A71</f>
        <v>38442</v>
      </c>
      <c r="BF73" s="48">
        <f t="shared" si="3"/>
        <v>141.886</v>
      </c>
      <c r="BG73" s="48">
        <f>Bloomberg!B71/1000</f>
        <v>-22.652999999999999</v>
      </c>
      <c r="BH73" s="48">
        <f t="shared" si="1"/>
        <v>-2.5439999999999969</v>
      </c>
      <c r="BI73" s="48">
        <f t="shared" si="4"/>
        <v>115.424736</v>
      </c>
      <c r="BJ73" s="48">
        <f>Bloomberg!C71/1000</f>
        <v>4.9504999999999999</v>
      </c>
      <c r="BK73" s="48">
        <f t="shared" si="2"/>
        <v>0.62342999999999993</v>
      </c>
    </row>
    <row r="74" spans="1:63">
      <c r="A74" t="s">
        <v>6</v>
      </c>
      <c r="B74" s="2">
        <v>38472</v>
      </c>
      <c r="C74" s="3">
        <v>5983</v>
      </c>
      <c r="D74" s="3">
        <v>106</v>
      </c>
      <c r="E74" s="3">
        <v>-578</v>
      </c>
      <c r="F74" s="3">
        <v>684</v>
      </c>
      <c r="G74" s="11">
        <v>4084</v>
      </c>
      <c r="H74" s="3">
        <v>-5678</v>
      </c>
      <c r="I74" s="3">
        <v>-3855</v>
      </c>
      <c r="J74" s="3">
        <v>-531</v>
      </c>
      <c r="K74" s="3">
        <v>-1823</v>
      </c>
      <c r="L74" s="3">
        <v>9762</v>
      </c>
      <c r="M74" s="3">
        <v>21368</v>
      </c>
      <c r="N74" s="3">
        <v>2104</v>
      </c>
      <c r="O74" s="3">
        <v>-11606</v>
      </c>
      <c r="P74" s="11">
        <v>2049</v>
      </c>
      <c r="Q74" s="3">
        <v>-9984</v>
      </c>
      <c r="R74" s="3">
        <v>12033</v>
      </c>
      <c r="S74" s="3">
        <v>-391</v>
      </c>
      <c r="T74" s="3">
        <v>-3462</v>
      </c>
      <c r="Z74" s="3">
        <v>4944</v>
      </c>
      <c r="AA74" s="3">
        <v>-1363</v>
      </c>
      <c r="AB74" s="3">
        <v>2167</v>
      </c>
      <c r="AC74" s="3">
        <v>805</v>
      </c>
      <c r="AD74" s="11">
        <v>1869</v>
      </c>
      <c r="AE74" s="3">
        <v>4160</v>
      </c>
      <c r="AF74" s="3">
        <v>1951</v>
      </c>
      <c r="AG74" s="3">
        <v>-2049</v>
      </c>
      <c r="AH74" s="3">
        <v>979</v>
      </c>
      <c r="AI74" s="3">
        <v>3279</v>
      </c>
      <c r="AJ74" s="3">
        <v>6029</v>
      </c>
      <c r="AK74" s="3">
        <v>600</v>
      </c>
      <c r="AL74" s="3">
        <v>1098</v>
      </c>
      <c r="AM74" s="3">
        <v>4331</v>
      </c>
      <c r="AN74" s="11">
        <v>5166</v>
      </c>
      <c r="AO74" s="3">
        <v>3981</v>
      </c>
      <c r="AP74" s="3">
        <v>-996</v>
      </c>
      <c r="AQ74" s="3">
        <v>5174</v>
      </c>
      <c r="AR74" s="3">
        <v>311</v>
      </c>
      <c r="AS74" s="3">
        <v>-508</v>
      </c>
      <c r="AT74" s="3">
        <v>9146</v>
      </c>
      <c r="AU74" s="3">
        <v>0</v>
      </c>
      <c r="AV74" s="3">
        <v>7140</v>
      </c>
      <c r="AW74" s="3">
        <v>135</v>
      </c>
      <c r="AX74" s="3">
        <v>1871</v>
      </c>
      <c r="AY74" s="3">
        <v>-917</v>
      </c>
      <c r="AZ74" s="3"/>
      <c r="BA74" s="3">
        <f>(L74+'B of I M'!D102)/1000</f>
        <v>19.147788000000002</v>
      </c>
      <c r="BB74" s="3">
        <f t="shared" si="0"/>
        <v>13.169</v>
      </c>
      <c r="BE74" s="25">
        <f>Bloomberg!A72</f>
        <v>38472</v>
      </c>
      <c r="BF74" s="48">
        <f t="shared" si="3"/>
        <v>139.87200000000001</v>
      </c>
      <c r="BG74" s="48">
        <f>Bloomberg!B72/1000</f>
        <v>-16.452000000000002</v>
      </c>
      <c r="BH74" s="48">
        <f t="shared" si="1"/>
        <v>6.7739999999999974</v>
      </c>
      <c r="BI74" s="48">
        <f t="shared" si="4"/>
        <v>145.03277199999999</v>
      </c>
      <c r="BJ74" s="48">
        <f>Bloomberg!C72/1000</f>
        <v>4.6960100000000002</v>
      </c>
      <c r="BK74" s="48">
        <f t="shared" si="2"/>
        <v>0.5060399999999996</v>
      </c>
    </row>
    <row r="75" spans="1:63">
      <c r="A75" t="s">
        <v>7</v>
      </c>
      <c r="B75" s="2">
        <v>38503</v>
      </c>
      <c r="C75" s="3">
        <v>4115</v>
      </c>
      <c r="D75" s="3">
        <v>753</v>
      </c>
      <c r="E75" s="3">
        <v>-956</v>
      </c>
      <c r="F75" s="3">
        <v>1709</v>
      </c>
      <c r="G75" s="11">
        <v>-7105</v>
      </c>
      <c r="H75" s="3">
        <v>-14729</v>
      </c>
      <c r="I75" s="3">
        <v>-11276</v>
      </c>
      <c r="J75" s="3">
        <v>-193</v>
      </c>
      <c r="K75" s="3">
        <v>-3453</v>
      </c>
      <c r="L75" s="3">
        <v>7624</v>
      </c>
      <c r="M75" s="3">
        <v>15287</v>
      </c>
      <c r="N75" s="3">
        <v>2399</v>
      </c>
      <c r="O75" s="3">
        <v>-7663</v>
      </c>
      <c r="P75" s="11">
        <v>10327</v>
      </c>
      <c r="Q75" s="3">
        <v>2753</v>
      </c>
      <c r="R75" s="3">
        <v>7574</v>
      </c>
      <c r="S75" s="3">
        <v>-273</v>
      </c>
      <c r="T75" s="3">
        <v>-3704</v>
      </c>
      <c r="Z75" s="3">
        <v>4183</v>
      </c>
      <c r="AA75" s="3">
        <v>-961</v>
      </c>
      <c r="AB75" s="3">
        <v>1785</v>
      </c>
      <c r="AC75" s="3">
        <v>823</v>
      </c>
      <c r="AD75" s="11">
        <v>6982</v>
      </c>
      <c r="AE75" s="3">
        <v>2763</v>
      </c>
      <c r="AF75" s="3">
        <v>1615</v>
      </c>
      <c r="AG75" s="3">
        <v>2216</v>
      </c>
      <c r="AH75" s="3">
        <v>6</v>
      </c>
      <c r="AI75" s="3">
        <v>-1074</v>
      </c>
      <c r="AJ75" s="3">
        <v>9744</v>
      </c>
      <c r="AK75" s="3">
        <v>447</v>
      </c>
      <c r="AL75" s="3">
        <v>3709</v>
      </c>
      <c r="AM75" s="3">
        <v>5589</v>
      </c>
      <c r="AN75" s="11">
        <v>-1949</v>
      </c>
      <c r="AO75" s="3">
        <v>-1676</v>
      </c>
      <c r="AP75" s="3">
        <v>-6585</v>
      </c>
      <c r="AQ75" s="3">
        <v>4709</v>
      </c>
      <c r="AR75" s="3">
        <v>-72</v>
      </c>
      <c r="AS75" s="3">
        <v>272</v>
      </c>
      <c r="AT75" s="3">
        <v>-3625</v>
      </c>
      <c r="AU75" s="3">
        <v>39</v>
      </c>
      <c r="AV75" s="3">
        <v>-1924</v>
      </c>
      <c r="AW75" s="3">
        <v>-1236</v>
      </c>
      <c r="AX75" s="3">
        <v>-505</v>
      </c>
      <c r="AY75" s="3">
        <v>150</v>
      </c>
      <c r="AZ75" s="3"/>
      <c r="BA75" s="3">
        <f>(L75+'B of I M'!D103)/1000</f>
        <v>15.665325000000001</v>
      </c>
      <c r="BB75" s="3">
        <f t="shared" ref="BB75:BB138" si="5">(AV75+AJ75)/1000</f>
        <v>7.82</v>
      </c>
      <c r="BE75" s="25">
        <f>Bloomberg!A73</f>
        <v>38503</v>
      </c>
      <c r="BF75" s="48">
        <f t="shared" si="3"/>
        <v>136.15699999999998</v>
      </c>
      <c r="BG75" s="48">
        <f>Bloomberg!B73/1000</f>
        <v>-16.64</v>
      </c>
      <c r="BH75" s="48">
        <f t="shared" si="1"/>
        <v>7.7270000000000003</v>
      </c>
      <c r="BI75" s="48">
        <f t="shared" ref="BI75:BI138" si="6">SUM(BA64:BA75)</f>
        <v>160.80046199999998</v>
      </c>
      <c r="BJ75" s="48">
        <f>Bloomberg!C73/1000</f>
        <v>4.4833299999999996</v>
      </c>
      <c r="BK75" s="48">
        <f t="shared" si="2"/>
        <v>0.56183999999999967</v>
      </c>
    </row>
    <row r="76" spans="1:63">
      <c r="A76" t="s">
        <v>8</v>
      </c>
      <c r="B76" s="2">
        <v>38533</v>
      </c>
      <c r="C76" s="3">
        <v>2810</v>
      </c>
      <c r="D76" s="3">
        <v>-40</v>
      </c>
      <c r="E76" s="3">
        <v>-581</v>
      </c>
      <c r="F76" s="3">
        <v>541</v>
      </c>
      <c r="G76" s="11">
        <v>23624</v>
      </c>
      <c r="H76" s="3">
        <v>-723</v>
      </c>
      <c r="I76" s="3">
        <v>-3712</v>
      </c>
      <c r="J76" s="3">
        <v>-668</v>
      </c>
      <c r="K76" s="3">
        <v>2989</v>
      </c>
      <c r="L76" s="3">
        <v>24347</v>
      </c>
      <c r="M76" s="3">
        <v>19492</v>
      </c>
      <c r="N76" s="3">
        <v>3070</v>
      </c>
      <c r="O76" s="3">
        <v>4855</v>
      </c>
      <c r="P76" s="11">
        <v>-20357</v>
      </c>
      <c r="Q76" s="3">
        <v>-23367</v>
      </c>
      <c r="R76" s="3">
        <v>3010</v>
      </c>
      <c r="S76" s="3">
        <v>-680</v>
      </c>
      <c r="T76" s="3">
        <v>-2430</v>
      </c>
      <c r="Z76" s="3">
        <v>3835</v>
      </c>
      <c r="AA76" s="3">
        <v>-4266</v>
      </c>
      <c r="AB76" s="3">
        <v>3107</v>
      </c>
      <c r="AC76" s="3">
        <v>-1159</v>
      </c>
      <c r="AD76" s="11">
        <v>12415</v>
      </c>
      <c r="AE76" s="3">
        <v>14172</v>
      </c>
      <c r="AF76" s="3">
        <v>1913</v>
      </c>
      <c r="AG76" s="3">
        <v>7890</v>
      </c>
      <c r="AH76" s="3">
        <v>-5</v>
      </c>
      <c r="AI76" s="3">
        <v>4373</v>
      </c>
      <c r="AJ76" s="3">
        <v>26587</v>
      </c>
      <c r="AK76" s="3">
        <v>9403</v>
      </c>
      <c r="AL76" s="3">
        <v>222</v>
      </c>
      <c r="AM76" s="3">
        <v>16963</v>
      </c>
      <c r="AN76" s="11">
        <v>-5211</v>
      </c>
      <c r="AO76" s="3">
        <v>8157</v>
      </c>
      <c r="AP76" s="3">
        <v>4491</v>
      </c>
      <c r="AQ76" s="3">
        <v>2547</v>
      </c>
      <c r="AR76" s="3">
        <v>112</v>
      </c>
      <c r="AS76" s="3">
        <v>1007</v>
      </c>
      <c r="AT76" s="3">
        <v>2946</v>
      </c>
      <c r="AU76" s="3">
        <v>29</v>
      </c>
      <c r="AV76" s="3">
        <v>1644</v>
      </c>
      <c r="AW76" s="3">
        <v>-440</v>
      </c>
      <c r="AX76" s="3">
        <v>1713</v>
      </c>
      <c r="AY76" s="3">
        <v>889</v>
      </c>
      <c r="AZ76" s="3"/>
      <c r="BA76" s="3">
        <f>(L76+'B of I M'!D104)/1000</f>
        <v>28.311486000000002</v>
      </c>
      <c r="BB76" s="3">
        <f t="shared" si="5"/>
        <v>28.231000000000002</v>
      </c>
      <c r="BE76" s="25">
        <f>Bloomberg!A74</f>
        <v>38533</v>
      </c>
      <c r="BF76" s="48">
        <f t="shared" ref="BF76:BF139" si="7">SUM(BB65:BB76)</f>
        <v>149.934</v>
      </c>
      <c r="BG76" s="48">
        <f>Bloomberg!B74/1000</f>
        <v>-18.951000000000001</v>
      </c>
      <c r="BH76" s="48">
        <f t="shared" si="1"/>
        <v>7.0779999999999994</v>
      </c>
      <c r="BI76" s="48">
        <f t="shared" si="6"/>
        <v>168.82410500000003</v>
      </c>
      <c r="BJ76" s="48">
        <f>Bloomberg!C74/1000</f>
        <v>3.5551900000000001</v>
      </c>
      <c r="BK76" s="48">
        <f t="shared" si="2"/>
        <v>-0.69668000000000019</v>
      </c>
    </row>
    <row r="77" spans="1:63">
      <c r="A77" t="s">
        <v>9</v>
      </c>
      <c r="B77" s="2">
        <v>38564</v>
      </c>
      <c r="C77" s="3">
        <v>63</v>
      </c>
      <c r="D77" s="3">
        <v>-101</v>
      </c>
      <c r="E77" s="3">
        <v>-1569</v>
      </c>
      <c r="F77" s="3">
        <v>1468</v>
      </c>
      <c r="G77" s="11">
        <v>4530</v>
      </c>
      <c r="H77" s="3">
        <v>-11698</v>
      </c>
      <c r="I77" s="3">
        <v>-7924</v>
      </c>
      <c r="J77" s="3">
        <v>632</v>
      </c>
      <c r="K77" s="3">
        <v>-3774</v>
      </c>
      <c r="L77" s="3">
        <v>16228</v>
      </c>
      <c r="M77" s="3">
        <v>6273</v>
      </c>
      <c r="N77" s="3">
        <v>4500</v>
      </c>
      <c r="O77" s="3">
        <v>9955</v>
      </c>
      <c r="P77" s="11">
        <v>-4592</v>
      </c>
      <c r="Q77" s="3">
        <v>8971</v>
      </c>
      <c r="R77" s="3">
        <v>-13563</v>
      </c>
      <c r="S77" s="3">
        <v>179</v>
      </c>
      <c r="T77" s="3">
        <v>-3590</v>
      </c>
      <c r="Z77" s="3">
        <v>4994</v>
      </c>
      <c r="AA77" s="3">
        <v>-119</v>
      </c>
      <c r="AB77" s="3">
        <v>1213</v>
      </c>
      <c r="AC77" s="3">
        <v>1095</v>
      </c>
      <c r="AD77" s="11">
        <v>-14213</v>
      </c>
      <c r="AE77" s="3">
        <v>16297</v>
      </c>
      <c r="AF77" s="3">
        <v>1534</v>
      </c>
      <c r="AG77" s="3">
        <v>11056</v>
      </c>
      <c r="AH77" s="3">
        <v>953</v>
      </c>
      <c r="AI77" s="3">
        <v>2753</v>
      </c>
      <c r="AJ77" s="3">
        <v>2084</v>
      </c>
      <c r="AK77" s="3">
        <v>652</v>
      </c>
      <c r="AL77" s="3">
        <v>-1572</v>
      </c>
      <c r="AM77" s="3">
        <v>3003</v>
      </c>
      <c r="AN77" s="11">
        <v>18449</v>
      </c>
      <c r="AO77" s="3">
        <v>-2157</v>
      </c>
      <c r="AP77" s="3">
        <v>-6061</v>
      </c>
      <c r="AQ77" s="3">
        <v>2428</v>
      </c>
      <c r="AR77" s="3">
        <v>-32</v>
      </c>
      <c r="AS77" s="3">
        <v>1508</v>
      </c>
      <c r="AT77" s="3">
        <v>16292</v>
      </c>
      <c r="AU77" s="3">
        <v>-30</v>
      </c>
      <c r="AV77" s="3">
        <v>13166</v>
      </c>
      <c r="AW77" s="3">
        <v>242</v>
      </c>
      <c r="AX77" s="3">
        <v>2914</v>
      </c>
      <c r="AY77" s="3">
        <v>768</v>
      </c>
      <c r="AZ77" s="3"/>
      <c r="BA77" s="3">
        <f>(L77+'B of I M'!D105)/1000</f>
        <v>0.92885299999999915</v>
      </c>
      <c r="BB77" s="3">
        <f t="shared" si="5"/>
        <v>15.25</v>
      </c>
      <c r="BE77" s="25">
        <f>Bloomberg!A75</f>
        <v>38564</v>
      </c>
      <c r="BF77" s="48">
        <f t="shared" si="7"/>
        <v>155.76599999999999</v>
      </c>
      <c r="BG77" s="48">
        <f>Bloomberg!B75/1000</f>
        <v>-13.372</v>
      </c>
      <c r="BH77" s="48">
        <f t="shared" si="1"/>
        <v>9.3610000000000007</v>
      </c>
      <c r="BI77" s="48">
        <f t="shared" si="6"/>
        <v>171.99424900000002</v>
      </c>
      <c r="BJ77" s="48">
        <f>Bloomberg!C75/1000</f>
        <v>4.4960800000000001</v>
      </c>
      <c r="BK77" s="48">
        <f t="shared" si="2"/>
        <v>0.97097999999999995</v>
      </c>
    </row>
    <row r="78" spans="1:63">
      <c r="A78" t="s">
        <v>10</v>
      </c>
      <c r="B78" s="2">
        <v>38595</v>
      </c>
      <c r="C78" s="3">
        <v>3213</v>
      </c>
      <c r="D78" s="3">
        <v>-776</v>
      </c>
      <c r="E78" s="3">
        <v>-576</v>
      </c>
      <c r="F78" s="3">
        <v>-200</v>
      </c>
      <c r="G78" s="11">
        <v>-13046</v>
      </c>
      <c r="H78" s="3">
        <v>-9328</v>
      </c>
      <c r="I78" s="3">
        <v>-6121</v>
      </c>
      <c r="J78" s="3">
        <v>121</v>
      </c>
      <c r="K78" s="3">
        <v>-3207</v>
      </c>
      <c r="L78" s="3">
        <v>-3718</v>
      </c>
      <c r="M78" s="3">
        <v>-4461</v>
      </c>
      <c r="N78" s="3">
        <v>813</v>
      </c>
      <c r="O78" s="3">
        <v>743</v>
      </c>
      <c r="P78" s="11">
        <v>18098</v>
      </c>
      <c r="Q78" s="3">
        <v>4977</v>
      </c>
      <c r="R78" s="3">
        <v>13121</v>
      </c>
      <c r="S78" s="3">
        <v>-845</v>
      </c>
      <c r="T78" s="3">
        <v>-1745</v>
      </c>
      <c r="Z78" s="3">
        <v>4099</v>
      </c>
      <c r="AA78" s="3">
        <v>256</v>
      </c>
      <c r="AB78" s="3">
        <v>652</v>
      </c>
      <c r="AC78" s="3">
        <v>908</v>
      </c>
      <c r="AD78" s="11">
        <v>-14907</v>
      </c>
      <c r="AE78" s="3">
        <v>9950</v>
      </c>
      <c r="AF78" s="3">
        <v>1453</v>
      </c>
      <c r="AG78" s="3">
        <v>1647</v>
      </c>
      <c r="AH78" s="3">
        <v>1993</v>
      </c>
      <c r="AI78" s="3">
        <v>4857</v>
      </c>
      <c r="AJ78" s="3">
        <v>-4957</v>
      </c>
      <c r="AK78" s="3">
        <v>4405</v>
      </c>
      <c r="AL78" s="3">
        <v>-9094</v>
      </c>
      <c r="AM78" s="3">
        <v>-268</v>
      </c>
      <c r="AN78" s="11">
        <v>19236</v>
      </c>
      <c r="AO78" s="3">
        <v>-19523</v>
      </c>
      <c r="AP78" s="3">
        <v>-4951</v>
      </c>
      <c r="AQ78" s="3">
        <v>-15304</v>
      </c>
      <c r="AR78" s="3">
        <v>-217</v>
      </c>
      <c r="AS78" s="3">
        <v>948</v>
      </c>
      <c r="AT78" s="3">
        <v>-287</v>
      </c>
      <c r="AU78" s="3">
        <v>0</v>
      </c>
      <c r="AV78" s="3">
        <v>-516</v>
      </c>
      <c r="AW78" s="3">
        <v>101</v>
      </c>
      <c r="AX78" s="3">
        <v>127</v>
      </c>
      <c r="AY78" s="3">
        <v>-490</v>
      </c>
      <c r="AZ78" s="3"/>
      <c r="BA78" s="3">
        <f>(L78+'B of I M'!D106)/1000</f>
        <v>7.3232219999999995</v>
      </c>
      <c r="BB78" s="3">
        <f t="shared" si="5"/>
        <v>-5.4729999999999999</v>
      </c>
      <c r="BE78" s="25">
        <f>Bloomberg!A76</f>
        <v>38595</v>
      </c>
      <c r="BF78" s="48">
        <f t="shared" si="7"/>
        <v>152.60799999999998</v>
      </c>
      <c r="BG78" s="48">
        <f>Bloomberg!B76/1000</f>
        <v>-10.398</v>
      </c>
      <c r="BH78" s="48">
        <f t="shared" si="1"/>
        <v>7.6050000000000004</v>
      </c>
      <c r="BI78" s="48">
        <f t="shared" si="6"/>
        <v>173.38368200000002</v>
      </c>
      <c r="BJ78" s="48">
        <f>Bloomberg!C76/1000</f>
        <v>4.0552199999999994</v>
      </c>
      <c r="BK78" s="48">
        <f t="shared" si="2"/>
        <v>0.47385999999999928</v>
      </c>
    </row>
    <row r="79" spans="1:63">
      <c r="A79" t="s">
        <v>11</v>
      </c>
      <c r="B79" s="2">
        <v>38625</v>
      </c>
      <c r="C79" s="3">
        <v>2315</v>
      </c>
      <c r="D79" s="3">
        <v>-647</v>
      </c>
      <c r="E79" s="3">
        <v>-1398</v>
      </c>
      <c r="F79" s="3">
        <v>751</v>
      </c>
      <c r="G79" s="11">
        <v>-11108</v>
      </c>
      <c r="H79" s="3">
        <v>-12282</v>
      </c>
      <c r="I79" s="3">
        <v>-7599</v>
      </c>
      <c r="J79" s="3">
        <v>151</v>
      </c>
      <c r="K79" s="3">
        <v>-4683</v>
      </c>
      <c r="L79" s="3">
        <v>1174</v>
      </c>
      <c r="M79" s="3">
        <v>2595</v>
      </c>
      <c r="N79" s="3">
        <v>457</v>
      </c>
      <c r="O79" s="3">
        <v>-1421</v>
      </c>
      <c r="P79" s="11">
        <v>13949</v>
      </c>
      <c r="Q79" s="3">
        <v>5196</v>
      </c>
      <c r="R79" s="3">
        <v>8753</v>
      </c>
      <c r="S79" s="3">
        <v>-469</v>
      </c>
      <c r="T79" s="3">
        <v>-1814</v>
      </c>
      <c r="Z79" s="3">
        <v>7624</v>
      </c>
      <c r="AA79" s="3">
        <v>-685</v>
      </c>
      <c r="AB79" s="3">
        <v>2988</v>
      </c>
      <c r="AC79" s="3">
        <v>2302</v>
      </c>
      <c r="AD79" s="11">
        <v>24772</v>
      </c>
      <c r="AE79" s="3">
        <v>-571</v>
      </c>
      <c r="AF79" s="3">
        <v>1090</v>
      </c>
      <c r="AG79" s="3">
        <v>-2562</v>
      </c>
      <c r="AH79" s="3">
        <v>4</v>
      </c>
      <c r="AI79" s="3">
        <v>897</v>
      </c>
      <c r="AJ79" s="3">
        <v>24201</v>
      </c>
      <c r="AK79" s="3">
        <v>6774</v>
      </c>
      <c r="AL79" s="3">
        <v>5042</v>
      </c>
      <c r="AM79" s="3">
        <v>12386</v>
      </c>
      <c r="AN79" s="11">
        <v>-16391</v>
      </c>
      <c r="AO79" s="3">
        <v>23096</v>
      </c>
      <c r="AP79" s="3">
        <v>10076</v>
      </c>
      <c r="AQ79" s="3">
        <v>12509</v>
      </c>
      <c r="AR79" s="3">
        <v>59</v>
      </c>
      <c r="AS79" s="3">
        <v>451</v>
      </c>
      <c r="AT79" s="3">
        <v>6705</v>
      </c>
      <c r="AU79" s="3">
        <v>0</v>
      </c>
      <c r="AV79" s="3">
        <v>6590</v>
      </c>
      <c r="AW79" s="3">
        <v>454</v>
      </c>
      <c r="AX79" s="3">
        <v>-340</v>
      </c>
      <c r="AY79" s="3">
        <v>28</v>
      </c>
      <c r="AZ79" s="3"/>
      <c r="BA79" s="3">
        <f>(L79+'B of I M'!D107)/1000</f>
        <v>9.5733909999999991</v>
      </c>
      <c r="BB79" s="3">
        <f t="shared" si="5"/>
        <v>30.791</v>
      </c>
      <c r="BE79" s="25">
        <f>Bloomberg!A77</f>
        <v>38625</v>
      </c>
      <c r="BF79" s="48">
        <f t="shared" si="7"/>
        <v>178.58299999999997</v>
      </c>
      <c r="BG79" s="48">
        <f>Bloomberg!B77/1000</f>
        <v>-10.124000000000001</v>
      </c>
      <c r="BH79" s="48">
        <f t="shared" si="1"/>
        <v>12.888</v>
      </c>
      <c r="BI79" s="48">
        <f t="shared" si="6"/>
        <v>179.370835</v>
      </c>
      <c r="BJ79" s="48">
        <f>Bloomberg!C77/1000</f>
        <v>4.2566899999999999</v>
      </c>
      <c r="BK79" s="48">
        <f t="shared" si="2"/>
        <v>0.97060999999999975</v>
      </c>
    </row>
    <row r="80" spans="1:63">
      <c r="A80" t="s">
        <v>12</v>
      </c>
      <c r="B80" s="2">
        <v>38656</v>
      </c>
      <c r="C80" s="3">
        <v>1706</v>
      </c>
      <c r="D80" s="3">
        <v>2057</v>
      </c>
      <c r="E80" s="3">
        <v>-1914</v>
      </c>
      <c r="F80" s="3">
        <v>3971</v>
      </c>
      <c r="G80" s="11">
        <v>-11438</v>
      </c>
      <c r="H80" s="3">
        <v>-13230</v>
      </c>
      <c r="I80" s="3">
        <v>-11359</v>
      </c>
      <c r="J80" s="3">
        <v>-611</v>
      </c>
      <c r="K80" s="3">
        <v>-1871</v>
      </c>
      <c r="L80" s="3">
        <v>1792</v>
      </c>
      <c r="M80" s="3">
        <v>13926</v>
      </c>
      <c r="N80" s="3">
        <v>511</v>
      </c>
      <c r="O80" s="3">
        <v>-12134</v>
      </c>
      <c r="P80" s="11">
        <v>11098</v>
      </c>
      <c r="Q80" s="3">
        <v>1854</v>
      </c>
      <c r="R80" s="3">
        <v>9244</v>
      </c>
      <c r="S80" s="3">
        <v>143</v>
      </c>
      <c r="T80" s="3">
        <v>-1731</v>
      </c>
      <c r="Z80" s="3">
        <v>5149</v>
      </c>
      <c r="AA80" s="3">
        <v>618</v>
      </c>
      <c r="AB80" s="3">
        <v>1743</v>
      </c>
      <c r="AC80" s="3">
        <v>2361</v>
      </c>
      <c r="AD80" s="11">
        <v>3302</v>
      </c>
      <c r="AE80" s="3">
        <v>6565</v>
      </c>
      <c r="AF80" s="3">
        <v>138</v>
      </c>
      <c r="AG80" s="3">
        <v>5113</v>
      </c>
      <c r="AH80" s="3">
        <v>21</v>
      </c>
      <c r="AI80" s="3">
        <v>1293</v>
      </c>
      <c r="AJ80" s="3">
        <v>9867</v>
      </c>
      <c r="AK80" s="3">
        <v>5720</v>
      </c>
      <c r="AL80" s="3">
        <v>-2530</v>
      </c>
      <c r="AM80" s="3">
        <v>6678</v>
      </c>
      <c r="AN80" s="11">
        <v>410</v>
      </c>
      <c r="AO80" s="3">
        <v>7840</v>
      </c>
      <c r="AP80" s="3">
        <v>971</v>
      </c>
      <c r="AQ80" s="3">
        <v>6692</v>
      </c>
      <c r="AR80" s="3">
        <v>212</v>
      </c>
      <c r="AS80" s="3">
        <v>-35</v>
      </c>
      <c r="AT80" s="3">
        <v>8249</v>
      </c>
      <c r="AU80" s="3">
        <v>-1</v>
      </c>
      <c r="AV80" s="3">
        <v>8537</v>
      </c>
      <c r="AW80" s="3">
        <v>8</v>
      </c>
      <c r="AX80" s="3">
        <v>-294</v>
      </c>
      <c r="AY80" s="3">
        <v>890</v>
      </c>
      <c r="AZ80" s="3"/>
      <c r="BA80" s="3">
        <f>(L80+'B of I M'!D108)/1000</f>
        <v>12.101617000000001</v>
      </c>
      <c r="BB80" s="3">
        <f t="shared" si="5"/>
        <v>18.404</v>
      </c>
      <c r="BE80" s="25">
        <f>Bloomberg!A78</f>
        <v>38656</v>
      </c>
      <c r="BF80" s="48">
        <f t="shared" si="7"/>
        <v>164.423</v>
      </c>
      <c r="BG80" s="48">
        <f>Bloomberg!B78/1000</f>
        <v>-14.554</v>
      </c>
      <c r="BH80" s="48">
        <f t="shared" si="1"/>
        <v>11.836999999999998</v>
      </c>
      <c r="BI80" s="48">
        <f t="shared" si="6"/>
        <v>187.227675</v>
      </c>
      <c r="BJ80" s="48">
        <f>Bloomberg!C78/1000</f>
        <v>4.4183000000000003</v>
      </c>
      <c r="BK80" s="48">
        <f t="shared" si="2"/>
        <v>0.78359000000000023</v>
      </c>
    </row>
    <row r="81" spans="1:63">
      <c r="A81" t="s">
        <v>13</v>
      </c>
      <c r="B81" s="2">
        <v>38686</v>
      </c>
      <c r="C81" s="3">
        <v>4532</v>
      </c>
      <c r="D81" s="3">
        <v>-14443</v>
      </c>
      <c r="E81" s="3">
        <v>-17895</v>
      </c>
      <c r="F81" s="3">
        <v>3452</v>
      </c>
      <c r="G81" s="11">
        <v>17270</v>
      </c>
      <c r="H81" s="3">
        <v>-13911</v>
      </c>
      <c r="I81" s="3">
        <v>-11864</v>
      </c>
      <c r="J81" s="3">
        <v>1113</v>
      </c>
      <c r="K81" s="3">
        <v>-2047</v>
      </c>
      <c r="L81" s="3">
        <v>31181</v>
      </c>
      <c r="M81" s="3">
        <v>8508</v>
      </c>
      <c r="N81" s="3">
        <v>-1867</v>
      </c>
      <c r="O81" s="3">
        <v>22673</v>
      </c>
      <c r="P81" s="11">
        <v>2901</v>
      </c>
      <c r="Q81" s="3">
        <v>3602</v>
      </c>
      <c r="R81" s="3">
        <v>-701</v>
      </c>
      <c r="S81" s="3">
        <v>47</v>
      </c>
      <c r="T81" s="3">
        <v>-3047</v>
      </c>
      <c r="Z81" s="3">
        <v>4667</v>
      </c>
      <c r="AA81" s="3">
        <v>5642</v>
      </c>
      <c r="AB81" s="3">
        <v>3073</v>
      </c>
      <c r="AC81" s="3">
        <v>8715</v>
      </c>
      <c r="AD81" s="11">
        <v>-8903</v>
      </c>
      <c r="AE81" s="3">
        <v>23958</v>
      </c>
      <c r="AF81" s="3">
        <v>339</v>
      </c>
      <c r="AG81" s="3">
        <v>18163</v>
      </c>
      <c r="AH81" s="3">
        <v>725</v>
      </c>
      <c r="AI81" s="3">
        <v>4731</v>
      </c>
      <c r="AJ81" s="3">
        <v>15055</v>
      </c>
      <c r="AK81" s="3">
        <v>6994</v>
      </c>
      <c r="AL81" s="3">
        <v>4506</v>
      </c>
      <c r="AM81" s="3">
        <v>3554</v>
      </c>
      <c r="AN81" s="11">
        <v>7555</v>
      </c>
      <c r="AO81" s="3">
        <v>1587</v>
      </c>
      <c r="AP81" s="3">
        <v>-4366</v>
      </c>
      <c r="AQ81" s="3">
        <v>3241</v>
      </c>
      <c r="AR81" s="3">
        <v>1952</v>
      </c>
      <c r="AS81" s="3">
        <v>760</v>
      </c>
      <c r="AT81" s="3">
        <v>9142</v>
      </c>
      <c r="AU81" s="3">
        <v>285</v>
      </c>
      <c r="AV81" s="3">
        <v>6563</v>
      </c>
      <c r="AW81" s="3">
        <v>213</v>
      </c>
      <c r="AX81" s="3">
        <v>2081</v>
      </c>
      <c r="AY81" s="3">
        <v>836</v>
      </c>
      <c r="AZ81" s="3"/>
      <c r="BA81" s="3">
        <f>(L81+'B of I M'!D109)/1000</f>
        <v>28.588789999999999</v>
      </c>
      <c r="BB81" s="3">
        <f t="shared" si="5"/>
        <v>21.617999999999999</v>
      </c>
      <c r="BE81" s="25">
        <f>Bloomberg!A79</f>
        <v>38686</v>
      </c>
      <c r="BF81" s="48">
        <f t="shared" si="7"/>
        <v>179.40100000000001</v>
      </c>
      <c r="BG81" s="48">
        <f>Bloomberg!B79/1000</f>
        <v>-12.459</v>
      </c>
      <c r="BH81" s="48">
        <f t="shared" si="1"/>
        <v>12.576000000000001</v>
      </c>
      <c r="BI81" s="48">
        <f t="shared" si="6"/>
        <v>193.96415299999998</v>
      </c>
      <c r="BJ81" s="48">
        <f>Bloomberg!C79/1000</f>
        <v>4.7675299999999998</v>
      </c>
      <c r="BK81" s="48">
        <f t="shared" si="2"/>
        <v>-1.3097800000000008</v>
      </c>
    </row>
    <row r="82" spans="1:63">
      <c r="A82" t="s">
        <v>14</v>
      </c>
      <c r="B82" s="2">
        <v>38717</v>
      </c>
      <c r="C82" s="3">
        <v>3838</v>
      </c>
      <c r="D82" s="3">
        <v>261</v>
      </c>
      <c r="E82" s="3">
        <v>-2660</v>
      </c>
      <c r="F82" s="3">
        <v>2921</v>
      </c>
      <c r="G82" s="11">
        <v>-4150</v>
      </c>
      <c r="H82" s="3">
        <v>-5018</v>
      </c>
      <c r="I82" s="3">
        <v>-2511</v>
      </c>
      <c r="J82" s="3">
        <v>-1196</v>
      </c>
      <c r="K82" s="3">
        <v>-2507</v>
      </c>
      <c r="L82" s="3">
        <v>868</v>
      </c>
      <c r="M82" s="3">
        <v>-12933</v>
      </c>
      <c r="N82" s="3">
        <v>-8549</v>
      </c>
      <c r="O82" s="3">
        <v>13801</v>
      </c>
      <c r="P82" s="11">
        <v>7717</v>
      </c>
      <c r="Q82" s="3">
        <v>13283</v>
      </c>
      <c r="R82" s="3">
        <v>-5566</v>
      </c>
      <c r="S82" s="3">
        <v>-976</v>
      </c>
      <c r="T82" s="3">
        <v>-2117</v>
      </c>
      <c r="Z82" s="3">
        <v>4747</v>
      </c>
      <c r="AA82" s="3">
        <v>-6276</v>
      </c>
      <c r="AB82" s="3">
        <v>6616</v>
      </c>
      <c r="AC82" s="3">
        <v>340</v>
      </c>
      <c r="AD82" s="11">
        <v>8467</v>
      </c>
      <c r="AE82" s="3">
        <v>5787</v>
      </c>
      <c r="AF82" s="3">
        <v>1605</v>
      </c>
      <c r="AG82" s="3">
        <v>955</v>
      </c>
      <c r="AH82" s="3">
        <v>21</v>
      </c>
      <c r="AI82" s="3">
        <v>3207</v>
      </c>
      <c r="AJ82" s="3">
        <v>14254</v>
      </c>
      <c r="AK82" s="3">
        <v>1746</v>
      </c>
      <c r="AL82" s="3">
        <v>1568</v>
      </c>
      <c r="AM82" s="3">
        <v>10940</v>
      </c>
      <c r="AN82" s="11">
        <v>2663</v>
      </c>
      <c r="AO82" s="3">
        <v>811</v>
      </c>
      <c r="AP82" s="3">
        <v>-831</v>
      </c>
      <c r="AQ82" s="3">
        <v>-689</v>
      </c>
      <c r="AR82" s="3">
        <v>1623</v>
      </c>
      <c r="AS82" s="3">
        <v>708</v>
      </c>
      <c r="AT82" s="3">
        <v>3474</v>
      </c>
      <c r="AU82" s="3">
        <v>-198</v>
      </c>
      <c r="AV82" s="3">
        <v>1228</v>
      </c>
      <c r="AW82" s="3">
        <v>-627</v>
      </c>
      <c r="AX82" s="3">
        <v>3071</v>
      </c>
      <c r="AY82" s="3">
        <v>-361</v>
      </c>
      <c r="AZ82" s="3"/>
      <c r="BA82" s="3">
        <f>(L82+'B of I M'!D110)/1000</f>
        <v>-8.7437500000000004</v>
      </c>
      <c r="BB82" s="3">
        <f t="shared" si="5"/>
        <v>15.481999999999999</v>
      </c>
      <c r="BE82" s="25">
        <f>Bloomberg!A80</f>
        <v>38717</v>
      </c>
      <c r="BF82" s="48">
        <f t="shared" si="7"/>
        <v>189.52799999999999</v>
      </c>
      <c r="BG82" s="48">
        <f>Bloomberg!B80/1000</f>
        <v>-12.803000000000001</v>
      </c>
      <c r="BH82" s="48">
        <f t="shared" si="1"/>
        <v>12.065999999999999</v>
      </c>
      <c r="BI82" s="48">
        <f t="shared" si="6"/>
        <v>188.69777999999997</v>
      </c>
      <c r="BJ82" s="48">
        <f>Bloomberg!C80/1000</f>
        <v>8.1006999999999998</v>
      </c>
      <c r="BK82" s="48">
        <f t="shared" si="2"/>
        <v>3.3960199999999992</v>
      </c>
    </row>
    <row r="83" spans="1:63">
      <c r="A83" t="s">
        <v>15</v>
      </c>
      <c r="B83" s="2">
        <v>38748</v>
      </c>
      <c r="C83" s="3">
        <v>6414</v>
      </c>
      <c r="D83" s="3">
        <v>-1346</v>
      </c>
      <c r="E83" s="3">
        <v>-2904</v>
      </c>
      <c r="F83" s="3">
        <v>1558</v>
      </c>
      <c r="G83" s="11">
        <v>14545</v>
      </c>
      <c r="H83" s="3">
        <v>-15977</v>
      </c>
      <c r="I83" s="3">
        <v>-9821</v>
      </c>
      <c r="J83" s="3">
        <v>-23</v>
      </c>
      <c r="K83" s="3">
        <v>-6156</v>
      </c>
      <c r="L83" s="3">
        <v>30522</v>
      </c>
      <c r="M83" s="3">
        <v>29080</v>
      </c>
      <c r="N83" s="3">
        <v>3596</v>
      </c>
      <c r="O83" s="3">
        <v>1442</v>
      </c>
      <c r="P83" s="11">
        <v>-6541</v>
      </c>
      <c r="Q83" s="3">
        <v>-33943</v>
      </c>
      <c r="R83" s="3">
        <v>27402</v>
      </c>
      <c r="S83" s="3">
        <v>144</v>
      </c>
      <c r="T83" s="3">
        <v>-1779</v>
      </c>
      <c r="Z83" s="3">
        <v>7197</v>
      </c>
      <c r="AA83" s="3">
        <v>-1474</v>
      </c>
      <c r="AB83" s="3">
        <v>4235</v>
      </c>
      <c r="AC83" s="3">
        <v>2761</v>
      </c>
      <c r="AD83" s="11">
        <v>16426</v>
      </c>
      <c r="AE83" s="3">
        <v>6076</v>
      </c>
      <c r="AF83" s="3">
        <v>1020</v>
      </c>
      <c r="AG83" s="3">
        <v>1555</v>
      </c>
      <c r="AH83" s="3">
        <v>-34</v>
      </c>
      <c r="AI83" s="3">
        <v>3534</v>
      </c>
      <c r="AJ83" s="3">
        <v>22501</v>
      </c>
      <c r="AK83" s="3">
        <v>15063</v>
      </c>
      <c r="AL83" s="3">
        <v>1320</v>
      </c>
      <c r="AM83" s="3">
        <v>6118</v>
      </c>
      <c r="AN83" s="11">
        <v>-7022</v>
      </c>
      <c r="AO83" s="3">
        <v>11755</v>
      </c>
      <c r="AP83" s="3">
        <v>9603</v>
      </c>
      <c r="AQ83" s="3">
        <v>3379</v>
      </c>
      <c r="AR83" s="3">
        <v>-2049</v>
      </c>
      <c r="AS83" s="3">
        <v>822</v>
      </c>
      <c r="AT83" s="3">
        <v>4733</v>
      </c>
      <c r="AU83" s="3">
        <v>89</v>
      </c>
      <c r="AV83" s="3">
        <v>3752</v>
      </c>
      <c r="AW83" s="3">
        <v>167</v>
      </c>
      <c r="AX83" s="3">
        <v>726</v>
      </c>
      <c r="AY83" s="3">
        <v>-777</v>
      </c>
      <c r="AZ83" s="3"/>
      <c r="BA83" s="3">
        <f>(L83+'B of I M'!D111)/1000</f>
        <v>57.530774999999998</v>
      </c>
      <c r="BB83" s="3">
        <f t="shared" si="5"/>
        <v>26.253</v>
      </c>
      <c r="BE83" s="25">
        <f>Bloomberg!A81</f>
        <v>38748</v>
      </c>
      <c r="BF83" s="48">
        <f t="shared" si="7"/>
        <v>204.86500000000001</v>
      </c>
      <c r="BG83" s="48">
        <f>Bloomberg!B81/1000</f>
        <v>-13.117000000000001</v>
      </c>
      <c r="BH83" s="48">
        <f t="shared" si="1"/>
        <v>12.512</v>
      </c>
      <c r="BI83" s="48">
        <f t="shared" si="6"/>
        <v>214.67862299999999</v>
      </c>
      <c r="BJ83" s="48">
        <f>Bloomberg!C81/1000</f>
        <v>6.91106</v>
      </c>
      <c r="BK83" s="48">
        <f t="shared" si="2"/>
        <v>2.1868700000000008</v>
      </c>
    </row>
    <row r="84" spans="1:63">
      <c r="A84" t="s">
        <v>16</v>
      </c>
      <c r="B84" s="2">
        <v>38776</v>
      </c>
      <c r="C84" s="3">
        <v>4414</v>
      </c>
      <c r="D84" s="3">
        <v>-177</v>
      </c>
      <c r="E84" s="3">
        <v>-2400</v>
      </c>
      <c r="F84" s="3">
        <v>2223</v>
      </c>
      <c r="G84" s="11">
        <v>-937</v>
      </c>
      <c r="H84" s="3">
        <v>-9922</v>
      </c>
      <c r="I84" s="3">
        <v>159</v>
      </c>
      <c r="J84" s="3">
        <v>528</v>
      </c>
      <c r="K84" s="3">
        <v>-10081</v>
      </c>
      <c r="L84" s="3">
        <v>8985</v>
      </c>
      <c r="M84" s="3">
        <v>7388</v>
      </c>
      <c r="N84" s="3">
        <v>-923</v>
      </c>
      <c r="O84" s="3">
        <v>1597</v>
      </c>
      <c r="P84" s="11">
        <v>5709</v>
      </c>
      <c r="Q84" s="3">
        <v>14047</v>
      </c>
      <c r="R84" s="3">
        <v>-8338</v>
      </c>
      <c r="S84" s="3">
        <v>-125</v>
      </c>
      <c r="T84" s="3">
        <v>-451</v>
      </c>
      <c r="Z84" s="3">
        <v>8277</v>
      </c>
      <c r="AA84" s="3">
        <v>-25227</v>
      </c>
      <c r="AB84" s="3">
        <v>27382</v>
      </c>
      <c r="AC84" s="3">
        <v>2156</v>
      </c>
      <c r="AD84" s="11">
        <v>20443</v>
      </c>
      <c r="AE84" s="3">
        <v>5738</v>
      </c>
      <c r="AF84" s="3">
        <v>-101</v>
      </c>
      <c r="AG84" s="3">
        <v>499</v>
      </c>
      <c r="AH84" s="3">
        <v>11</v>
      </c>
      <c r="AI84" s="3">
        <v>5328</v>
      </c>
      <c r="AJ84" s="3">
        <v>26180</v>
      </c>
      <c r="AK84" s="3">
        <v>6416</v>
      </c>
      <c r="AL84" s="3">
        <v>2985</v>
      </c>
      <c r="AM84" s="3">
        <v>16780</v>
      </c>
      <c r="AN84" s="11">
        <v>12775</v>
      </c>
      <c r="AO84" s="3">
        <v>12772</v>
      </c>
      <c r="AP84" s="3">
        <v>-946</v>
      </c>
      <c r="AQ84" s="3">
        <v>15331</v>
      </c>
      <c r="AR84" s="3">
        <v>-1242</v>
      </c>
      <c r="AS84" s="3">
        <v>-371</v>
      </c>
      <c r="AT84" s="3">
        <v>25546</v>
      </c>
      <c r="AU84" s="3">
        <v>-1</v>
      </c>
      <c r="AV84" s="3">
        <v>8511</v>
      </c>
      <c r="AW84" s="3">
        <v>-275</v>
      </c>
      <c r="AX84" s="3">
        <v>17311</v>
      </c>
      <c r="AY84" s="3">
        <v>311</v>
      </c>
      <c r="AZ84" s="3"/>
      <c r="BA84" s="3">
        <f>(L84+'B of I M'!D112)/1000</f>
        <v>4.1662509999999999</v>
      </c>
      <c r="BB84" s="3">
        <f t="shared" si="5"/>
        <v>34.691000000000003</v>
      </c>
      <c r="BE84" s="25">
        <f>Bloomberg!A82</f>
        <v>38776</v>
      </c>
      <c r="BF84" s="48">
        <f t="shared" si="7"/>
        <v>220.857</v>
      </c>
      <c r="BG84" s="48">
        <f>Bloomberg!B82/1000</f>
        <v>-17.199000000000002</v>
      </c>
      <c r="BH84" s="48">
        <f t="shared" si="1"/>
        <v>5.4539999999999971</v>
      </c>
      <c r="BI84" s="48">
        <f t="shared" si="6"/>
        <v>200.335578</v>
      </c>
      <c r="BJ84" s="48">
        <f>Bloomberg!C82/1000</f>
        <v>6.5417899999999998</v>
      </c>
      <c r="BK84" s="48">
        <f t="shared" si="2"/>
        <v>1.5912899999999999</v>
      </c>
    </row>
    <row r="85" spans="1:63">
      <c r="A85" t="s">
        <v>17</v>
      </c>
      <c r="B85" s="2">
        <v>38807</v>
      </c>
      <c r="C85" s="3">
        <v>5544</v>
      </c>
      <c r="D85" s="3">
        <v>6143</v>
      </c>
      <c r="E85" s="3">
        <v>-620</v>
      </c>
      <c r="F85" s="3">
        <v>6763</v>
      </c>
      <c r="G85" s="11">
        <v>20349</v>
      </c>
      <c r="H85" s="3">
        <v>-7207</v>
      </c>
      <c r="I85" s="3">
        <v>327</v>
      </c>
      <c r="J85" s="3">
        <v>-243</v>
      </c>
      <c r="K85" s="3">
        <v>-7534</v>
      </c>
      <c r="L85" s="3">
        <v>27556</v>
      </c>
      <c r="M85" s="3">
        <v>27302</v>
      </c>
      <c r="N85" s="3">
        <v>-1278</v>
      </c>
      <c r="O85" s="3">
        <v>254</v>
      </c>
      <c r="P85" s="11">
        <v>-20853</v>
      </c>
      <c r="Q85" s="3">
        <v>-26078</v>
      </c>
      <c r="R85" s="3">
        <v>5225</v>
      </c>
      <c r="S85" s="3">
        <v>-586</v>
      </c>
      <c r="T85" s="3">
        <v>-2311</v>
      </c>
      <c r="Z85" s="3">
        <v>8855</v>
      </c>
      <c r="AA85" s="3">
        <v>-3697</v>
      </c>
      <c r="AB85" s="3">
        <v>-151</v>
      </c>
      <c r="AC85" s="3">
        <v>-3848</v>
      </c>
      <c r="AD85" s="11">
        <v>9649</v>
      </c>
      <c r="AE85" s="3">
        <v>10891</v>
      </c>
      <c r="AF85" s="3">
        <v>107</v>
      </c>
      <c r="AG85" s="3">
        <v>1379</v>
      </c>
      <c r="AH85" s="3">
        <v>5083</v>
      </c>
      <c r="AI85" s="3">
        <v>4322</v>
      </c>
      <c r="AJ85" s="3">
        <v>20540</v>
      </c>
      <c r="AK85" s="3">
        <v>9245</v>
      </c>
      <c r="AL85" s="3">
        <v>2676</v>
      </c>
      <c r="AM85" s="3">
        <v>8619</v>
      </c>
      <c r="AN85" s="11">
        <v>2223</v>
      </c>
      <c r="AO85" s="3">
        <v>3536</v>
      </c>
      <c r="AP85" s="3">
        <v>926</v>
      </c>
      <c r="AQ85" s="3">
        <v>1927</v>
      </c>
      <c r="AR85" s="3">
        <v>278</v>
      </c>
      <c r="AS85" s="3">
        <v>404</v>
      </c>
      <c r="AT85" s="3">
        <v>5759</v>
      </c>
      <c r="AU85" s="3">
        <v>255</v>
      </c>
      <c r="AV85" s="3">
        <v>2954</v>
      </c>
      <c r="AW85" s="3">
        <v>-95</v>
      </c>
      <c r="AX85" s="3">
        <v>2645</v>
      </c>
      <c r="AY85" s="3">
        <v>913</v>
      </c>
      <c r="AZ85" s="3"/>
      <c r="BA85" s="3">
        <f>(L85+'B of I M'!D113)/1000</f>
        <v>35.665180999999997</v>
      </c>
      <c r="BB85" s="3">
        <f t="shared" si="5"/>
        <v>23.494</v>
      </c>
      <c r="BE85" s="25">
        <f>Bloomberg!A83</f>
        <v>38807</v>
      </c>
      <c r="BF85" s="48">
        <f t="shared" si="7"/>
        <v>229.73000000000002</v>
      </c>
      <c r="BG85" s="48">
        <f>Bloomberg!B83/1000</f>
        <v>-18.756</v>
      </c>
      <c r="BH85" s="48">
        <f t="shared" si="1"/>
        <v>-2.3039999999999985</v>
      </c>
      <c r="BI85" s="48">
        <f t="shared" si="6"/>
        <v>210.25892899999999</v>
      </c>
      <c r="BJ85" s="48">
        <f>Bloomberg!C83/1000</f>
        <v>6.8544999999999998</v>
      </c>
      <c r="BK85" s="48">
        <f t="shared" si="2"/>
        <v>2.1584899999999996</v>
      </c>
    </row>
    <row r="86" spans="1:63">
      <c r="A86" t="s">
        <v>18</v>
      </c>
      <c r="B86" s="2">
        <v>38837</v>
      </c>
      <c r="C86" s="3">
        <v>2544</v>
      </c>
      <c r="D86" s="3">
        <v>5394</v>
      </c>
      <c r="E86" s="3">
        <v>-1318</v>
      </c>
      <c r="F86" s="3">
        <v>6712</v>
      </c>
      <c r="G86" s="11">
        <v>-13089</v>
      </c>
      <c r="H86" s="3">
        <v>-8756</v>
      </c>
      <c r="I86" s="3">
        <v>-456</v>
      </c>
      <c r="J86" s="3">
        <v>-646</v>
      </c>
      <c r="K86" s="3">
        <v>-8300</v>
      </c>
      <c r="L86" s="3">
        <v>-4333</v>
      </c>
      <c r="M86" s="3">
        <v>7714</v>
      </c>
      <c r="N86" s="3">
        <v>6635</v>
      </c>
      <c r="O86" s="3">
        <v>-12047</v>
      </c>
      <c r="P86" s="11">
        <v>9927</v>
      </c>
      <c r="Q86" s="3">
        <v>7382</v>
      </c>
      <c r="R86" s="3">
        <v>2545</v>
      </c>
      <c r="S86" s="3">
        <v>78</v>
      </c>
      <c r="T86" s="3">
        <v>208</v>
      </c>
      <c r="Z86" s="3">
        <v>6178</v>
      </c>
      <c r="AA86" s="3">
        <v>-2457</v>
      </c>
      <c r="AB86" s="3">
        <v>8992</v>
      </c>
      <c r="AC86" s="3">
        <v>6535</v>
      </c>
      <c r="AD86" s="11">
        <v>13133</v>
      </c>
      <c r="AE86" s="3">
        <v>-3089</v>
      </c>
      <c r="AF86" s="3">
        <v>-33</v>
      </c>
      <c r="AG86" s="3">
        <v>-5395</v>
      </c>
      <c r="AH86" s="3">
        <v>-26</v>
      </c>
      <c r="AI86" s="3">
        <v>2364</v>
      </c>
      <c r="AJ86" s="3">
        <v>10044</v>
      </c>
      <c r="AK86" s="3">
        <v>-1237</v>
      </c>
      <c r="AL86" s="3">
        <v>1099</v>
      </c>
      <c r="AM86" s="3">
        <v>10182</v>
      </c>
      <c r="AN86" s="11">
        <v>-5221</v>
      </c>
      <c r="AO86" s="3">
        <v>11056</v>
      </c>
      <c r="AP86" s="3">
        <v>3372</v>
      </c>
      <c r="AQ86" s="3">
        <v>7300</v>
      </c>
      <c r="AR86" s="3">
        <v>113</v>
      </c>
      <c r="AS86" s="3">
        <v>271</v>
      </c>
      <c r="AT86" s="3">
        <v>5835</v>
      </c>
      <c r="AU86" s="3">
        <v>-294</v>
      </c>
      <c r="AV86" s="3">
        <v>6048</v>
      </c>
      <c r="AW86" s="3">
        <v>399</v>
      </c>
      <c r="AX86" s="3">
        <v>-317</v>
      </c>
      <c r="AY86" s="3">
        <v>283</v>
      </c>
      <c r="AZ86" s="3"/>
      <c r="BA86" s="3">
        <f>(L86+'B of I M'!D114)/1000</f>
        <v>-2.5479849999999997</v>
      </c>
      <c r="BB86" s="3">
        <f t="shared" si="5"/>
        <v>16.091999999999999</v>
      </c>
      <c r="BE86" s="25">
        <f>Bloomberg!A84</f>
        <v>38837</v>
      </c>
      <c r="BF86" s="48">
        <f t="shared" si="7"/>
        <v>232.65299999999996</v>
      </c>
      <c r="BG86" s="48">
        <f>Bloomberg!B84/1000</f>
        <v>-21.553000000000001</v>
      </c>
      <c r="BH86" s="48">
        <f t="shared" ref="BH86:BH149" si="8">(BG86-BG75)</f>
        <v>-4.9130000000000003</v>
      </c>
      <c r="BI86" s="48">
        <f t="shared" si="6"/>
        <v>188.56315599999996</v>
      </c>
      <c r="BJ86" s="48">
        <f>Bloomberg!C84/1000</f>
        <v>7.33026</v>
      </c>
      <c r="BK86" s="48">
        <f t="shared" ref="BK86:BK149" si="9">BJ86-BJ75</f>
        <v>2.8469300000000004</v>
      </c>
    </row>
    <row r="87" spans="1:63">
      <c r="A87" t="s">
        <v>19</v>
      </c>
      <c r="B87" s="2">
        <v>38868</v>
      </c>
      <c r="C87" s="3">
        <v>2409</v>
      </c>
      <c r="D87" s="3">
        <v>2303</v>
      </c>
      <c r="E87" s="3">
        <v>-745</v>
      </c>
      <c r="F87" s="3">
        <v>3048</v>
      </c>
      <c r="G87" s="11">
        <v>2023</v>
      </c>
      <c r="H87" s="3">
        <v>-7746</v>
      </c>
      <c r="I87" s="3">
        <v>-5179</v>
      </c>
      <c r="J87" s="3">
        <v>-259</v>
      </c>
      <c r="K87" s="3">
        <v>-2567</v>
      </c>
      <c r="L87" s="3">
        <v>9769</v>
      </c>
      <c r="M87" s="3">
        <v>11278</v>
      </c>
      <c r="N87" s="3">
        <v>-4628</v>
      </c>
      <c r="O87" s="3">
        <v>-1509</v>
      </c>
      <c r="P87" s="11">
        <v>-3104</v>
      </c>
      <c r="Q87" s="3">
        <v>-5105</v>
      </c>
      <c r="R87" s="3">
        <v>2001</v>
      </c>
      <c r="S87" s="3">
        <v>344</v>
      </c>
      <c r="T87" s="3">
        <v>-777</v>
      </c>
      <c r="Z87" s="3">
        <v>5552</v>
      </c>
      <c r="AA87" s="3">
        <v>-4125</v>
      </c>
      <c r="AB87" s="3">
        <v>4847</v>
      </c>
      <c r="AC87" s="3">
        <v>721</v>
      </c>
      <c r="AD87" s="11">
        <v>38852</v>
      </c>
      <c r="AE87" s="3">
        <v>-16429</v>
      </c>
      <c r="AF87" s="3">
        <v>227</v>
      </c>
      <c r="AG87" s="3">
        <v>-18711</v>
      </c>
      <c r="AH87" s="3">
        <v>30</v>
      </c>
      <c r="AI87" s="3">
        <v>2025</v>
      </c>
      <c r="AJ87" s="3">
        <v>22423</v>
      </c>
      <c r="AK87" s="3">
        <v>10697</v>
      </c>
      <c r="AL87" s="3">
        <v>-473</v>
      </c>
      <c r="AM87" s="3">
        <v>12199</v>
      </c>
      <c r="AN87" s="11">
        <v>-28381</v>
      </c>
      <c r="AO87" s="3">
        <v>4765</v>
      </c>
      <c r="AP87" s="3">
        <v>-2193</v>
      </c>
      <c r="AQ87" s="3">
        <v>5721</v>
      </c>
      <c r="AR87" s="3">
        <v>-102</v>
      </c>
      <c r="AS87" s="3">
        <v>1338</v>
      </c>
      <c r="AT87" s="3">
        <v>-23616</v>
      </c>
      <c r="AU87" s="3">
        <v>-155</v>
      </c>
      <c r="AV87" s="3">
        <v>-23959</v>
      </c>
      <c r="AW87" s="3">
        <v>-258</v>
      </c>
      <c r="AX87" s="3">
        <v>757</v>
      </c>
      <c r="AY87" s="3">
        <v>-965</v>
      </c>
      <c r="AZ87" s="3"/>
      <c r="BA87" s="3">
        <f>(L87+'B of I M'!D115)/1000</f>
        <v>15.881696</v>
      </c>
      <c r="BB87" s="3">
        <f t="shared" si="5"/>
        <v>-1.536</v>
      </c>
      <c r="BE87" s="25">
        <f>Bloomberg!A85</f>
        <v>38868</v>
      </c>
      <c r="BF87" s="48">
        <f t="shared" si="7"/>
        <v>223.29699999999997</v>
      </c>
      <c r="BG87" s="48">
        <f>Bloomberg!B85/1000</f>
        <v>-24.561</v>
      </c>
      <c r="BH87" s="48">
        <f t="shared" si="8"/>
        <v>-5.6099999999999994</v>
      </c>
      <c r="BI87" s="48">
        <f t="shared" si="6"/>
        <v>188.77952699999997</v>
      </c>
      <c r="BJ87" s="48">
        <f>Bloomberg!C85/1000</f>
        <v>7.4930500000000002</v>
      </c>
      <c r="BK87" s="48">
        <f t="shared" si="9"/>
        <v>3.9378600000000001</v>
      </c>
    </row>
    <row r="88" spans="1:63">
      <c r="A88" t="s">
        <v>20</v>
      </c>
      <c r="B88" s="2">
        <v>38898</v>
      </c>
      <c r="C88" s="3">
        <v>3928</v>
      </c>
      <c r="D88" s="3">
        <v>2159</v>
      </c>
      <c r="E88" s="3">
        <v>-1160</v>
      </c>
      <c r="F88" s="3">
        <v>3319</v>
      </c>
      <c r="G88" s="11">
        <v>35895</v>
      </c>
      <c r="H88" s="3">
        <v>8749</v>
      </c>
      <c r="I88" s="3">
        <v>4106</v>
      </c>
      <c r="J88" s="3">
        <v>-568</v>
      </c>
      <c r="K88" s="3">
        <v>4643</v>
      </c>
      <c r="L88" s="3">
        <v>27146</v>
      </c>
      <c r="M88" s="3">
        <v>19517</v>
      </c>
      <c r="N88" s="3">
        <v>-6415</v>
      </c>
      <c r="O88" s="3">
        <v>7629</v>
      </c>
      <c r="P88" s="11">
        <v>-32010</v>
      </c>
      <c r="Q88" s="3">
        <v>-31318</v>
      </c>
      <c r="R88" s="3">
        <v>-692</v>
      </c>
      <c r="S88" s="3">
        <v>-912</v>
      </c>
      <c r="T88" s="3">
        <v>-2721</v>
      </c>
      <c r="Z88" s="3">
        <v>6104</v>
      </c>
      <c r="AA88" s="3">
        <v>-5618</v>
      </c>
      <c r="AB88" s="3">
        <v>5809</v>
      </c>
      <c r="AC88" s="3">
        <v>191</v>
      </c>
      <c r="AD88" s="11">
        <v>26894</v>
      </c>
      <c r="AE88" s="3">
        <v>-2776</v>
      </c>
      <c r="AF88" s="3">
        <v>119</v>
      </c>
      <c r="AG88" s="3">
        <v>-1949</v>
      </c>
      <c r="AH88" s="3">
        <v>27</v>
      </c>
      <c r="AI88" s="3">
        <v>-973</v>
      </c>
      <c r="AJ88" s="3">
        <v>24118</v>
      </c>
      <c r="AK88" s="3">
        <v>8052</v>
      </c>
      <c r="AL88" s="3">
        <v>2840</v>
      </c>
      <c r="AM88" s="3">
        <v>13226</v>
      </c>
      <c r="AN88" s="11">
        <v>-15930</v>
      </c>
      <c r="AO88" s="3">
        <v>8049</v>
      </c>
      <c r="AP88" s="3">
        <v>4188</v>
      </c>
      <c r="AQ88" s="3">
        <v>2018</v>
      </c>
      <c r="AR88" s="3">
        <v>681</v>
      </c>
      <c r="AS88" s="3">
        <v>1162</v>
      </c>
      <c r="AT88" s="3">
        <v>-7882</v>
      </c>
      <c r="AU88" s="3">
        <v>293</v>
      </c>
      <c r="AV88" s="3">
        <v>-4533</v>
      </c>
      <c r="AW88" s="3">
        <v>62</v>
      </c>
      <c r="AX88" s="3">
        <v>-3704</v>
      </c>
      <c r="AY88" s="3">
        <v>1029</v>
      </c>
      <c r="AZ88" s="3"/>
      <c r="BA88" s="3">
        <f>(L88+'B of I M'!D116)/1000</f>
        <v>25.218392000000001</v>
      </c>
      <c r="BB88" s="3">
        <f t="shared" si="5"/>
        <v>19.585000000000001</v>
      </c>
      <c r="BE88" s="25">
        <f>Bloomberg!A86</f>
        <v>38898</v>
      </c>
      <c r="BF88" s="48">
        <f t="shared" si="7"/>
        <v>214.65099999999998</v>
      </c>
      <c r="BG88" s="48">
        <f>Bloomberg!B86/1000</f>
        <v>-29.058</v>
      </c>
      <c r="BH88" s="48">
        <f t="shared" si="8"/>
        <v>-15.686</v>
      </c>
      <c r="BI88" s="48">
        <f t="shared" si="6"/>
        <v>185.68643299999999</v>
      </c>
      <c r="BJ88" s="48">
        <f>Bloomberg!C86/1000</f>
        <v>7.2987000000000002</v>
      </c>
      <c r="BK88" s="48">
        <f t="shared" si="9"/>
        <v>2.8026200000000001</v>
      </c>
    </row>
    <row r="89" spans="1:63">
      <c r="A89" t="s">
        <v>21</v>
      </c>
      <c r="B89" s="2">
        <v>38929</v>
      </c>
      <c r="C89" s="3">
        <v>-874</v>
      </c>
      <c r="D89" s="3">
        <v>-2534</v>
      </c>
      <c r="E89" s="3">
        <v>-4345</v>
      </c>
      <c r="F89" s="3">
        <v>1811</v>
      </c>
      <c r="G89" s="11">
        <v>-10446</v>
      </c>
      <c r="H89" s="3">
        <v>-8481</v>
      </c>
      <c r="I89" s="3">
        <v>-8431</v>
      </c>
      <c r="J89" s="3">
        <v>-711</v>
      </c>
      <c r="K89" s="3">
        <v>-50</v>
      </c>
      <c r="L89" s="3">
        <v>-1965</v>
      </c>
      <c r="M89" s="3">
        <v>-9036</v>
      </c>
      <c r="N89" s="3">
        <v>-651</v>
      </c>
      <c r="O89" s="3">
        <v>7071</v>
      </c>
      <c r="P89" s="11">
        <v>12059</v>
      </c>
      <c r="Q89" s="3">
        <v>-3268</v>
      </c>
      <c r="R89" s="3">
        <v>15327</v>
      </c>
      <c r="S89" s="3">
        <v>-356</v>
      </c>
      <c r="T89" s="3">
        <v>-1411</v>
      </c>
      <c r="Z89" s="3">
        <v>8779</v>
      </c>
      <c r="AA89" s="3">
        <v>-929</v>
      </c>
      <c r="AB89" s="3">
        <v>7798</v>
      </c>
      <c r="AC89" s="3">
        <v>6869</v>
      </c>
      <c r="AD89" s="11">
        <v>20019</v>
      </c>
      <c r="AE89" s="3">
        <v>-592</v>
      </c>
      <c r="AF89" s="3">
        <v>923</v>
      </c>
      <c r="AG89" s="3">
        <v>-1674</v>
      </c>
      <c r="AH89" s="3">
        <v>486</v>
      </c>
      <c r="AI89" s="3">
        <v>-327</v>
      </c>
      <c r="AJ89" s="3">
        <v>19427</v>
      </c>
      <c r="AK89" s="3">
        <v>8006</v>
      </c>
      <c r="AL89" s="3">
        <v>-1296</v>
      </c>
      <c r="AM89" s="3">
        <v>12717</v>
      </c>
      <c r="AN89" s="11">
        <v>-10700</v>
      </c>
      <c r="AO89" s="3">
        <v>6405</v>
      </c>
      <c r="AP89" s="3">
        <v>1331</v>
      </c>
      <c r="AQ89" s="3">
        <v>2766</v>
      </c>
      <c r="AR89" s="3">
        <v>50</v>
      </c>
      <c r="AS89" s="3">
        <v>2257</v>
      </c>
      <c r="AT89" s="3">
        <v>-4294</v>
      </c>
      <c r="AU89" s="3">
        <v>-289</v>
      </c>
      <c r="AV89" s="3">
        <v>-5279</v>
      </c>
      <c r="AW89" s="3">
        <v>618</v>
      </c>
      <c r="AX89" s="3">
        <v>656</v>
      </c>
      <c r="AY89" s="3">
        <v>276</v>
      </c>
      <c r="AZ89" s="3"/>
      <c r="BA89" s="3">
        <f>(L89+'B of I M'!D117)/1000</f>
        <v>12.062231000000001</v>
      </c>
      <c r="BB89" s="3">
        <f t="shared" si="5"/>
        <v>14.148</v>
      </c>
      <c r="BE89" s="25">
        <f>Bloomberg!A87</f>
        <v>38929</v>
      </c>
      <c r="BF89" s="48">
        <f t="shared" si="7"/>
        <v>213.54900000000004</v>
      </c>
      <c r="BG89" s="48">
        <f>Bloomberg!B87/1000</f>
        <v>-29.195</v>
      </c>
      <c r="BH89" s="48">
        <f t="shared" si="8"/>
        <v>-18.797000000000001</v>
      </c>
      <c r="BI89" s="48">
        <f t="shared" si="6"/>
        <v>196.81981099999999</v>
      </c>
      <c r="BJ89" s="48">
        <f>Bloomberg!C87/1000</f>
        <v>8.1746400000000001</v>
      </c>
      <c r="BK89" s="48">
        <f t="shared" si="9"/>
        <v>4.1194200000000007</v>
      </c>
    </row>
    <row r="90" spans="1:63">
      <c r="A90" t="s">
        <v>22</v>
      </c>
      <c r="B90" s="2">
        <v>38960</v>
      </c>
      <c r="C90" s="3">
        <v>864</v>
      </c>
      <c r="D90" s="3">
        <v>-5352</v>
      </c>
      <c r="E90" s="3">
        <v>-6509</v>
      </c>
      <c r="F90" s="3">
        <v>1157</v>
      </c>
      <c r="G90" s="11">
        <v>-18479</v>
      </c>
      <c r="H90" s="3">
        <v>-10940</v>
      </c>
      <c r="I90" s="3">
        <v>-11794</v>
      </c>
      <c r="J90" s="3">
        <v>-555</v>
      </c>
      <c r="K90" s="3">
        <v>854</v>
      </c>
      <c r="L90" s="3">
        <v>-7539</v>
      </c>
      <c r="M90" s="3">
        <v>-9472</v>
      </c>
      <c r="N90" s="3">
        <v>-10806</v>
      </c>
      <c r="O90" s="3">
        <v>1933</v>
      </c>
      <c r="P90" s="11">
        <v>25220</v>
      </c>
      <c r="Q90" s="3">
        <v>16765</v>
      </c>
      <c r="R90" s="3">
        <v>8455</v>
      </c>
      <c r="S90" s="3">
        <v>-545</v>
      </c>
      <c r="T90" s="3">
        <v>-229</v>
      </c>
      <c r="Z90" s="3">
        <v>7195</v>
      </c>
      <c r="AA90" s="3">
        <v>-3252</v>
      </c>
      <c r="AB90" s="3">
        <v>3623</v>
      </c>
      <c r="AC90" s="3">
        <v>372</v>
      </c>
      <c r="AD90" s="11">
        <v>962</v>
      </c>
      <c r="AE90" s="3">
        <v>3307</v>
      </c>
      <c r="AF90" s="3">
        <v>1204</v>
      </c>
      <c r="AG90" s="3">
        <v>-3109</v>
      </c>
      <c r="AH90" s="3">
        <v>3723</v>
      </c>
      <c r="AI90" s="3">
        <v>1489</v>
      </c>
      <c r="AJ90" s="3">
        <v>4269</v>
      </c>
      <c r="AK90" s="3">
        <v>2221</v>
      </c>
      <c r="AL90" s="3">
        <v>-356</v>
      </c>
      <c r="AM90" s="3">
        <v>2404</v>
      </c>
      <c r="AN90" s="11">
        <v>9482</v>
      </c>
      <c r="AO90" s="3">
        <v>-8760</v>
      </c>
      <c r="AP90" s="3">
        <v>-10375</v>
      </c>
      <c r="AQ90" s="3">
        <v>667</v>
      </c>
      <c r="AR90" s="3">
        <v>-391</v>
      </c>
      <c r="AS90" s="3">
        <v>1338</v>
      </c>
      <c r="AT90" s="3">
        <v>721</v>
      </c>
      <c r="AU90" s="3">
        <v>0</v>
      </c>
      <c r="AV90" s="3">
        <v>286</v>
      </c>
      <c r="AW90" s="3">
        <v>-287</v>
      </c>
      <c r="AX90" s="3">
        <v>722</v>
      </c>
      <c r="AY90" s="3">
        <v>153</v>
      </c>
      <c r="AZ90" s="3"/>
      <c r="BA90" s="3">
        <f>(L90+'B of I M'!D118)/1000</f>
        <v>3.2621830000000007</v>
      </c>
      <c r="BB90" s="3">
        <f t="shared" si="5"/>
        <v>4.5549999999999997</v>
      </c>
      <c r="BE90" s="25">
        <f>Bloomberg!A88</f>
        <v>38960</v>
      </c>
      <c r="BF90" s="48">
        <f t="shared" si="7"/>
        <v>223.577</v>
      </c>
      <c r="BG90" s="48">
        <f>Bloomberg!B88/1000</f>
        <v>-28.013000000000002</v>
      </c>
      <c r="BH90" s="48">
        <f t="shared" si="8"/>
        <v>-17.889000000000003</v>
      </c>
      <c r="BI90" s="48">
        <f t="shared" si="6"/>
        <v>192.75877199999996</v>
      </c>
      <c r="BJ90" s="48">
        <f>Bloomberg!C88/1000</f>
        <v>7.8652899999999999</v>
      </c>
      <c r="BK90" s="48">
        <f t="shared" si="9"/>
        <v>3.6086</v>
      </c>
    </row>
    <row r="91" spans="1:63">
      <c r="A91" t="s">
        <v>23</v>
      </c>
      <c r="B91" s="2">
        <v>38990</v>
      </c>
      <c r="C91" s="3">
        <v>6293</v>
      </c>
      <c r="D91" s="3">
        <v>-432</v>
      </c>
      <c r="E91" s="3">
        <v>-1012</v>
      </c>
      <c r="F91" s="3">
        <v>580</v>
      </c>
      <c r="G91" s="11">
        <v>5709</v>
      </c>
      <c r="H91" s="3">
        <v>-2199</v>
      </c>
      <c r="I91" s="3">
        <v>-3580</v>
      </c>
      <c r="J91" s="3">
        <v>-498</v>
      </c>
      <c r="K91" s="3">
        <v>1381</v>
      </c>
      <c r="L91" s="3">
        <v>7908</v>
      </c>
      <c r="M91" s="3">
        <v>7664</v>
      </c>
      <c r="N91" s="3">
        <v>67</v>
      </c>
      <c r="O91" s="3">
        <v>244</v>
      </c>
      <c r="P91" s="11">
        <v>-543</v>
      </c>
      <c r="Q91" s="3">
        <v>-7947</v>
      </c>
      <c r="R91" s="3">
        <v>7404</v>
      </c>
      <c r="S91" s="3">
        <v>1704</v>
      </c>
      <c r="T91" s="3">
        <v>-4329</v>
      </c>
      <c r="Z91" s="3">
        <v>7551</v>
      </c>
      <c r="AA91" s="3">
        <v>-3185</v>
      </c>
      <c r="AB91" s="3">
        <v>5465</v>
      </c>
      <c r="AC91" s="3">
        <v>2280</v>
      </c>
      <c r="AD91" s="11">
        <v>13411</v>
      </c>
      <c r="AE91" s="3">
        <v>-5409</v>
      </c>
      <c r="AF91" s="3">
        <v>969</v>
      </c>
      <c r="AG91" s="3">
        <v>-2684</v>
      </c>
      <c r="AH91" s="3">
        <v>31</v>
      </c>
      <c r="AI91" s="3">
        <v>-3726</v>
      </c>
      <c r="AJ91" s="3">
        <v>8001</v>
      </c>
      <c r="AK91" s="3">
        <v>7968</v>
      </c>
      <c r="AL91" s="3">
        <v>2899</v>
      </c>
      <c r="AM91" s="3">
        <v>-2865</v>
      </c>
      <c r="AN91" s="11">
        <v>-2107</v>
      </c>
      <c r="AO91" s="3">
        <v>11911</v>
      </c>
      <c r="AP91" s="3">
        <v>1562</v>
      </c>
      <c r="AQ91" s="3">
        <v>10427</v>
      </c>
      <c r="AR91" s="3">
        <v>83</v>
      </c>
      <c r="AS91" s="3">
        <v>-161</v>
      </c>
      <c r="AT91" s="3">
        <v>9804</v>
      </c>
      <c r="AU91" s="3">
        <v>0</v>
      </c>
      <c r="AV91" s="3">
        <v>5340</v>
      </c>
      <c r="AW91" s="3">
        <v>858</v>
      </c>
      <c r="AX91" s="3">
        <v>3606</v>
      </c>
      <c r="AY91" s="3">
        <v>-86</v>
      </c>
      <c r="AZ91" s="3"/>
      <c r="BA91" s="3">
        <f>(L91+'B of I M'!D119)/1000</f>
        <v>14.219296999999999</v>
      </c>
      <c r="BB91" s="3">
        <f t="shared" si="5"/>
        <v>13.340999999999999</v>
      </c>
      <c r="BE91" s="25">
        <f>Bloomberg!A89</f>
        <v>38990</v>
      </c>
      <c r="BF91" s="48">
        <f t="shared" si="7"/>
        <v>206.12700000000001</v>
      </c>
      <c r="BG91" s="48">
        <f>Bloomberg!B89/1000</f>
        <v>-24.75</v>
      </c>
      <c r="BH91" s="48">
        <f t="shared" si="8"/>
        <v>-10.196</v>
      </c>
      <c r="BI91" s="48">
        <f t="shared" si="6"/>
        <v>197.40467799999999</v>
      </c>
      <c r="BJ91" s="48">
        <f>Bloomberg!C89/1000</f>
        <v>8.18187</v>
      </c>
      <c r="BK91" s="48">
        <f t="shared" si="9"/>
        <v>3.7635699999999996</v>
      </c>
    </row>
    <row r="92" spans="1:63">
      <c r="A92" t="s">
        <v>24</v>
      </c>
      <c r="B92" s="2">
        <v>39021</v>
      </c>
      <c r="C92" s="3">
        <v>4302</v>
      </c>
      <c r="D92" s="3">
        <v>-177</v>
      </c>
      <c r="E92" s="3">
        <v>-2426</v>
      </c>
      <c r="F92" s="3">
        <v>2249</v>
      </c>
      <c r="G92" s="11">
        <v>-2779</v>
      </c>
      <c r="H92" s="3">
        <v>-5483</v>
      </c>
      <c r="I92" s="3">
        <v>-6756</v>
      </c>
      <c r="J92" s="3">
        <v>-979</v>
      </c>
      <c r="K92" s="3">
        <v>1273</v>
      </c>
      <c r="L92" s="3">
        <v>2704</v>
      </c>
      <c r="M92" s="3">
        <v>7634</v>
      </c>
      <c r="N92" s="3">
        <v>765</v>
      </c>
      <c r="O92" s="3">
        <v>-4930</v>
      </c>
      <c r="P92" s="11">
        <v>7449</v>
      </c>
      <c r="Q92" s="3">
        <v>-3996</v>
      </c>
      <c r="R92" s="3">
        <v>11445</v>
      </c>
      <c r="S92" s="3">
        <v>-340</v>
      </c>
      <c r="T92" s="3">
        <v>-3906</v>
      </c>
      <c r="Z92" s="3">
        <v>7272</v>
      </c>
      <c r="AA92" s="3">
        <v>1065</v>
      </c>
      <c r="AB92" s="3">
        <v>2451</v>
      </c>
      <c r="AC92" s="3">
        <v>3516</v>
      </c>
      <c r="AD92" s="11">
        <v>11529</v>
      </c>
      <c r="AE92" s="3">
        <v>1181</v>
      </c>
      <c r="AF92" s="3">
        <v>4289</v>
      </c>
      <c r="AG92" s="3">
        <v>-1219</v>
      </c>
      <c r="AH92" s="3">
        <v>-13</v>
      </c>
      <c r="AI92" s="3">
        <v>-1877</v>
      </c>
      <c r="AJ92" s="3">
        <v>12709</v>
      </c>
      <c r="AK92" s="3">
        <v>6106</v>
      </c>
      <c r="AL92" s="3">
        <v>1358</v>
      </c>
      <c r="AM92" s="3">
        <v>5245</v>
      </c>
      <c r="AN92" s="11">
        <v>-6533</v>
      </c>
      <c r="AO92" s="3">
        <v>17046</v>
      </c>
      <c r="AP92" s="3">
        <v>5829</v>
      </c>
      <c r="AQ92" s="3">
        <v>9978</v>
      </c>
      <c r="AR92" s="3">
        <v>62</v>
      </c>
      <c r="AS92" s="3">
        <v>1178</v>
      </c>
      <c r="AT92" s="3">
        <v>10514</v>
      </c>
      <c r="AU92" s="3">
        <v>0</v>
      </c>
      <c r="AV92" s="3">
        <v>9791</v>
      </c>
      <c r="AW92" s="3">
        <v>-312</v>
      </c>
      <c r="AX92" s="3">
        <v>1035</v>
      </c>
      <c r="AY92" s="3">
        <v>1208</v>
      </c>
      <c r="AZ92" s="3"/>
      <c r="BA92" s="3">
        <f>(L92+'B of I M'!D120)/1000</f>
        <v>13.110579</v>
      </c>
      <c r="BB92" s="3">
        <f t="shared" si="5"/>
        <v>22.5</v>
      </c>
      <c r="BE92" s="25">
        <f>Bloomberg!A90</f>
        <v>39021</v>
      </c>
      <c r="BF92" s="48">
        <f t="shared" si="7"/>
        <v>210.22300000000001</v>
      </c>
      <c r="BG92" s="48">
        <f>Bloomberg!B90/1000</f>
        <v>-25.416</v>
      </c>
      <c r="BH92" s="48">
        <f t="shared" si="8"/>
        <v>-12.957000000000001</v>
      </c>
      <c r="BI92" s="48">
        <f t="shared" si="6"/>
        <v>198.41363999999999</v>
      </c>
      <c r="BJ92" s="48">
        <f>Bloomberg!C90/1000</f>
        <v>9.1109599999999986</v>
      </c>
      <c r="BK92" s="48">
        <f t="shared" si="9"/>
        <v>4.3434299999999988</v>
      </c>
    </row>
    <row r="93" spans="1:63">
      <c r="A93" t="s">
        <v>25</v>
      </c>
      <c r="B93" s="2">
        <v>39051</v>
      </c>
      <c r="C93" s="3">
        <v>3887</v>
      </c>
      <c r="D93" s="3">
        <v>-4333</v>
      </c>
      <c r="E93" s="3">
        <v>-6512</v>
      </c>
      <c r="F93" s="3">
        <v>2179</v>
      </c>
      <c r="G93" s="11">
        <v>4862</v>
      </c>
      <c r="H93" s="3">
        <v>-3766</v>
      </c>
      <c r="I93" s="3">
        <v>-1709</v>
      </c>
      <c r="J93" s="3">
        <v>505</v>
      </c>
      <c r="K93" s="3">
        <v>-2057</v>
      </c>
      <c r="L93" s="3">
        <v>8628</v>
      </c>
      <c r="M93" s="3">
        <v>2598</v>
      </c>
      <c r="N93" s="3">
        <v>3677</v>
      </c>
      <c r="O93" s="3">
        <v>6030</v>
      </c>
      <c r="P93" s="11">
        <v>4424</v>
      </c>
      <c r="Q93" s="3">
        <v>-17760</v>
      </c>
      <c r="R93" s="3">
        <v>22184</v>
      </c>
      <c r="S93" s="3">
        <v>-333</v>
      </c>
      <c r="T93" s="3">
        <v>-2629</v>
      </c>
      <c r="Z93" s="3">
        <v>8647</v>
      </c>
      <c r="AA93" s="3">
        <v>-3892</v>
      </c>
      <c r="AB93" s="3">
        <v>5480</v>
      </c>
      <c r="AC93" s="3">
        <v>1588</v>
      </c>
      <c r="AD93" s="11">
        <v>12099</v>
      </c>
      <c r="AE93" s="3">
        <v>7589</v>
      </c>
      <c r="AF93" s="3">
        <v>3112</v>
      </c>
      <c r="AG93" s="3">
        <v>829</v>
      </c>
      <c r="AH93" s="3">
        <v>1242</v>
      </c>
      <c r="AI93" s="3">
        <v>2406</v>
      </c>
      <c r="AJ93" s="3">
        <v>19688</v>
      </c>
      <c r="AK93" s="3">
        <v>9281</v>
      </c>
      <c r="AL93" s="3">
        <v>1499</v>
      </c>
      <c r="AM93" s="3">
        <v>8909</v>
      </c>
      <c r="AN93" s="11">
        <v>1133</v>
      </c>
      <c r="AO93" s="3">
        <v>1885</v>
      </c>
      <c r="AP93" s="3">
        <v>-3747</v>
      </c>
      <c r="AQ93" s="3">
        <v>4975</v>
      </c>
      <c r="AR93" s="3">
        <v>-93</v>
      </c>
      <c r="AS93" s="3">
        <v>749</v>
      </c>
      <c r="AT93" s="3">
        <v>3018</v>
      </c>
      <c r="AU93" s="3">
        <v>0</v>
      </c>
      <c r="AV93" s="3">
        <v>1176</v>
      </c>
      <c r="AW93" s="3">
        <v>669</v>
      </c>
      <c r="AX93" s="3">
        <v>1173</v>
      </c>
      <c r="AY93" s="3">
        <v>-672</v>
      </c>
      <c r="AZ93" s="3"/>
      <c r="BA93" s="3">
        <f>(L93+'B of I M'!D121)/1000</f>
        <v>28.709516000000001</v>
      </c>
      <c r="BB93" s="3">
        <f t="shared" si="5"/>
        <v>20.864000000000001</v>
      </c>
      <c r="BE93" s="25">
        <f>Bloomberg!A91</f>
        <v>39051</v>
      </c>
      <c r="BF93" s="48">
        <f t="shared" si="7"/>
        <v>209.46900000000002</v>
      </c>
      <c r="BG93" s="48">
        <f>Bloomberg!B91/1000</f>
        <v>-25.443000000000001</v>
      </c>
      <c r="BH93" s="48">
        <f t="shared" si="8"/>
        <v>-12.64</v>
      </c>
      <c r="BI93" s="48">
        <f t="shared" si="6"/>
        <v>198.53436600000003</v>
      </c>
      <c r="BJ93" s="48">
        <f>Bloomberg!C91/1000</f>
        <v>10.151489999999999</v>
      </c>
      <c r="BK93" s="48">
        <f t="shared" si="9"/>
        <v>2.0507899999999992</v>
      </c>
    </row>
    <row r="94" spans="1:63">
      <c r="A94" t="s">
        <v>26</v>
      </c>
      <c r="B94" s="2">
        <v>39082</v>
      </c>
      <c r="C94" s="3">
        <v>2799</v>
      </c>
      <c r="D94" s="3">
        <v>-2617</v>
      </c>
      <c r="E94" s="3">
        <v>-4961</v>
      </c>
      <c r="F94" s="3">
        <v>2344</v>
      </c>
      <c r="G94" s="11">
        <v>1818</v>
      </c>
      <c r="H94" s="3">
        <v>4733</v>
      </c>
      <c r="I94" s="3">
        <v>6733</v>
      </c>
      <c r="J94" s="3">
        <v>-965</v>
      </c>
      <c r="K94" s="3">
        <v>-2000</v>
      </c>
      <c r="L94" s="3">
        <v>-2915</v>
      </c>
      <c r="M94" s="3">
        <v>-12166</v>
      </c>
      <c r="N94" s="3">
        <v>-5042</v>
      </c>
      <c r="O94" s="3">
        <v>9251</v>
      </c>
      <c r="P94" s="11">
        <v>5426</v>
      </c>
      <c r="Q94" s="3">
        <v>11896</v>
      </c>
      <c r="R94" s="3">
        <v>-6470</v>
      </c>
      <c r="S94" s="3">
        <v>-2656</v>
      </c>
      <c r="T94" s="3">
        <v>-1387</v>
      </c>
      <c r="Z94" s="3">
        <v>4016</v>
      </c>
      <c r="AA94" s="3">
        <v>-5755</v>
      </c>
      <c r="AB94" s="3">
        <v>7168</v>
      </c>
      <c r="AC94" s="3">
        <v>1413</v>
      </c>
      <c r="AD94" s="11">
        <v>2456</v>
      </c>
      <c r="AE94" s="3">
        <v>3330</v>
      </c>
      <c r="AF94" s="3">
        <v>1906</v>
      </c>
      <c r="AG94" s="3">
        <v>58</v>
      </c>
      <c r="AH94" s="3">
        <v>55</v>
      </c>
      <c r="AI94" s="3">
        <v>1310</v>
      </c>
      <c r="AJ94" s="3">
        <v>5785</v>
      </c>
      <c r="AK94" s="3">
        <v>-186</v>
      </c>
      <c r="AL94" s="3">
        <v>-914</v>
      </c>
      <c r="AM94" s="3">
        <v>6885</v>
      </c>
      <c r="AN94" s="11">
        <v>7058</v>
      </c>
      <c r="AO94" s="3">
        <v>-2854</v>
      </c>
      <c r="AP94" s="3">
        <v>1922</v>
      </c>
      <c r="AQ94" s="3">
        <v>-5599</v>
      </c>
      <c r="AR94" s="3">
        <v>2576</v>
      </c>
      <c r="AS94" s="3">
        <v>-1753</v>
      </c>
      <c r="AT94" s="3">
        <v>4204</v>
      </c>
      <c r="AU94" s="3">
        <v>0</v>
      </c>
      <c r="AV94" s="3">
        <v>162</v>
      </c>
      <c r="AW94" s="3">
        <v>-492</v>
      </c>
      <c r="AX94" s="3">
        <v>4533</v>
      </c>
      <c r="AY94" s="3">
        <v>330</v>
      </c>
      <c r="AZ94" s="3"/>
      <c r="BA94" s="3">
        <f>(L94+'B of I M'!D122)/1000</f>
        <v>-10.289701000000001</v>
      </c>
      <c r="BB94" s="3">
        <f t="shared" si="5"/>
        <v>5.9470000000000001</v>
      </c>
      <c r="BE94" s="25">
        <f>Bloomberg!A92</f>
        <v>39082</v>
      </c>
      <c r="BF94" s="48">
        <f t="shared" si="7"/>
        <v>199.93400000000003</v>
      </c>
      <c r="BG94" s="48">
        <f>Bloomberg!B92/1000</f>
        <v>-23.64</v>
      </c>
      <c r="BH94" s="48">
        <f t="shared" si="8"/>
        <v>-10.523</v>
      </c>
      <c r="BI94" s="48">
        <f t="shared" si="6"/>
        <v>196.988415</v>
      </c>
      <c r="BJ94" s="48">
        <f>Bloomberg!C92/1000</f>
        <v>14.208920000000001</v>
      </c>
      <c r="BK94" s="48">
        <f t="shared" si="9"/>
        <v>7.2978600000000009</v>
      </c>
    </row>
    <row r="95" spans="1:63">
      <c r="A95" t="s">
        <v>27</v>
      </c>
      <c r="B95" s="2">
        <v>39113</v>
      </c>
      <c r="C95" s="3">
        <v>2616</v>
      </c>
      <c r="D95" s="3">
        <v>-13680</v>
      </c>
      <c r="E95" s="3">
        <v>-15340</v>
      </c>
      <c r="F95" s="3">
        <v>1660</v>
      </c>
      <c r="G95" s="11">
        <v>-10792</v>
      </c>
      <c r="H95" s="3">
        <v>-8794</v>
      </c>
      <c r="I95" s="3">
        <v>-7461</v>
      </c>
      <c r="J95" s="3">
        <v>-1806</v>
      </c>
      <c r="K95" s="3">
        <v>-1333</v>
      </c>
      <c r="L95" s="3">
        <v>-1998</v>
      </c>
      <c r="M95" s="3">
        <v>-1019</v>
      </c>
      <c r="N95" s="3">
        <v>6553</v>
      </c>
      <c r="O95" s="3">
        <v>-979</v>
      </c>
      <c r="P95" s="11">
        <v>27762</v>
      </c>
      <c r="Q95" s="3">
        <v>7491</v>
      </c>
      <c r="R95" s="3">
        <v>20271</v>
      </c>
      <c r="S95" s="3">
        <v>263</v>
      </c>
      <c r="T95" s="3">
        <v>2706</v>
      </c>
      <c r="Z95" s="3">
        <v>7256</v>
      </c>
      <c r="AA95" s="3">
        <v>-2981</v>
      </c>
      <c r="AB95" s="3">
        <v>5739</v>
      </c>
      <c r="AC95" s="3">
        <v>2758</v>
      </c>
      <c r="AD95" s="11">
        <v>15425</v>
      </c>
      <c r="AE95" s="3">
        <v>-928</v>
      </c>
      <c r="AF95" s="3">
        <v>-50</v>
      </c>
      <c r="AG95" s="3">
        <v>787</v>
      </c>
      <c r="AH95" s="3">
        <v>-99</v>
      </c>
      <c r="AI95" s="3">
        <v>-1566</v>
      </c>
      <c r="AJ95" s="3">
        <v>14497</v>
      </c>
      <c r="AK95" s="3">
        <v>5537</v>
      </c>
      <c r="AL95" s="3">
        <v>-14</v>
      </c>
      <c r="AM95" s="3">
        <v>8974</v>
      </c>
      <c r="AN95" s="11">
        <v>-5213</v>
      </c>
      <c r="AO95" s="3">
        <v>2728</v>
      </c>
      <c r="AP95" s="3">
        <v>-946</v>
      </c>
      <c r="AQ95" s="3">
        <v>3846</v>
      </c>
      <c r="AR95" s="3">
        <v>229</v>
      </c>
      <c r="AS95" s="3">
        <v>-401</v>
      </c>
      <c r="AT95" s="3">
        <v>-2485</v>
      </c>
      <c r="AU95" s="3">
        <v>0</v>
      </c>
      <c r="AV95" s="3">
        <v>-731</v>
      </c>
      <c r="AW95" s="3">
        <v>-825</v>
      </c>
      <c r="AX95" s="3">
        <v>-929</v>
      </c>
      <c r="AY95" s="3">
        <v>-19</v>
      </c>
      <c r="AZ95" s="3"/>
      <c r="BA95" s="3">
        <f>(L95+'B of I M'!D123)/1000</f>
        <v>18.867455999999997</v>
      </c>
      <c r="BB95" s="3">
        <f t="shared" si="5"/>
        <v>13.766</v>
      </c>
      <c r="BE95" s="25">
        <f>Bloomberg!A93</f>
        <v>39113</v>
      </c>
      <c r="BF95" s="48">
        <f t="shared" si="7"/>
        <v>187.447</v>
      </c>
      <c r="BG95" s="48">
        <f>Bloomberg!B93/1000</f>
        <v>-22.010999999999999</v>
      </c>
      <c r="BH95" s="48">
        <f t="shared" si="8"/>
        <v>-4.8119999999999976</v>
      </c>
      <c r="BI95" s="48">
        <f t="shared" si="6"/>
        <v>158.325096</v>
      </c>
      <c r="BJ95" s="48">
        <f>Bloomberg!C93/1000</f>
        <v>13.85228</v>
      </c>
      <c r="BK95" s="48">
        <f t="shared" si="9"/>
        <v>7.3104900000000006</v>
      </c>
    </row>
    <row r="96" spans="1:63">
      <c r="A96" t="s">
        <v>28</v>
      </c>
      <c r="B96" s="2">
        <v>39141</v>
      </c>
      <c r="C96" s="3">
        <v>1407</v>
      </c>
      <c r="D96" s="3">
        <v>5011</v>
      </c>
      <c r="E96" s="3">
        <v>3304</v>
      </c>
      <c r="F96" s="3">
        <v>1707</v>
      </c>
      <c r="G96" s="11">
        <v>747</v>
      </c>
      <c r="H96" s="3">
        <v>-7564</v>
      </c>
      <c r="I96" s="3">
        <v>-3478</v>
      </c>
      <c r="J96" s="3">
        <v>-207</v>
      </c>
      <c r="K96" s="3">
        <v>-4086</v>
      </c>
      <c r="L96" s="3">
        <v>8311</v>
      </c>
      <c r="M96" s="3">
        <v>7282</v>
      </c>
      <c r="N96" s="3">
        <v>-774</v>
      </c>
      <c r="O96" s="3">
        <v>1029</v>
      </c>
      <c r="P96" s="11">
        <v>-4327</v>
      </c>
      <c r="Q96" s="3">
        <v>-7963</v>
      </c>
      <c r="R96" s="3">
        <v>3636</v>
      </c>
      <c r="S96" s="3">
        <v>129</v>
      </c>
      <c r="T96" s="3">
        <v>1410</v>
      </c>
      <c r="Z96" s="3">
        <v>9747</v>
      </c>
      <c r="AA96" s="3">
        <v>556</v>
      </c>
      <c r="AB96" s="3">
        <v>-278</v>
      </c>
      <c r="AC96" s="3">
        <v>278</v>
      </c>
      <c r="AD96" s="11">
        <v>17733</v>
      </c>
      <c r="AE96" s="3">
        <v>7081</v>
      </c>
      <c r="AF96" s="3">
        <v>1475</v>
      </c>
      <c r="AG96" s="3">
        <v>2166</v>
      </c>
      <c r="AH96" s="3">
        <v>45</v>
      </c>
      <c r="AI96" s="3">
        <v>3396</v>
      </c>
      <c r="AJ96" s="3">
        <v>24815</v>
      </c>
      <c r="AK96" s="3">
        <v>8476</v>
      </c>
      <c r="AL96" s="3">
        <v>594</v>
      </c>
      <c r="AM96" s="3">
        <v>15745</v>
      </c>
      <c r="AN96" s="11">
        <v>-8862</v>
      </c>
      <c r="AO96" s="3">
        <v>18086</v>
      </c>
      <c r="AP96" s="3">
        <v>6180</v>
      </c>
      <c r="AQ96" s="3">
        <v>14067</v>
      </c>
      <c r="AR96" s="3">
        <v>-2654</v>
      </c>
      <c r="AS96" s="3">
        <v>492</v>
      </c>
      <c r="AT96" s="3">
        <v>9224</v>
      </c>
      <c r="AU96" s="3">
        <v>0</v>
      </c>
      <c r="AV96" s="3">
        <v>8531</v>
      </c>
      <c r="AW96" s="3">
        <v>10</v>
      </c>
      <c r="AX96" s="3">
        <v>683</v>
      </c>
      <c r="AY96" s="3">
        <v>288</v>
      </c>
      <c r="AZ96" s="3"/>
      <c r="BA96" s="3">
        <f>(L96+'B of I M'!D124)/1000</f>
        <v>13.201986000000002</v>
      </c>
      <c r="BB96" s="3">
        <f t="shared" si="5"/>
        <v>33.345999999999997</v>
      </c>
      <c r="BE96" s="25">
        <f>Bloomberg!A94</f>
        <v>39141</v>
      </c>
      <c r="BF96" s="48">
        <f t="shared" si="7"/>
        <v>186.10199999999998</v>
      </c>
      <c r="BG96" s="48">
        <f>Bloomberg!B94/1000</f>
        <v>-21.757000000000001</v>
      </c>
      <c r="BH96" s="48">
        <f t="shared" si="8"/>
        <v>-3.0010000000000012</v>
      </c>
      <c r="BI96" s="48">
        <f t="shared" si="6"/>
        <v>167.36083100000002</v>
      </c>
      <c r="BJ96" s="48">
        <f>Bloomberg!C94/1000</f>
        <v>13.836790000000001</v>
      </c>
      <c r="BK96" s="48">
        <f t="shared" si="9"/>
        <v>6.9822900000000008</v>
      </c>
    </row>
    <row r="97" spans="1:63">
      <c r="A97" t="s">
        <v>29</v>
      </c>
      <c r="B97" s="2">
        <v>39172</v>
      </c>
      <c r="C97" s="3">
        <v>2968</v>
      </c>
      <c r="D97" s="3">
        <v>-3360</v>
      </c>
      <c r="E97" s="3">
        <v>-9406</v>
      </c>
      <c r="F97" s="3">
        <v>6046</v>
      </c>
      <c r="G97" s="11">
        <v>663</v>
      </c>
      <c r="H97" s="3">
        <v>-8220</v>
      </c>
      <c r="I97" s="3">
        <v>140</v>
      </c>
      <c r="J97" s="3">
        <v>-1365</v>
      </c>
      <c r="K97" s="3">
        <v>-8360</v>
      </c>
      <c r="L97" s="3">
        <v>8883</v>
      </c>
      <c r="M97" s="3">
        <v>8296</v>
      </c>
      <c r="N97" s="3">
        <v>1342</v>
      </c>
      <c r="O97" s="3">
        <v>587</v>
      </c>
      <c r="P97" s="11">
        <v>7796</v>
      </c>
      <c r="Q97" s="3">
        <v>-2037</v>
      </c>
      <c r="R97" s="3">
        <v>9833</v>
      </c>
      <c r="S97" s="3">
        <v>-2132</v>
      </c>
      <c r="T97" s="3">
        <v>-1330</v>
      </c>
      <c r="Z97" s="3">
        <v>7114</v>
      </c>
      <c r="AA97" s="3">
        <v>-5649</v>
      </c>
      <c r="AB97" s="3">
        <v>3503</v>
      </c>
      <c r="AC97" s="3">
        <v>-2145</v>
      </c>
      <c r="AD97" s="11">
        <v>16389</v>
      </c>
      <c r="AE97" s="3">
        <v>7504</v>
      </c>
      <c r="AF97" s="3">
        <v>1819</v>
      </c>
      <c r="AG97" s="3">
        <v>1911</v>
      </c>
      <c r="AH97" s="3">
        <v>2767</v>
      </c>
      <c r="AI97" s="3">
        <v>1007</v>
      </c>
      <c r="AJ97" s="3">
        <v>23893</v>
      </c>
      <c r="AK97" s="3">
        <v>1785</v>
      </c>
      <c r="AL97" s="3">
        <v>3092</v>
      </c>
      <c r="AM97" s="3">
        <v>19016</v>
      </c>
      <c r="AN97" s="11">
        <v>-3909</v>
      </c>
      <c r="AO97" s="3">
        <v>16338</v>
      </c>
      <c r="AP97" s="3">
        <v>-2626</v>
      </c>
      <c r="AQ97" s="3">
        <v>17700</v>
      </c>
      <c r="AR97" s="3">
        <v>711</v>
      </c>
      <c r="AS97" s="3">
        <v>553</v>
      </c>
      <c r="AT97" s="3">
        <v>12429</v>
      </c>
      <c r="AU97" s="3">
        <v>0</v>
      </c>
      <c r="AV97" s="3">
        <v>10530</v>
      </c>
      <c r="AW97" s="3">
        <v>127</v>
      </c>
      <c r="AX97" s="3">
        <v>1772</v>
      </c>
      <c r="AY97" s="3">
        <v>316</v>
      </c>
      <c r="AZ97" s="3"/>
      <c r="BA97" s="3">
        <f>(L97+'B of I M'!D125)/1000</f>
        <v>17.532426999999998</v>
      </c>
      <c r="BB97" s="3">
        <f t="shared" si="5"/>
        <v>34.423000000000002</v>
      </c>
      <c r="BE97" s="25">
        <f>Bloomberg!A95</f>
        <v>39172</v>
      </c>
      <c r="BF97" s="48">
        <f t="shared" si="7"/>
        <v>197.03100000000001</v>
      </c>
      <c r="BG97" s="48">
        <f>Bloomberg!B95/1000</f>
        <v>-21.032</v>
      </c>
      <c r="BH97" s="48">
        <f t="shared" si="8"/>
        <v>0.5210000000000008</v>
      </c>
      <c r="BI97" s="48">
        <f t="shared" si="6"/>
        <v>149.22807699999998</v>
      </c>
      <c r="BJ97" s="48">
        <f>Bloomberg!C95/1000</f>
        <v>13.77018</v>
      </c>
      <c r="BK97" s="48">
        <f t="shared" si="9"/>
        <v>6.4399199999999999</v>
      </c>
    </row>
    <row r="98" spans="1:63">
      <c r="A98" t="s">
        <v>30</v>
      </c>
      <c r="B98" s="2">
        <v>39202</v>
      </c>
      <c r="C98" s="3">
        <v>1736</v>
      </c>
      <c r="D98" s="3">
        <v>-2654</v>
      </c>
      <c r="E98" s="3">
        <v>-4109</v>
      </c>
      <c r="F98" s="3">
        <v>1455</v>
      </c>
      <c r="G98" s="11">
        <v>-11097</v>
      </c>
      <c r="H98" s="3">
        <v>-11100</v>
      </c>
      <c r="I98" s="3">
        <v>-6316</v>
      </c>
      <c r="J98" s="3">
        <v>-824</v>
      </c>
      <c r="K98" s="3">
        <v>-4784</v>
      </c>
      <c r="L98" s="3">
        <v>3</v>
      </c>
      <c r="M98" s="3">
        <v>7033</v>
      </c>
      <c r="N98" s="3">
        <v>1797</v>
      </c>
      <c r="O98" s="3">
        <v>-7030</v>
      </c>
      <c r="P98" s="11">
        <v>16734</v>
      </c>
      <c r="Q98" s="3">
        <v>-5365</v>
      </c>
      <c r="R98" s="3">
        <v>22099</v>
      </c>
      <c r="S98" s="3">
        <v>-1078</v>
      </c>
      <c r="T98" s="3">
        <v>492</v>
      </c>
      <c r="Z98" s="3">
        <v>7330</v>
      </c>
      <c r="AA98" s="3">
        <v>-5803</v>
      </c>
      <c r="AB98" s="3">
        <v>13856</v>
      </c>
      <c r="AC98" s="3">
        <v>8053</v>
      </c>
      <c r="AD98" s="11">
        <v>17357</v>
      </c>
      <c r="AE98" s="3">
        <v>1701</v>
      </c>
      <c r="AF98" s="3">
        <v>1185</v>
      </c>
      <c r="AG98" s="3">
        <v>-1064</v>
      </c>
      <c r="AH98" s="3">
        <v>-112</v>
      </c>
      <c r="AI98" s="3">
        <v>1693</v>
      </c>
      <c r="AJ98" s="3">
        <v>19058</v>
      </c>
      <c r="AK98" s="3">
        <v>6919</v>
      </c>
      <c r="AL98" s="3">
        <v>-1566</v>
      </c>
      <c r="AM98" s="3">
        <v>13705</v>
      </c>
      <c r="AN98" s="11">
        <v>-5461</v>
      </c>
      <c r="AO98" s="3">
        <v>156</v>
      </c>
      <c r="AP98" s="3">
        <v>12568</v>
      </c>
      <c r="AQ98" s="3">
        <v>-13760</v>
      </c>
      <c r="AR98" s="3">
        <v>-177</v>
      </c>
      <c r="AS98" s="3">
        <v>1524</v>
      </c>
      <c r="AT98" s="3">
        <v>-5305</v>
      </c>
      <c r="AU98" s="3">
        <v>0</v>
      </c>
      <c r="AV98" s="3">
        <v>-6831</v>
      </c>
      <c r="AW98" s="3">
        <v>147</v>
      </c>
      <c r="AX98" s="3">
        <v>1379</v>
      </c>
      <c r="AY98" s="3">
        <v>1255</v>
      </c>
      <c r="AZ98" s="3"/>
      <c r="BA98" s="3">
        <f>(L98+'B of I M'!D126)/1000</f>
        <v>20.236682000000002</v>
      </c>
      <c r="BB98" s="3">
        <f t="shared" si="5"/>
        <v>12.227</v>
      </c>
      <c r="BE98" s="25">
        <f>Bloomberg!A96</f>
        <v>39202</v>
      </c>
      <c r="BF98" s="48">
        <f t="shared" si="7"/>
        <v>193.16600000000003</v>
      </c>
      <c r="BG98" s="48">
        <f>Bloomberg!B96/1000</f>
        <v>-26.289000000000001</v>
      </c>
      <c r="BH98" s="48">
        <f t="shared" si="8"/>
        <v>-1.7280000000000015</v>
      </c>
      <c r="BI98" s="48">
        <f t="shared" si="6"/>
        <v>172.01274400000003</v>
      </c>
      <c r="BJ98" s="48">
        <f>Bloomberg!C96/1000</f>
        <v>14.215680000000001</v>
      </c>
      <c r="BK98" s="48">
        <f t="shared" si="9"/>
        <v>6.7226300000000005</v>
      </c>
    </row>
    <row r="99" spans="1:63">
      <c r="A99" t="s">
        <v>31</v>
      </c>
      <c r="B99" s="2">
        <v>39233</v>
      </c>
      <c r="C99" s="3">
        <v>3169</v>
      </c>
      <c r="D99" s="3">
        <v>3327</v>
      </c>
      <c r="E99" s="3">
        <v>-1547</v>
      </c>
      <c r="F99" s="3">
        <v>4874</v>
      </c>
      <c r="G99" s="11">
        <v>-7593</v>
      </c>
      <c r="H99" s="3">
        <v>-7919</v>
      </c>
      <c r="I99" s="3">
        <v>-6002</v>
      </c>
      <c r="J99" s="3">
        <v>-405</v>
      </c>
      <c r="K99" s="3">
        <v>-1917</v>
      </c>
      <c r="L99" s="3">
        <v>326</v>
      </c>
      <c r="M99" s="3">
        <v>17858</v>
      </c>
      <c r="N99" s="3">
        <v>1339</v>
      </c>
      <c r="O99" s="3">
        <v>-17532</v>
      </c>
      <c r="P99" s="11">
        <v>6511</v>
      </c>
      <c r="Q99" s="3">
        <v>-19900</v>
      </c>
      <c r="R99" s="3">
        <v>26411</v>
      </c>
      <c r="S99" s="3">
        <v>1241</v>
      </c>
      <c r="T99" s="3">
        <v>-2161</v>
      </c>
      <c r="Z99" s="3">
        <v>9202</v>
      </c>
      <c r="AA99" s="3">
        <v>-11382</v>
      </c>
      <c r="AB99" s="3">
        <v>13960</v>
      </c>
      <c r="AC99" s="3">
        <v>2578</v>
      </c>
      <c r="AD99" s="11">
        <v>8379</v>
      </c>
      <c r="AE99" s="3">
        <v>7277</v>
      </c>
      <c r="AF99" s="3">
        <v>1931</v>
      </c>
      <c r="AG99" s="3">
        <v>1441</v>
      </c>
      <c r="AH99" s="3">
        <v>46</v>
      </c>
      <c r="AI99" s="3">
        <v>3859</v>
      </c>
      <c r="AJ99" s="3">
        <v>15656</v>
      </c>
      <c r="AK99" s="3">
        <v>5117</v>
      </c>
      <c r="AL99" s="3">
        <v>-954</v>
      </c>
      <c r="AM99" s="3">
        <v>11493</v>
      </c>
      <c r="AN99" s="11">
        <v>12831</v>
      </c>
      <c r="AO99" s="3">
        <v>825</v>
      </c>
      <c r="AP99" s="3">
        <v>-3796</v>
      </c>
      <c r="AQ99" s="3">
        <v>2438</v>
      </c>
      <c r="AR99" s="3">
        <v>-115</v>
      </c>
      <c r="AS99" s="3">
        <v>2299</v>
      </c>
      <c r="AT99" s="3">
        <v>13657</v>
      </c>
      <c r="AU99" s="3">
        <v>0</v>
      </c>
      <c r="AV99" s="3">
        <v>6495</v>
      </c>
      <c r="AW99" s="3">
        <v>212</v>
      </c>
      <c r="AX99" s="3">
        <v>6949</v>
      </c>
      <c r="AY99" s="3">
        <v>-596</v>
      </c>
      <c r="AZ99" s="3"/>
      <c r="BA99" s="3">
        <f>(L99+'B of I M'!D127)/1000</f>
        <v>26.779318</v>
      </c>
      <c r="BB99" s="3">
        <f t="shared" si="5"/>
        <v>22.151</v>
      </c>
      <c r="BE99" s="25">
        <f>Bloomberg!A97</f>
        <v>39233</v>
      </c>
      <c r="BF99" s="48">
        <f t="shared" si="7"/>
        <v>216.85300000000004</v>
      </c>
      <c r="BG99" s="48">
        <f>Bloomberg!B97/1000</f>
        <v>-32.805</v>
      </c>
      <c r="BH99" s="48">
        <f t="shared" si="8"/>
        <v>-3.7469999999999999</v>
      </c>
      <c r="BI99" s="48">
        <f t="shared" si="6"/>
        <v>182.91036599999998</v>
      </c>
      <c r="BJ99" s="48">
        <f>Bloomberg!C97/1000</f>
        <v>13.602679999999999</v>
      </c>
      <c r="BK99" s="48">
        <f t="shared" si="9"/>
        <v>6.3039799999999993</v>
      </c>
    </row>
    <row r="100" spans="1:63">
      <c r="A100" t="s">
        <v>32</v>
      </c>
      <c r="B100" s="2">
        <v>39263</v>
      </c>
      <c r="C100" s="3">
        <v>3848</v>
      </c>
      <c r="D100" s="3">
        <v>512</v>
      </c>
      <c r="E100" s="3">
        <v>-1617</v>
      </c>
      <c r="F100" s="3">
        <v>2129</v>
      </c>
      <c r="G100" s="11">
        <v>16346</v>
      </c>
      <c r="H100" s="3">
        <v>1572</v>
      </c>
      <c r="I100" s="3">
        <v>-17</v>
      </c>
      <c r="J100" s="3">
        <v>400</v>
      </c>
      <c r="K100" s="3">
        <v>1589</v>
      </c>
      <c r="L100" s="3">
        <v>14774</v>
      </c>
      <c r="M100" s="3">
        <v>8137</v>
      </c>
      <c r="N100" s="3">
        <v>235</v>
      </c>
      <c r="O100" s="3">
        <v>6637</v>
      </c>
      <c r="P100" s="11">
        <v>-10999</v>
      </c>
      <c r="Q100" s="3">
        <v>-24686</v>
      </c>
      <c r="R100" s="3">
        <v>13687</v>
      </c>
      <c r="S100" s="3">
        <v>-593</v>
      </c>
      <c r="T100" s="3">
        <v>-4393</v>
      </c>
      <c r="Z100" s="3">
        <v>7885</v>
      </c>
      <c r="AA100" s="3">
        <v>-2924</v>
      </c>
      <c r="AB100" s="3">
        <v>2882</v>
      </c>
      <c r="AC100" s="3">
        <v>-42</v>
      </c>
      <c r="AD100" s="11">
        <v>13378</v>
      </c>
      <c r="AE100" s="3">
        <v>2237</v>
      </c>
      <c r="AF100" s="3">
        <v>1592</v>
      </c>
      <c r="AG100" s="3">
        <v>83</v>
      </c>
      <c r="AH100" s="3">
        <v>30</v>
      </c>
      <c r="AI100" s="3">
        <v>533</v>
      </c>
      <c r="AJ100" s="3">
        <v>15615</v>
      </c>
      <c r="AK100" s="3">
        <v>8707</v>
      </c>
      <c r="AL100" s="3">
        <v>1799</v>
      </c>
      <c r="AM100" s="3">
        <v>5109</v>
      </c>
      <c r="AN100" s="11">
        <v>-2329</v>
      </c>
      <c r="AO100" s="3">
        <v>10332</v>
      </c>
      <c r="AP100" s="3">
        <v>-249</v>
      </c>
      <c r="AQ100" s="3">
        <v>11436</v>
      </c>
      <c r="AR100" s="3">
        <v>338</v>
      </c>
      <c r="AS100" s="3">
        <v>-1193</v>
      </c>
      <c r="AT100" s="3">
        <v>8003</v>
      </c>
      <c r="AU100" s="3">
        <v>0</v>
      </c>
      <c r="AV100" s="3">
        <v>9332</v>
      </c>
      <c r="AW100" s="3">
        <v>121</v>
      </c>
      <c r="AX100" s="3">
        <v>-1451</v>
      </c>
      <c r="AY100" s="3">
        <v>68</v>
      </c>
      <c r="AZ100" s="3"/>
      <c r="BA100" s="3">
        <f>(L100+'B of I M'!D128)/1000</f>
        <v>26.496904000000001</v>
      </c>
      <c r="BB100" s="3">
        <f t="shared" si="5"/>
        <v>24.946999999999999</v>
      </c>
      <c r="BE100" s="25">
        <f>Bloomberg!A98</f>
        <v>39263</v>
      </c>
      <c r="BF100" s="48">
        <f t="shared" si="7"/>
        <v>222.21500000000003</v>
      </c>
      <c r="BG100" s="48">
        <f>Bloomberg!B98/1000</f>
        <v>-34.802</v>
      </c>
      <c r="BH100" s="48">
        <f t="shared" si="8"/>
        <v>-5.6069999999999993</v>
      </c>
      <c r="BI100" s="48">
        <f t="shared" si="6"/>
        <v>184.18887800000002</v>
      </c>
      <c r="BJ100" s="48">
        <f>Bloomberg!C98/1000</f>
        <v>13.06549</v>
      </c>
      <c r="BK100" s="48">
        <f t="shared" si="9"/>
        <v>4.8908500000000004</v>
      </c>
    </row>
    <row r="101" spans="1:63">
      <c r="A101" t="s">
        <v>33</v>
      </c>
      <c r="B101" s="2">
        <v>39294</v>
      </c>
      <c r="C101" s="3">
        <v>-2304</v>
      </c>
      <c r="D101" s="3">
        <v>-597</v>
      </c>
      <c r="E101" s="3">
        <v>-3321</v>
      </c>
      <c r="F101" s="3">
        <v>2724</v>
      </c>
      <c r="G101" s="11">
        <v>4044</v>
      </c>
      <c r="H101" s="3">
        <v>5343</v>
      </c>
      <c r="I101" s="3">
        <v>4389</v>
      </c>
      <c r="J101" s="3">
        <v>-657</v>
      </c>
      <c r="K101" s="3">
        <v>954</v>
      </c>
      <c r="L101" s="3">
        <v>-1299</v>
      </c>
      <c r="M101" s="3">
        <v>-10981</v>
      </c>
      <c r="N101" s="3">
        <v>-1727</v>
      </c>
      <c r="O101" s="3">
        <v>9682</v>
      </c>
      <c r="P101" s="11">
        <v>-6722</v>
      </c>
      <c r="Q101" s="3">
        <v>-10480</v>
      </c>
      <c r="R101" s="3">
        <v>3758</v>
      </c>
      <c r="S101" s="3">
        <v>608</v>
      </c>
      <c r="T101" s="3">
        <v>-757</v>
      </c>
      <c r="Z101" s="3">
        <v>10100</v>
      </c>
      <c r="AA101" s="3">
        <v>-3983</v>
      </c>
      <c r="AB101" s="3">
        <v>9386</v>
      </c>
      <c r="AC101" s="3">
        <v>5403</v>
      </c>
      <c r="AD101" s="11">
        <v>11433</v>
      </c>
      <c r="AE101" s="3">
        <v>300</v>
      </c>
      <c r="AF101" s="3">
        <v>3085</v>
      </c>
      <c r="AG101" s="3">
        <v>-1509</v>
      </c>
      <c r="AH101" s="3">
        <v>453</v>
      </c>
      <c r="AI101" s="3">
        <v>-1730</v>
      </c>
      <c r="AJ101" s="3">
        <v>11733</v>
      </c>
      <c r="AK101" s="3">
        <v>2626</v>
      </c>
      <c r="AL101" s="3">
        <v>-8179</v>
      </c>
      <c r="AM101" s="3">
        <v>17286</v>
      </c>
      <c r="AN101" s="11">
        <v>4435</v>
      </c>
      <c r="AO101" s="3">
        <v>6884</v>
      </c>
      <c r="AP101" s="3">
        <v>-1011</v>
      </c>
      <c r="AQ101" s="3">
        <v>7248</v>
      </c>
      <c r="AR101" s="3">
        <v>-100</v>
      </c>
      <c r="AS101" s="3">
        <v>746</v>
      </c>
      <c r="AT101" s="3">
        <v>11318</v>
      </c>
      <c r="AU101" s="3">
        <v>0</v>
      </c>
      <c r="AV101" s="3">
        <v>7384</v>
      </c>
      <c r="AW101" s="3">
        <v>-358</v>
      </c>
      <c r="AX101" s="3">
        <v>4292</v>
      </c>
      <c r="AY101" s="3">
        <v>-1750</v>
      </c>
      <c r="AZ101" s="3"/>
      <c r="BA101" s="3">
        <f>(L101+'B of I M'!D129)/1000</f>
        <v>3.8866180000000004</v>
      </c>
      <c r="BB101" s="3">
        <f t="shared" si="5"/>
        <v>19.117000000000001</v>
      </c>
      <c r="BE101" s="25">
        <f>Bloomberg!A99</f>
        <v>39294</v>
      </c>
      <c r="BF101" s="48">
        <f t="shared" si="7"/>
        <v>227.18400000000003</v>
      </c>
      <c r="BG101" s="48">
        <f>Bloomberg!B99/1000</f>
        <v>-27.106000000000002</v>
      </c>
      <c r="BH101" s="48">
        <f t="shared" si="8"/>
        <v>0.90700000000000003</v>
      </c>
      <c r="BI101" s="48">
        <f t="shared" si="6"/>
        <v>176.01326499999999</v>
      </c>
      <c r="BJ101" s="48">
        <f>Bloomberg!C99/1000</f>
        <v>13.738520000000001</v>
      </c>
      <c r="BK101" s="48">
        <f t="shared" si="9"/>
        <v>5.8732300000000013</v>
      </c>
    </row>
    <row r="102" spans="1:63">
      <c r="A102" t="s">
        <v>34</v>
      </c>
      <c r="B102" s="2">
        <v>39325</v>
      </c>
      <c r="C102" s="3">
        <v>2308</v>
      </c>
      <c r="D102" s="3">
        <v>1485</v>
      </c>
      <c r="E102" s="3">
        <v>-2035</v>
      </c>
      <c r="F102" s="3">
        <v>3520</v>
      </c>
      <c r="G102" s="11">
        <v>2716</v>
      </c>
      <c r="H102" s="3">
        <v>371</v>
      </c>
      <c r="I102" s="3">
        <v>98</v>
      </c>
      <c r="J102" s="3">
        <v>288</v>
      </c>
      <c r="K102" s="3">
        <v>273</v>
      </c>
      <c r="L102" s="3">
        <v>2345</v>
      </c>
      <c r="M102" s="3">
        <v>3036</v>
      </c>
      <c r="N102" s="3">
        <v>-959</v>
      </c>
      <c r="O102" s="3">
        <v>-691</v>
      </c>
      <c r="P102" s="11">
        <v>-1488</v>
      </c>
      <c r="Q102" s="3">
        <v>7354</v>
      </c>
      <c r="R102" s="3">
        <v>-8842</v>
      </c>
      <c r="S102" s="3">
        <v>-1042</v>
      </c>
      <c r="T102" s="3">
        <v>-641</v>
      </c>
      <c r="Z102" s="3">
        <v>9469</v>
      </c>
      <c r="AA102" s="3">
        <v>-1531</v>
      </c>
      <c r="AB102" s="3">
        <v>-1735</v>
      </c>
      <c r="AC102" s="3">
        <v>-3267</v>
      </c>
      <c r="AD102" s="11">
        <v>-694</v>
      </c>
      <c r="AE102" s="3">
        <v>-3638</v>
      </c>
      <c r="AF102" s="3">
        <v>-86</v>
      </c>
      <c r="AG102" s="3">
        <v>2133</v>
      </c>
      <c r="AH102" s="3">
        <v>2322</v>
      </c>
      <c r="AI102" s="3">
        <v>-8008</v>
      </c>
      <c r="AJ102" s="3">
        <v>-4332</v>
      </c>
      <c r="AK102" s="3">
        <v>894</v>
      </c>
      <c r="AL102" s="3">
        <v>-3240</v>
      </c>
      <c r="AM102" s="3">
        <v>-1986</v>
      </c>
      <c r="AN102" s="11">
        <v>11192</v>
      </c>
      <c r="AO102" s="3">
        <v>-8546</v>
      </c>
      <c r="AP102" s="3">
        <v>-15641</v>
      </c>
      <c r="AQ102" s="3">
        <v>5312</v>
      </c>
      <c r="AR102" s="3">
        <v>-398</v>
      </c>
      <c r="AS102" s="3">
        <v>2181</v>
      </c>
      <c r="AT102" s="3">
        <v>2647</v>
      </c>
      <c r="AU102" s="3">
        <v>0</v>
      </c>
      <c r="AV102" s="3">
        <v>595</v>
      </c>
      <c r="AW102" s="3">
        <v>248</v>
      </c>
      <c r="AX102" s="3">
        <v>1804</v>
      </c>
      <c r="AY102" s="3">
        <v>508</v>
      </c>
      <c r="AZ102" s="3"/>
      <c r="BA102" s="3">
        <f>(L102+'B of I M'!D130)/1000</f>
        <v>-4.0215510000000005</v>
      </c>
      <c r="BB102" s="3">
        <f t="shared" si="5"/>
        <v>-3.7370000000000001</v>
      </c>
      <c r="BE102" s="25">
        <f>Bloomberg!A100</f>
        <v>39325</v>
      </c>
      <c r="BF102" s="48">
        <f t="shared" si="7"/>
        <v>218.89200000000002</v>
      </c>
      <c r="BG102" s="48">
        <f>Bloomberg!B100/1000</f>
        <v>-24.045000000000002</v>
      </c>
      <c r="BH102" s="48">
        <f t="shared" si="8"/>
        <v>0.70499999999999829</v>
      </c>
      <c r="BI102" s="48">
        <f t="shared" si="6"/>
        <v>168.72953100000001</v>
      </c>
      <c r="BJ102" s="48">
        <f>Bloomberg!C100/1000</f>
        <v>13.143049999999999</v>
      </c>
      <c r="BK102" s="48">
        <f t="shared" si="9"/>
        <v>4.9611799999999988</v>
      </c>
    </row>
    <row r="103" spans="1:63">
      <c r="A103" t="s">
        <v>35</v>
      </c>
      <c r="B103" s="2">
        <v>39355</v>
      </c>
      <c r="C103" s="3">
        <v>7109</v>
      </c>
      <c r="D103" s="3">
        <v>-1334</v>
      </c>
      <c r="E103" s="3">
        <v>-2741</v>
      </c>
      <c r="F103" s="3">
        <v>1407</v>
      </c>
      <c r="G103" s="11">
        <v>8544</v>
      </c>
      <c r="H103" s="3">
        <v>3737</v>
      </c>
      <c r="I103" s="3">
        <v>-874</v>
      </c>
      <c r="J103" s="3">
        <v>99</v>
      </c>
      <c r="K103" s="3">
        <v>4611</v>
      </c>
      <c r="L103" s="3">
        <v>4807</v>
      </c>
      <c r="M103" s="3">
        <v>5056</v>
      </c>
      <c r="N103" s="3">
        <v>6417</v>
      </c>
      <c r="O103" s="3">
        <v>-249</v>
      </c>
      <c r="P103" s="11">
        <v>2064</v>
      </c>
      <c r="Q103" s="3">
        <v>8203</v>
      </c>
      <c r="R103" s="3">
        <v>-6139</v>
      </c>
      <c r="S103" s="3">
        <v>-1535</v>
      </c>
      <c r="T103" s="3">
        <v>-6023</v>
      </c>
      <c r="Z103" s="3">
        <v>9498</v>
      </c>
      <c r="AA103" s="3">
        <v>-8574</v>
      </c>
      <c r="AB103" s="3">
        <v>8768</v>
      </c>
      <c r="AC103" s="3">
        <v>194</v>
      </c>
      <c r="AD103" s="11">
        <v>6543</v>
      </c>
      <c r="AE103" s="3">
        <v>-7291</v>
      </c>
      <c r="AF103" s="3">
        <v>663</v>
      </c>
      <c r="AG103" s="3">
        <v>-716</v>
      </c>
      <c r="AH103" s="3">
        <v>39</v>
      </c>
      <c r="AI103" s="3">
        <v>-7277</v>
      </c>
      <c r="AJ103" s="3">
        <v>-748</v>
      </c>
      <c r="AK103" s="3">
        <v>2426</v>
      </c>
      <c r="AL103" s="3">
        <v>1917</v>
      </c>
      <c r="AM103" s="3">
        <v>-5091</v>
      </c>
      <c r="AN103" s="11">
        <v>12257</v>
      </c>
      <c r="AO103" s="3">
        <v>652</v>
      </c>
      <c r="AP103" s="3">
        <v>-9323</v>
      </c>
      <c r="AQ103" s="3">
        <v>9655</v>
      </c>
      <c r="AR103" s="3">
        <v>121</v>
      </c>
      <c r="AS103" s="3">
        <v>199</v>
      </c>
      <c r="AT103" s="3">
        <v>12909</v>
      </c>
      <c r="AU103" s="3">
        <v>0</v>
      </c>
      <c r="AV103" s="3">
        <v>10982</v>
      </c>
      <c r="AW103" s="3">
        <v>778</v>
      </c>
      <c r="AX103" s="3">
        <v>1149</v>
      </c>
      <c r="AY103" s="3">
        <v>-1065</v>
      </c>
      <c r="AZ103" s="3"/>
      <c r="BA103" s="3">
        <f>(L103+'B of I M'!D131)/1000</f>
        <v>0.9836109999999999</v>
      </c>
      <c r="BB103" s="3">
        <f t="shared" si="5"/>
        <v>10.234</v>
      </c>
      <c r="BE103" s="25">
        <f>Bloomberg!A101</f>
        <v>39355</v>
      </c>
      <c r="BF103" s="48">
        <f t="shared" si="7"/>
        <v>215.78500000000003</v>
      </c>
      <c r="BG103" s="48">
        <f>Bloomberg!B101/1000</f>
        <v>-17.669</v>
      </c>
      <c r="BH103" s="48">
        <f t="shared" si="8"/>
        <v>7.7469999999999999</v>
      </c>
      <c r="BI103" s="48">
        <f t="shared" si="6"/>
        <v>155.49384499999999</v>
      </c>
      <c r="BJ103" s="48">
        <f>Bloomberg!C101/1000</f>
        <v>13.112639999999999</v>
      </c>
      <c r="BK103" s="48">
        <f t="shared" si="9"/>
        <v>4.0016800000000003</v>
      </c>
    </row>
    <row r="104" spans="1:63">
      <c r="A104" t="s">
        <v>36</v>
      </c>
      <c r="B104" s="2">
        <v>39386</v>
      </c>
      <c r="C104" s="3">
        <v>-3610</v>
      </c>
      <c r="D104" s="3">
        <v>-21788</v>
      </c>
      <c r="E104" s="3">
        <v>-25880</v>
      </c>
      <c r="F104" s="3">
        <v>4092</v>
      </c>
      <c r="G104" s="11">
        <v>-5528</v>
      </c>
      <c r="H104" s="3">
        <v>-3988</v>
      </c>
      <c r="I104" s="3">
        <v>-5078</v>
      </c>
      <c r="J104" s="3">
        <v>-941</v>
      </c>
      <c r="K104" s="3">
        <v>1090</v>
      </c>
      <c r="L104" s="3">
        <v>-1540</v>
      </c>
      <c r="M104" s="3">
        <v>1450</v>
      </c>
      <c r="N104" s="3">
        <v>-186</v>
      </c>
      <c r="O104" s="3">
        <v>-2990</v>
      </c>
      <c r="P104" s="11">
        <v>22764</v>
      </c>
      <c r="Q104" s="3">
        <v>-24123</v>
      </c>
      <c r="R104" s="3">
        <v>46887</v>
      </c>
      <c r="S104" s="3">
        <v>829</v>
      </c>
      <c r="T104" s="3">
        <v>3593</v>
      </c>
      <c r="Z104" s="3">
        <v>9313</v>
      </c>
      <c r="AA104" s="3">
        <v>-3446</v>
      </c>
      <c r="AB104" s="3">
        <v>26665</v>
      </c>
      <c r="AC104" s="3">
        <v>23219</v>
      </c>
      <c r="AD104" s="11">
        <v>-17761</v>
      </c>
      <c r="AE104" s="3">
        <v>-2575</v>
      </c>
      <c r="AF104" s="3">
        <v>2231</v>
      </c>
      <c r="AG104" s="3">
        <v>-717</v>
      </c>
      <c r="AH104" s="3">
        <v>9</v>
      </c>
      <c r="AI104" s="3">
        <v>-4098</v>
      </c>
      <c r="AJ104" s="3">
        <v>-20336</v>
      </c>
      <c r="AK104" s="3">
        <v>-6443</v>
      </c>
      <c r="AL104" s="3">
        <v>-7118</v>
      </c>
      <c r="AM104" s="3">
        <v>-6775</v>
      </c>
      <c r="AN104" s="11">
        <v>33613</v>
      </c>
      <c r="AO104" s="3">
        <v>-6402</v>
      </c>
      <c r="AP104" s="3">
        <v>-3791</v>
      </c>
      <c r="AQ104" s="3">
        <v>-2680</v>
      </c>
      <c r="AR104" s="3">
        <v>249</v>
      </c>
      <c r="AS104" s="3">
        <v>-180</v>
      </c>
      <c r="AT104" s="3">
        <v>27211</v>
      </c>
      <c r="AU104" s="3">
        <v>0</v>
      </c>
      <c r="AV104" s="3">
        <v>22778</v>
      </c>
      <c r="AW104" s="3">
        <v>293</v>
      </c>
      <c r="AX104" s="3">
        <v>4140</v>
      </c>
      <c r="AY104" s="3">
        <v>-2981</v>
      </c>
      <c r="AZ104" s="3"/>
      <c r="BA104" s="3">
        <f>(L104+'B of I M'!D132)/1000</f>
        <v>47.642194000000003</v>
      </c>
      <c r="BB104" s="3">
        <f t="shared" si="5"/>
        <v>2.4420000000000002</v>
      </c>
      <c r="BE104" s="25">
        <f>Bloomberg!A102</f>
        <v>39386</v>
      </c>
      <c r="BF104" s="48">
        <f t="shared" si="7"/>
        <v>195.72700000000003</v>
      </c>
      <c r="BG104" s="48">
        <f>Bloomberg!B102/1000</f>
        <v>-5.8730000000000002</v>
      </c>
      <c r="BH104" s="48">
        <f t="shared" si="8"/>
        <v>19.57</v>
      </c>
      <c r="BI104" s="48">
        <f t="shared" si="6"/>
        <v>190.02546000000001</v>
      </c>
      <c r="BJ104" s="48">
        <f>Bloomberg!C102/1000</f>
        <v>13.028709999999998</v>
      </c>
      <c r="BK104" s="48">
        <f t="shared" si="9"/>
        <v>2.8772199999999994</v>
      </c>
    </row>
    <row r="105" spans="1:63">
      <c r="A105" t="s">
        <v>37</v>
      </c>
      <c r="B105" s="2">
        <v>39416</v>
      </c>
      <c r="C105" s="3">
        <v>3538</v>
      </c>
      <c r="D105" s="3">
        <v>-756</v>
      </c>
      <c r="E105" s="3">
        <v>-2114</v>
      </c>
      <c r="F105" s="3">
        <v>1358</v>
      </c>
      <c r="G105" s="11">
        <v>4744</v>
      </c>
      <c r="H105" s="3">
        <v>1332</v>
      </c>
      <c r="I105" s="3">
        <v>-3916</v>
      </c>
      <c r="J105" s="3">
        <v>436</v>
      </c>
      <c r="K105" s="3">
        <v>5248</v>
      </c>
      <c r="L105" s="3">
        <v>3412</v>
      </c>
      <c r="M105" s="3">
        <v>2756</v>
      </c>
      <c r="N105" s="3">
        <v>-596</v>
      </c>
      <c r="O105" s="3">
        <v>656</v>
      </c>
      <c r="P105" s="11">
        <v>1052</v>
      </c>
      <c r="Q105" s="3">
        <v>11000</v>
      </c>
      <c r="R105" s="3">
        <v>-9948</v>
      </c>
      <c r="S105" s="3">
        <v>-518</v>
      </c>
      <c r="T105" s="3">
        <v>-1179</v>
      </c>
      <c r="Z105" s="3">
        <v>10097</v>
      </c>
      <c r="AA105" s="3">
        <v>-2173</v>
      </c>
      <c r="AB105" s="3">
        <v>4388</v>
      </c>
      <c r="AC105" s="3">
        <v>2215</v>
      </c>
      <c r="AD105" s="11">
        <v>4322</v>
      </c>
      <c r="AE105" s="3">
        <v>-4141</v>
      </c>
      <c r="AF105" s="3">
        <v>758</v>
      </c>
      <c r="AG105" s="3">
        <v>-1410</v>
      </c>
      <c r="AH105" s="3">
        <v>56</v>
      </c>
      <c r="AI105" s="3">
        <v>-3544</v>
      </c>
      <c r="AJ105" s="3">
        <v>181</v>
      </c>
      <c r="AK105" s="3">
        <v>1398</v>
      </c>
      <c r="AL105" s="3">
        <v>428</v>
      </c>
      <c r="AM105" s="3">
        <v>-1646</v>
      </c>
      <c r="AN105" s="11">
        <v>5652</v>
      </c>
      <c r="AO105" s="3">
        <v>20620</v>
      </c>
      <c r="AP105" s="3">
        <v>-79</v>
      </c>
      <c r="AQ105" s="3">
        <v>21269</v>
      </c>
      <c r="AR105" s="3">
        <v>-110</v>
      </c>
      <c r="AS105" s="3">
        <v>-460</v>
      </c>
      <c r="AT105" s="3">
        <v>26272</v>
      </c>
      <c r="AU105" s="3">
        <v>7839</v>
      </c>
      <c r="AV105" s="3">
        <v>17304</v>
      </c>
      <c r="AW105" s="3">
        <v>68</v>
      </c>
      <c r="AX105" s="3">
        <v>1061</v>
      </c>
      <c r="AY105" s="3">
        <v>2262</v>
      </c>
      <c r="AZ105" s="3"/>
      <c r="BA105" s="3">
        <f>(L105+'B of I M'!D133)/1000</f>
        <v>-6.2283809999999997</v>
      </c>
      <c r="BB105" s="3">
        <f t="shared" si="5"/>
        <v>17.484999999999999</v>
      </c>
      <c r="BE105" s="25">
        <f>Bloomberg!A103</f>
        <v>39416</v>
      </c>
      <c r="BF105" s="48">
        <f t="shared" si="7"/>
        <v>192.34800000000001</v>
      </c>
      <c r="BG105" s="48">
        <f>Bloomberg!B103/1000</f>
        <v>0.29099999999999998</v>
      </c>
      <c r="BH105" s="48">
        <f t="shared" si="8"/>
        <v>23.931000000000001</v>
      </c>
      <c r="BI105" s="48">
        <f t="shared" si="6"/>
        <v>155.08756299999999</v>
      </c>
      <c r="BJ105" s="48">
        <f>Bloomberg!C103/1000</f>
        <v>13.473549999999999</v>
      </c>
      <c r="BK105" s="48">
        <f t="shared" si="9"/>
        <v>-0.73537000000000141</v>
      </c>
    </row>
    <row r="106" spans="1:63">
      <c r="A106" t="s">
        <v>38</v>
      </c>
      <c r="B106" s="2">
        <v>39447</v>
      </c>
      <c r="C106" s="3">
        <v>6386</v>
      </c>
      <c r="D106" s="3">
        <v>-4438</v>
      </c>
      <c r="E106" s="3">
        <v>-5504</v>
      </c>
      <c r="F106" s="3">
        <v>1066</v>
      </c>
      <c r="G106" s="11">
        <v>2773</v>
      </c>
      <c r="H106" s="3">
        <v>10039</v>
      </c>
      <c r="I106" s="3">
        <v>4301</v>
      </c>
      <c r="J106" s="3">
        <v>213</v>
      </c>
      <c r="K106" s="3">
        <v>5738</v>
      </c>
      <c r="L106" s="3">
        <v>-7266</v>
      </c>
      <c r="M106" s="3">
        <v>-13237</v>
      </c>
      <c r="N106" s="3">
        <v>-8266</v>
      </c>
      <c r="O106" s="3">
        <v>5971</v>
      </c>
      <c r="P106" s="11">
        <v>5035</v>
      </c>
      <c r="Q106" s="3">
        <v>17760</v>
      </c>
      <c r="R106" s="3">
        <v>-12725</v>
      </c>
      <c r="S106" s="3">
        <v>1046</v>
      </c>
      <c r="T106" s="3">
        <v>-2787</v>
      </c>
      <c r="Z106" s="3">
        <v>3992</v>
      </c>
      <c r="AA106" s="3">
        <v>-5291</v>
      </c>
      <c r="AB106" s="3">
        <v>13002</v>
      </c>
      <c r="AC106" s="3">
        <v>7711</v>
      </c>
      <c r="AD106" s="11">
        <v>-2592</v>
      </c>
      <c r="AE106" s="3">
        <v>-1924</v>
      </c>
      <c r="AF106" s="3">
        <v>-251</v>
      </c>
      <c r="AG106" s="3">
        <v>-356</v>
      </c>
      <c r="AH106" s="3">
        <v>551</v>
      </c>
      <c r="AI106" s="3">
        <v>-1868</v>
      </c>
      <c r="AJ106" s="3">
        <v>-4515</v>
      </c>
      <c r="AK106" s="3">
        <v>713</v>
      </c>
      <c r="AL106" s="3">
        <v>-3220</v>
      </c>
      <c r="AM106" s="3">
        <v>-2008</v>
      </c>
      <c r="AN106" s="11">
        <v>14325</v>
      </c>
      <c r="AO106" s="3">
        <v>-24267</v>
      </c>
      <c r="AP106" s="3">
        <v>-15</v>
      </c>
      <c r="AQ106" s="3">
        <v>-25916</v>
      </c>
      <c r="AR106" s="3">
        <v>3140</v>
      </c>
      <c r="AS106" s="3">
        <v>-1477</v>
      </c>
      <c r="AT106" s="3">
        <v>-9942</v>
      </c>
      <c r="AU106" s="3">
        <v>2268</v>
      </c>
      <c r="AV106" s="3">
        <v>-10939</v>
      </c>
      <c r="AW106" s="3">
        <v>-318</v>
      </c>
      <c r="AX106" s="3">
        <v>-953</v>
      </c>
      <c r="AY106" s="3">
        <v>-2380</v>
      </c>
      <c r="AZ106" s="3"/>
      <c r="BA106" s="3">
        <f>(L106+'B of I M'!D134)/1000</f>
        <v>-22.165039</v>
      </c>
      <c r="BB106" s="3">
        <f t="shared" si="5"/>
        <v>-15.454000000000001</v>
      </c>
      <c r="BE106" s="25">
        <f>Bloomberg!A104</f>
        <v>39447</v>
      </c>
      <c r="BF106" s="48">
        <f t="shared" si="7"/>
        <v>170.947</v>
      </c>
      <c r="BG106" s="48">
        <f>Bloomberg!B104/1000</f>
        <v>4.2779999999999996</v>
      </c>
      <c r="BH106" s="48">
        <f t="shared" si="8"/>
        <v>26.288999999999998</v>
      </c>
      <c r="BI106" s="48">
        <f t="shared" si="6"/>
        <v>143.21222499999996</v>
      </c>
      <c r="BJ106" s="48">
        <f>Bloomberg!C104/1000</f>
        <v>16.244520000000001</v>
      </c>
      <c r="BK106" s="48">
        <f t="shared" si="9"/>
        <v>2.392240000000001</v>
      </c>
    </row>
    <row r="107" spans="1:63">
      <c r="A107" t="s">
        <v>39</v>
      </c>
      <c r="B107" s="2">
        <v>39478</v>
      </c>
      <c r="C107" s="3">
        <v>9210</v>
      </c>
      <c r="D107" s="3">
        <v>11391</v>
      </c>
      <c r="E107" s="3">
        <v>13063</v>
      </c>
      <c r="F107" s="3">
        <v>-1672</v>
      </c>
      <c r="G107" s="11">
        <v>4894</v>
      </c>
      <c r="H107" s="3">
        <v>9906</v>
      </c>
      <c r="I107" s="3">
        <v>-2645</v>
      </c>
      <c r="J107" s="3">
        <v>-634</v>
      </c>
      <c r="K107" s="3">
        <v>12551</v>
      </c>
      <c r="L107" s="3">
        <v>-5012</v>
      </c>
      <c r="M107" s="3">
        <v>-6359</v>
      </c>
      <c r="N107" s="3">
        <v>1322</v>
      </c>
      <c r="O107" s="3">
        <v>1347</v>
      </c>
      <c r="P107" s="11">
        <v>-5484</v>
      </c>
      <c r="Q107" s="3">
        <v>-8027</v>
      </c>
      <c r="R107" s="3">
        <v>2543</v>
      </c>
      <c r="S107" s="3">
        <v>-744</v>
      </c>
      <c r="T107" s="3">
        <v>-2208</v>
      </c>
      <c r="Z107" s="3">
        <v>10848</v>
      </c>
      <c r="AA107" s="3">
        <v>11544</v>
      </c>
      <c r="AB107" s="3">
        <v>4335</v>
      </c>
      <c r="AC107" s="3">
        <v>15879</v>
      </c>
      <c r="AD107" s="11">
        <v>-2102</v>
      </c>
      <c r="AE107" s="3">
        <v>-12517</v>
      </c>
      <c r="AF107" s="3">
        <v>436</v>
      </c>
      <c r="AG107" s="3">
        <v>-6428</v>
      </c>
      <c r="AH107" s="3">
        <v>-952</v>
      </c>
      <c r="AI107" s="3">
        <v>-5573</v>
      </c>
      <c r="AJ107" s="3">
        <v>-14619</v>
      </c>
      <c r="AK107" s="3">
        <v>-39</v>
      </c>
      <c r="AL107" s="3">
        <v>-5089</v>
      </c>
      <c r="AM107" s="3">
        <v>-9492</v>
      </c>
      <c r="AN107" s="11">
        <v>2252</v>
      </c>
      <c r="AO107" s="3">
        <v>34076</v>
      </c>
      <c r="AP107" s="3">
        <v>-415</v>
      </c>
      <c r="AQ107" s="3">
        <v>33641</v>
      </c>
      <c r="AR107" s="3">
        <v>215</v>
      </c>
      <c r="AS107" s="3">
        <v>635</v>
      </c>
      <c r="AT107" s="3">
        <v>36327</v>
      </c>
      <c r="AU107" s="3">
        <v>5400</v>
      </c>
      <c r="AV107" s="3">
        <v>29098</v>
      </c>
      <c r="AW107" s="3">
        <v>724</v>
      </c>
      <c r="AX107" s="3">
        <v>1106</v>
      </c>
      <c r="AY107" s="3">
        <v>-968</v>
      </c>
      <c r="AZ107" s="3"/>
      <c r="BA107" s="3">
        <f>(L107+'B of I M'!D135)/1000</f>
        <v>-3.2363910000000002</v>
      </c>
      <c r="BB107" s="3">
        <f t="shared" si="5"/>
        <v>14.478999999999999</v>
      </c>
      <c r="BE107" s="25">
        <f>Bloomberg!A105</f>
        <v>39478</v>
      </c>
      <c r="BF107" s="48">
        <f t="shared" si="7"/>
        <v>171.66000000000003</v>
      </c>
      <c r="BG107" s="48">
        <f>Bloomberg!B105/1000</f>
        <v>4.9930000000000003</v>
      </c>
      <c r="BH107" s="48">
        <f t="shared" si="8"/>
        <v>26.75</v>
      </c>
      <c r="BI107" s="48">
        <f t="shared" si="6"/>
        <v>121.10837799999999</v>
      </c>
      <c r="BJ107" s="48">
        <f>Bloomberg!C105/1000</f>
        <v>14.264139999999999</v>
      </c>
      <c r="BK107" s="48">
        <f t="shared" si="9"/>
        <v>0.42734999999999879</v>
      </c>
    </row>
    <row r="108" spans="1:63">
      <c r="A108" t="s">
        <v>40</v>
      </c>
      <c r="B108" s="2">
        <v>39507</v>
      </c>
      <c r="C108" s="3">
        <v>1074</v>
      </c>
      <c r="D108" s="3">
        <v>1523</v>
      </c>
      <c r="E108" s="3">
        <v>7227</v>
      </c>
      <c r="F108" s="3">
        <v>-5704</v>
      </c>
      <c r="G108" s="11">
        <v>-2378</v>
      </c>
      <c r="H108" s="3">
        <v>-8715</v>
      </c>
      <c r="I108" s="3">
        <v>-10854</v>
      </c>
      <c r="J108" s="3">
        <v>-1383</v>
      </c>
      <c r="K108" s="3">
        <v>2139</v>
      </c>
      <c r="L108" s="3">
        <v>6337</v>
      </c>
      <c r="M108" s="3">
        <v>6138</v>
      </c>
      <c r="N108" s="3">
        <v>86</v>
      </c>
      <c r="O108" s="3">
        <v>199</v>
      </c>
      <c r="P108" s="11">
        <v>1430</v>
      </c>
      <c r="Q108" s="3">
        <v>1795</v>
      </c>
      <c r="R108" s="3">
        <v>-365</v>
      </c>
      <c r="S108" s="3">
        <v>155</v>
      </c>
      <c r="T108" s="3">
        <v>2802</v>
      </c>
      <c r="Z108" s="3">
        <v>10348</v>
      </c>
      <c r="AA108" s="3">
        <v>139</v>
      </c>
      <c r="AB108" s="3">
        <v>2915</v>
      </c>
      <c r="AC108" s="3">
        <v>3054</v>
      </c>
      <c r="AD108" s="11">
        <v>-11885</v>
      </c>
      <c r="AE108" s="3">
        <v>9725</v>
      </c>
      <c r="AF108" s="3">
        <v>-236</v>
      </c>
      <c r="AG108" s="3">
        <v>12688</v>
      </c>
      <c r="AH108" s="3">
        <v>-117</v>
      </c>
      <c r="AI108" s="3">
        <v>-2610</v>
      </c>
      <c r="AJ108" s="3">
        <v>-2160</v>
      </c>
      <c r="AK108" s="3">
        <v>270</v>
      </c>
      <c r="AL108" s="3">
        <v>1905</v>
      </c>
      <c r="AM108" s="3">
        <v>-4335</v>
      </c>
      <c r="AN108" s="11">
        <v>23762</v>
      </c>
      <c r="AO108" s="3">
        <v>12039</v>
      </c>
      <c r="AP108" s="3">
        <v>60</v>
      </c>
      <c r="AQ108" s="3">
        <v>14223</v>
      </c>
      <c r="AR108" s="3">
        <v>-3066</v>
      </c>
      <c r="AS108" s="3">
        <v>822</v>
      </c>
      <c r="AT108" s="3">
        <v>35801</v>
      </c>
      <c r="AU108" s="3">
        <v>61</v>
      </c>
      <c r="AV108" s="3">
        <v>36517</v>
      </c>
      <c r="AW108" s="3">
        <v>-909</v>
      </c>
      <c r="AX108" s="3">
        <v>131</v>
      </c>
      <c r="AY108" s="3">
        <v>-1632</v>
      </c>
      <c r="AZ108" s="3"/>
      <c r="BA108" s="3">
        <f>(L108+'B of I M'!D136)/1000</f>
        <v>7.6797299999999993</v>
      </c>
      <c r="BB108" s="3">
        <f t="shared" si="5"/>
        <v>34.356999999999999</v>
      </c>
      <c r="BE108" s="25">
        <f>Bloomberg!A106</f>
        <v>39507</v>
      </c>
      <c r="BF108" s="48">
        <f t="shared" si="7"/>
        <v>172.67099999999996</v>
      </c>
      <c r="BG108" s="48">
        <f>Bloomberg!B106/1000</f>
        <v>7.9850000000000003</v>
      </c>
      <c r="BH108" s="48">
        <f t="shared" si="8"/>
        <v>29.016999999999999</v>
      </c>
      <c r="BI108" s="48">
        <f t="shared" si="6"/>
        <v>115.58612199999999</v>
      </c>
      <c r="BJ108" s="48">
        <f>Bloomberg!C106/1000</f>
        <v>14.014719999999999</v>
      </c>
      <c r="BK108" s="48">
        <f t="shared" si="9"/>
        <v>0.24453999999999887</v>
      </c>
    </row>
    <row r="109" spans="1:63">
      <c r="A109" t="s">
        <v>41</v>
      </c>
      <c r="B109" s="2">
        <v>39538</v>
      </c>
      <c r="C109" s="3">
        <v>5216</v>
      </c>
      <c r="D109" s="3">
        <v>-4806</v>
      </c>
      <c r="E109" s="3">
        <v>-5294</v>
      </c>
      <c r="F109" s="3">
        <v>488</v>
      </c>
      <c r="G109" s="11">
        <v>28602</v>
      </c>
      <c r="H109" s="3">
        <v>10968</v>
      </c>
      <c r="I109" s="3">
        <v>2937</v>
      </c>
      <c r="J109" s="3">
        <v>-48</v>
      </c>
      <c r="K109" s="3">
        <v>8031</v>
      </c>
      <c r="L109" s="3">
        <v>17634</v>
      </c>
      <c r="M109" s="3">
        <v>16795</v>
      </c>
      <c r="N109" s="3">
        <v>341</v>
      </c>
      <c r="O109" s="3">
        <v>839</v>
      </c>
      <c r="P109" s="11">
        <v>-18045</v>
      </c>
      <c r="Q109" s="3">
        <v>-14347</v>
      </c>
      <c r="R109" s="3">
        <v>-3698</v>
      </c>
      <c r="S109" s="3">
        <v>-1092</v>
      </c>
      <c r="T109" s="3">
        <v>1157</v>
      </c>
      <c r="Z109" s="3">
        <v>8898</v>
      </c>
      <c r="AA109" s="3">
        <v>-2634</v>
      </c>
      <c r="AB109" s="3">
        <v>2705</v>
      </c>
      <c r="AC109" s="3">
        <v>71</v>
      </c>
      <c r="AD109" s="11">
        <v>-17445</v>
      </c>
      <c r="AE109" s="3">
        <v>3126</v>
      </c>
      <c r="AF109" s="3">
        <v>-221</v>
      </c>
      <c r="AG109" s="3">
        <v>2654</v>
      </c>
      <c r="AH109" s="3">
        <v>1150</v>
      </c>
      <c r="AI109" s="3">
        <v>-458</v>
      </c>
      <c r="AJ109" s="3">
        <v>-14319</v>
      </c>
      <c r="AK109" s="3">
        <v>-6773</v>
      </c>
      <c r="AL109" s="3">
        <v>-1512</v>
      </c>
      <c r="AM109" s="3">
        <v>-6034</v>
      </c>
      <c r="AN109" s="11">
        <v>29081</v>
      </c>
      <c r="AO109" s="3">
        <v>-40487</v>
      </c>
      <c r="AP109" s="3">
        <v>-64</v>
      </c>
      <c r="AQ109" s="3">
        <v>-40778</v>
      </c>
      <c r="AR109" s="3">
        <v>-86</v>
      </c>
      <c r="AS109" s="3">
        <v>440</v>
      </c>
      <c r="AT109" s="3">
        <v>-11406</v>
      </c>
      <c r="AU109" s="3">
        <v>-7296</v>
      </c>
      <c r="AV109" s="3">
        <v>-4832</v>
      </c>
      <c r="AW109" s="3">
        <v>507</v>
      </c>
      <c r="AX109" s="3">
        <v>216</v>
      </c>
      <c r="AY109" s="3">
        <v>-126</v>
      </c>
      <c r="AZ109" s="3"/>
      <c r="BA109" s="3">
        <f>(L109+'B of I M'!D137)/1000</f>
        <v>14.432051</v>
      </c>
      <c r="BB109" s="3">
        <f t="shared" si="5"/>
        <v>-19.151</v>
      </c>
      <c r="BE109" s="25">
        <f>Bloomberg!A107</f>
        <v>39538</v>
      </c>
      <c r="BF109" s="48">
        <f t="shared" si="7"/>
        <v>119.09699999999999</v>
      </c>
      <c r="BG109" s="48">
        <f>Bloomberg!B107/1000</f>
        <v>6.5490000000000004</v>
      </c>
      <c r="BH109" s="48">
        <f t="shared" si="8"/>
        <v>32.838000000000001</v>
      </c>
      <c r="BI109" s="48">
        <f t="shared" si="6"/>
        <v>112.48574600000001</v>
      </c>
      <c r="BJ109" s="48">
        <f>Bloomberg!C107/1000</f>
        <v>14.03814</v>
      </c>
      <c r="BK109" s="48">
        <f t="shared" si="9"/>
        <v>-0.17754000000000048</v>
      </c>
    </row>
    <row r="110" spans="1:63">
      <c r="A110" t="s">
        <v>42</v>
      </c>
      <c r="B110" s="2">
        <v>39568</v>
      </c>
      <c r="C110" s="3">
        <v>-7046</v>
      </c>
      <c r="D110" s="3">
        <v>-5652</v>
      </c>
      <c r="E110" s="3">
        <v>-10995</v>
      </c>
      <c r="F110" s="3">
        <v>5343</v>
      </c>
      <c r="G110" s="11">
        <v>12256</v>
      </c>
      <c r="H110" s="3">
        <v>5605</v>
      </c>
      <c r="I110" s="3">
        <v>1248</v>
      </c>
      <c r="J110" s="3">
        <v>-243</v>
      </c>
      <c r="K110" s="3">
        <v>4357</v>
      </c>
      <c r="L110" s="3">
        <v>6651</v>
      </c>
      <c r="M110" s="3">
        <v>15076</v>
      </c>
      <c r="N110" s="3">
        <v>672</v>
      </c>
      <c r="O110" s="3">
        <v>-8425</v>
      </c>
      <c r="P110" s="11">
        <v>-11231</v>
      </c>
      <c r="Q110" s="3">
        <v>-20818</v>
      </c>
      <c r="R110" s="3">
        <v>9587</v>
      </c>
      <c r="S110" s="3">
        <v>-340</v>
      </c>
      <c r="T110" s="3">
        <v>10238</v>
      </c>
      <c r="Z110" s="3">
        <v>9846</v>
      </c>
      <c r="AA110" s="3">
        <v>902</v>
      </c>
      <c r="AB110" s="3">
        <v>2566</v>
      </c>
      <c r="AC110" s="3">
        <v>3468</v>
      </c>
      <c r="AD110" s="11">
        <v>1554</v>
      </c>
      <c r="AE110" s="3">
        <v>-3054</v>
      </c>
      <c r="AF110" s="3">
        <v>-252</v>
      </c>
      <c r="AG110" s="3">
        <v>-186</v>
      </c>
      <c r="AH110" s="3">
        <v>-152</v>
      </c>
      <c r="AI110" s="3">
        <v>-2464</v>
      </c>
      <c r="AJ110" s="3">
        <v>-1500</v>
      </c>
      <c r="AK110" s="3">
        <v>-1282</v>
      </c>
      <c r="AL110" s="3">
        <v>5035</v>
      </c>
      <c r="AM110" s="3">
        <v>-5253</v>
      </c>
      <c r="AN110" s="11">
        <v>9115</v>
      </c>
      <c r="AO110" s="3">
        <v>15722</v>
      </c>
      <c r="AP110" s="3">
        <v>11</v>
      </c>
      <c r="AQ110" s="3">
        <v>15797</v>
      </c>
      <c r="AR110" s="3">
        <v>260</v>
      </c>
      <c r="AS110" s="3">
        <v>-346</v>
      </c>
      <c r="AT110" s="3">
        <v>24837</v>
      </c>
      <c r="AU110" s="3">
        <v>15933</v>
      </c>
      <c r="AV110" s="3">
        <v>8261</v>
      </c>
      <c r="AW110" s="3">
        <v>-508</v>
      </c>
      <c r="AX110" s="3">
        <v>1151</v>
      </c>
      <c r="AY110" s="3">
        <v>-1772</v>
      </c>
      <c r="AZ110" s="3"/>
      <c r="BA110" s="3">
        <f>(L110+'B of I M'!D138)/1000</f>
        <v>10.956239</v>
      </c>
      <c r="BB110" s="3">
        <f t="shared" si="5"/>
        <v>6.7610000000000001</v>
      </c>
      <c r="BE110" s="25">
        <f>Bloomberg!A108</f>
        <v>39568</v>
      </c>
      <c r="BF110" s="48">
        <f t="shared" si="7"/>
        <v>113.631</v>
      </c>
      <c r="BG110" s="48">
        <f>Bloomberg!B108/1000</f>
        <v>12.728</v>
      </c>
      <c r="BH110" s="48">
        <f t="shared" si="8"/>
        <v>45.533000000000001</v>
      </c>
      <c r="BI110" s="48">
        <f t="shared" si="6"/>
        <v>103.20530300000003</v>
      </c>
      <c r="BJ110" s="48">
        <f>Bloomberg!C108/1000</f>
        <v>13.9499</v>
      </c>
      <c r="BK110" s="48">
        <f t="shared" si="9"/>
        <v>0.34722000000000008</v>
      </c>
    </row>
    <row r="111" spans="1:63">
      <c r="A111" t="s">
        <v>43</v>
      </c>
      <c r="B111" s="2">
        <v>39599</v>
      </c>
      <c r="C111" s="3">
        <v>19257</v>
      </c>
      <c r="D111" s="3">
        <v>-12034</v>
      </c>
      <c r="E111" s="3">
        <v>-10604</v>
      </c>
      <c r="F111" s="3">
        <v>-1430</v>
      </c>
      <c r="G111" s="11">
        <v>-15186</v>
      </c>
      <c r="H111" s="3">
        <v>-4782</v>
      </c>
      <c r="I111" s="3">
        <v>-7633</v>
      </c>
      <c r="J111" s="3">
        <v>984</v>
      </c>
      <c r="K111" s="3">
        <v>2851</v>
      </c>
      <c r="L111" s="3">
        <v>-10404</v>
      </c>
      <c r="M111" s="3">
        <v>-3843</v>
      </c>
      <c r="N111" s="3">
        <v>675</v>
      </c>
      <c r="O111" s="3">
        <v>-6561</v>
      </c>
      <c r="P111" s="11">
        <v>46401</v>
      </c>
      <c r="Q111" s="3">
        <v>15584</v>
      </c>
      <c r="R111" s="3">
        <v>30817</v>
      </c>
      <c r="S111" s="3">
        <v>335</v>
      </c>
      <c r="T111" s="3">
        <v>-17666</v>
      </c>
      <c r="Z111" s="3">
        <v>9566</v>
      </c>
      <c r="AA111" s="3">
        <v>-2112</v>
      </c>
      <c r="AB111" s="3">
        <v>3515</v>
      </c>
      <c r="AC111" s="3">
        <v>1402</v>
      </c>
      <c r="AD111" s="11">
        <v>17601</v>
      </c>
      <c r="AE111" s="3">
        <v>-2786</v>
      </c>
      <c r="AF111" s="3">
        <v>-657</v>
      </c>
      <c r="AG111" s="3">
        <v>993</v>
      </c>
      <c r="AH111" s="3">
        <v>57</v>
      </c>
      <c r="AI111" s="3">
        <v>-3179</v>
      </c>
      <c r="AJ111" s="3">
        <v>14815</v>
      </c>
      <c r="AK111" s="3">
        <v>12526</v>
      </c>
      <c r="AL111" s="3">
        <v>386</v>
      </c>
      <c r="AM111" s="3">
        <v>1903</v>
      </c>
      <c r="AN111" s="11">
        <v>-2059</v>
      </c>
      <c r="AO111" s="3">
        <v>9619</v>
      </c>
      <c r="AP111" s="3">
        <v>-119</v>
      </c>
      <c r="AQ111" s="3">
        <v>9749</v>
      </c>
      <c r="AR111" s="3">
        <v>132</v>
      </c>
      <c r="AS111" s="3">
        <v>-144</v>
      </c>
      <c r="AT111" s="3">
        <v>7559</v>
      </c>
      <c r="AU111" s="3">
        <v>-3443</v>
      </c>
      <c r="AV111" s="3">
        <v>10462</v>
      </c>
      <c r="AW111" s="3">
        <v>-110</v>
      </c>
      <c r="AX111" s="3">
        <v>651</v>
      </c>
      <c r="AY111" s="3">
        <v>-3925</v>
      </c>
      <c r="AZ111" s="3"/>
      <c r="BA111" s="3">
        <f>(L111+'B of I M'!D139)/1000</f>
        <v>16.818645</v>
      </c>
      <c r="BB111" s="3">
        <f t="shared" si="5"/>
        <v>25.277000000000001</v>
      </c>
      <c r="BE111" s="25">
        <f>Bloomberg!A109</f>
        <v>39599</v>
      </c>
      <c r="BF111" s="48">
        <f t="shared" si="7"/>
        <v>116.75700000000001</v>
      </c>
      <c r="BG111" s="48">
        <f>Bloomberg!B109/1000</f>
        <v>9.1189999999999998</v>
      </c>
      <c r="BH111" s="48">
        <f t="shared" si="8"/>
        <v>43.920999999999999</v>
      </c>
      <c r="BI111" s="48">
        <f t="shared" si="6"/>
        <v>93.244630000000001</v>
      </c>
      <c r="BJ111" s="48">
        <f>Bloomberg!C109/1000</f>
        <v>14.004530000000001</v>
      </c>
      <c r="BK111" s="48">
        <f t="shared" si="9"/>
        <v>0.93904000000000032</v>
      </c>
    </row>
    <row r="112" spans="1:63">
      <c r="A112" t="s">
        <v>44</v>
      </c>
      <c r="B112" s="2">
        <v>39629</v>
      </c>
      <c r="C112" s="3">
        <v>6874</v>
      </c>
      <c r="D112" s="3">
        <v>-5582</v>
      </c>
      <c r="E112" s="3">
        <v>-13349</v>
      </c>
      <c r="F112" s="3">
        <v>7767</v>
      </c>
      <c r="G112" s="11">
        <v>19609</v>
      </c>
      <c r="H112" s="3">
        <v>4519</v>
      </c>
      <c r="I112" s="3">
        <v>-4106</v>
      </c>
      <c r="J112" s="3">
        <v>4</v>
      </c>
      <c r="K112" s="3">
        <v>8625</v>
      </c>
      <c r="L112" s="3">
        <v>15090</v>
      </c>
      <c r="M112" s="3">
        <v>8793</v>
      </c>
      <c r="N112" s="3">
        <v>845</v>
      </c>
      <c r="O112" s="3">
        <v>6297</v>
      </c>
      <c r="P112" s="11">
        <v>-8442</v>
      </c>
      <c r="Q112" s="3">
        <v>-18255</v>
      </c>
      <c r="R112" s="3">
        <v>9813</v>
      </c>
      <c r="S112" s="3">
        <v>1385</v>
      </c>
      <c r="T112" s="3">
        <v>-5622</v>
      </c>
      <c r="Z112" s="3">
        <v>9817</v>
      </c>
      <c r="AA112" s="3">
        <v>6568</v>
      </c>
      <c r="AB112" s="3">
        <v>5322</v>
      </c>
      <c r="AC112" s="3">
        <v>11890</v>
      </c>
      <c r="AD112" s="11">
        <v>9513</v>
      </c>
      <c r="AE112" s="3">
        <v>-2627</v>
      </c>
      <c r="AF112" s="3">
        <v>-648</v>
      </c>
      <c r="AG112" s="3">
        <v>-1572</v>
      </c>
      <c r="AH112" s="3">
        <v>236</v>
      </c>
      <c r="AI112" s="3">
        <v>-643</v>
      </c>
      <c r="AJ112" s="3">
        <v>6886</v>
      </c>
      <c r="AK112" s="3">
        <v>-2512</v>
      </c>
      <c r="AL112" s="3">
        <v>-244</v>
      </c>
      <c r="AM112" s="3">
        <v>9642</v>
      </c>
      <c r="AN112" s="11">
        <v>-5484</v>
      </c>
      <c r="AO112" s="3">
        <v>13809</v>
      </c>
      <c r="AP112" s="3">
        <v>78</v>
      </c>
      <c r="AQ112" s="3">
        <v>9208</v>
      </c>
      <c r="AR112" s="3">
        <v>132</v>
      </c>
      <c r="AS112" s="3">
        <v>4392</v>
      </c>
      <c r="AT112" s="3">
        <v>8325</v>
      </c>
      <c r="AU112" s="3">
        <v>-1982</v>
      </c>
      <c r="AV112" s="3">
        <v>7207</v>
      </c>
      <c r="AW112" s="3">
        <v>102</v>
      </c>
      <c r="AX112" s="3">
        <v>2999</v>
      </c>
      <c r="AY112" s="3">
        <v>-867</v>
      </c>
      <c r="AZ112" s="3"/>
      <c r="BA112" s="3">
        <f>(L112+'B of I M'!D140)/1000</f>
        <v>19.357851999999998</v>
      </c>
      <c r="BB112" s="3">
        <f t="shared" si="5"/>
        <v>14.093</v>
      </c>
      <c r="BE112" s="25">
        <f>Bloomberg!A110</f>
        <v>39629</v>
      </c>
      <c r="BF112" s="48">
        <f t="shared" si="7"/>
        <v>105.90300000000001</v>
      </c>
      <c r="BG112" s="48">
        <f>Bloomberg!B110/1000</f>
        <v>8.3000000000000007</v>
      </c>
      <c r="BH112" s="48">
        <f t="shared" si="8"/>
        <v>35.406000000000006</v>
      </c>
      <c r="BI112" s="48">
        <f t="shared" si="6"/>
        <v>86.105577999999994</v>
      </c>
      <c r="BJ112" s="48">
        <f>Bloomberg!C110/1000</f>
        <v>13.41155</v>
      </c>
      <c r="BK112" s="48">
        <f t="shared" si="9"/>
        <v>-0.32697000000000109</v>
      </c>
    </row>
    <row r="113" spans="1:63">
      <c r="A113" t="s">
        <v>45</v>
      </c>
      <c r="B113" s="2">
        <v>39660</v>
      </c>
      <c r="C113" s="3">
        <v>-8999</v>
      </c>
      <c r="D113" s="3">
        <v>-5775</v>
      </c>
      <c r="E113" s="3">
        <v>-2944</v>
      </c>
      <c r="F113" s="3">
        <v>-2831</v>
      </c>
      <c r="G113" s="11">
        <v>1531</v>
      </c>
      <c r="H113" s="3">
        <v>3646</v>
      </c>
      <c r="I113" s="3">
        <v>-2262</v>
      </c>
      <c r="J113" s="3">
        <v>195</v>
      </c>
      <c r="K113" s="3">
        <v>5908</v>
      </c>
      <c r="L113" s="3">
        <v>-2115</v>
      </c>
      <c r="M113" s="3">
        <v>-2011</v>
      </c>
      <c r="N113" s="3">
        <v>-317</v>
      </c>
      <c r="O113" s="3">
        <v>-104</v>
      </c>
      <c r="P113" s="11">
        <v>-6141</v>
      </c>
      <c r="Q113" s="3">
        <v>3796</v>
      </c>
      <c r="R113" s="3">
        <v>-9937</v>
      </c>
      <c r="S113" s="3">
        <v>1342</v>
      </c>
      <c r="T113" s="3">
        <v>8425</v>
      </c>
      <c r="Z113" s="3">
        <v>7814</v>
      </c>
      <c r="AA113" s="3">
        <v>-778</v>
      </c>
      <c r="AB113" s="3">
        <v>3414</v>
      </c>
      <c r="AC113" s="3">
        <v>2637</v>
      </c>
      <c r="AD113" s="11">
        <v>8215</v>
      </c>
      <c r="AE113" s="3">
        <v>-1019</v>
      </c>
      <c r="AF113" s="3">
        <v>-266</v>
      </c>
      <c r="AG113" s="3">
        <v>266</v>
      </c>
      <c r="AH113" s="3">
        <v>1711</v>
      </c>
      <c r="AI113" s="3">
        <v>-2730</v>
      </c>
      <c r="AJ113" s="3">
        <v>7196</v>
      </c>
      <c r="AK113" s="3">
        <v>398</v>
      </c>
      <c r="AL113" s="3">
        <v>649</v>
      </c>
      <c r="AM113" s="3">
        <v>6149</v>
      </c>
      <c r="AN113" s="11">
        <v>1913</v>
      </c>
      <c r="AO113" s="3">
        <v>1905</v>
      </c>
      <c r="AP113" s="3">
        <v>-9</v>
      </c>
      <c r="AQ113" s="3">
        <v>2518</v>
      </c>
      <c r="AR113" s="3">
        <v>-173</v>
      </c>
      <c r="AS113" s="3">
        <v>-431</v>
      </c>
      <c r="AT113" s="3">
        <v>3818</v>
      </c>
      <c r="AU113" s="3">
        <v>8013</v>
      </c>
      <c r="AV113" s="3">
        <v>-4398</v>
      </c>
      <c r="AW113" s="3">
        <v>253</v>
      </c>
      <c r="AX113" s="3">
        <v>-50</v>
      </c>
      <c r="AY113" s="3">
        <v>-1352</v>
      </c>
      <c r="AZ113" s="3"/>
      <c r="BA113" s="3">
        <f>(L113+'B of I M'!D141)/1000</f>
        <v>-14.245672000000001</v>
      </c>
      <c r="BB113" s="3">
        <f t="shared" si="5"/>
        <v>2.798</v>
      </c>
      <c r="BE113" s="25">
        <f>Bloomberg!A111</f>
        <v>39660</v>
      </c>
      <c r="BF113" s="48">
        <f t="shared" si="7"/>
        <v>89.584000000000017</v>
      </c>
      <c r="BG113" s="48">
        <f>Bloomberg!B111/1000</f>
        <v>18.77</v>
      </c>
      <c r="BH113" s="48">
        <f t="shared" si="8"/>
        <v>42.814999999999998</v>
      </c>
      <c r="BI113" s="48">
        <f t="shared" si="6"/>
        <v>67.973287999999997</v>
      </c>
      <c r="BJ113" s="48">
        <f>Bloomberg!C111/1000</f>
        <v>13.86251</v>
      </c>
      <c r="BK113" s="48">
        <f t="shared" si="9"/>
        <v>0.71946000000000154</v>
      </c>
    </row>
    <row r="114" spans="1:63">
      <c r="A114" t="s">
        <v>46</v>
      </c>
      <c r="B114" s="2">
        <v>39691</v>
      </c>
      <c r="C114" s="3">
        <v>-4376</v>
      </c>
      <c r="D114" s="3">
        <v>-12281</v>
      </c>
      <c r="E114" s="3">
        <v>-9687</v>
      </c>
      <c r="F114" s="3">
        <v>-2594</v>
      </c>
      <c r="G114" s="11">
        <v>-3627</v>
      </c>
      <c r="H114" s="3">
        <v>-5969</v>
      </c>
      <c r="I114" s="3">
        <v>-8110</v>
      </c>
      <c r="J114" s="3">
        <v>299</v>
      </c>
      <c r="K114" s="3">
        <v>2141</v>
      </c>
      <c r="L114" s="3">
        <v>2342</v>
      </c>
      <c r="M114" s="3">
        <v>2414</v>
      </c>
      <c r="N114" s="3">
        <v>3661</v>
      </c>
      <c r="O114" s="3">
        <v>-72</v>
      </c>
      <c r="P114" s="11">
        <v>12159</v>
      </c>
      <c r="Q114" s="3">
        <v>-2106</v>
      </c>
      <c r="R114" s="3">
        <v>14265</v>
      </c>
      <c r="S114" s="3">
        <v>-424</v>
      </c>
      <c r="T114" s="3">
        <v>9774</v>
      </c>
      <c r="Z114" s="3">
        <v>7520</v>
      </c>
      <c r="AA114" s="3">
        <v>-3355</v>
      </c>
      <c r="AB114" s="3">
        <v>3150</v>
      </c>
      <c r="AC114" s="3">
        <v>-205</v>
      </c>
      <c r="AD114" s="11">
        <v>8393</v>
      </c>
      <c r="AE114" s="3">
        <v>-98</v>
      </c>
      <c r="AF114" s="3">
        <v>16</v>
      </c>
      <c r="AG114" s="3">
        <v>-159</v>
      </c>
      <c r="AH114" s="3">
        <v>1328</v>
      </c>
      <c r="AI114" s="3">
        <v>-1283</v>
      </c>
      <c r="AJ114" s="3">
        <v>8294</v>
      </c>
      <c r="AK114" s="3">
        <v>87</v>
      </c>
      <c r="AL114" s="3">
        <v>971</v>
      </c>
      <c r="AM114" s="3">
        <v>7236</v>
      </c>
      <c r="AN114" s="11">
        <v>2007</v>
      </c>
      <c r="AO114" s="3">
        <v>10436</v>
      </c>
      <c r="AP114" s="3">
        <v>18</v>
      </c>
      <c r="AQ114" s="3">
        <v>8674</v>
      </c>
      <c r="AR114" s="3">
        <v>-308</v>
      </c>
      <c r="AS114" s="3">
        <v>2052</v>
      </c>
      <c r="AT114" s="3">
        <v>12443</v>
      </c>
      <c r="AU114" s="3">
        <v>5587</v>
      </c>
      <c r="AV114" s="3">
        <v>4840</v>
      </c>
      <c r="AW114" s="3">
        <v>-71</v>
      </c>
      <c r="AX114" s="3">
        <v>2086</v>
      </c>
      <c r="AY114" s="3">
        <v>621</v>
      </c>
      <c r="AZ114" s="3"/>
      <c r="BA114" s="3">
        <f>(L114+'B of I M'!D142)/1000</f>
        <v>14.43047</v>
      </c>
      <c r="BB114" s="3">
        <f t="shared" si="5"/>
        <v>13.134</v>
      </c>
      <c r="BE114" s="25">
        <f>Bloomberg!A112</f>
        <v>39691</v>
      </c>
      <c r="BF114" s="48">
        <f t="shared" si="7"/>
        <v>106.45500000000001</v>
      </c>
      <c r="BG114" s="48">
        <f>Bloomberg!B112/1000</f>
        <v>20.634</v>
      </c>
      <c r="BH114" s="48">
        <f t="shared" si="8"/>
        <v>38.302999999999997</v>
      </c>
      <c r="BI114" s="48">
        <f t="shared" si="6"/>
        <v>86.425308999999999</v>
      </c>
      <c r="BJ114" s="48">
        <f>Bloomberg!C112/1000</f>
        <v>13.38627</v>
      </c>
      <c r="BK114" s="48">
        <f t="shared" si="9"/>
        <v>0.27363000000000071</v>
      </c>
    </row>
    <row r="115" spans="1:63">
      <c r="A115" t="s">
        <v>47</v>
      </c>
      <c r="B115" s="2">
        <v>39721</v>
      </c>
      <c r="C115" s="3">
        <v>-4541</v>
      </c>
      <c r="D115" s="3">
        <v>-7718</v>
      </c>
      <c r="E115" s="3">
        <v>-5892</v>
      </c>
      <c r="F115" s="3">
        <v>-1826</v>
      </c>
      <c r="G115" s="11">
        <v>-9208</v>
      </c>
      <c r="H115" s="3">
        <v>10484</v>
      </c>
      <c r="I115" s="3">
        <v>2418</v>
      </c>
      <c r="J115" s="3">
        <v>-87</v>
      </c>
      <c r="K115" s="3">
        <v>8066</v>
      </c>
      <c r="L115" s="3">
        <v>-19692</v>
      </c>
      <c r="M115" s="3">
        <v>-11776</v>
      </c>
      <c r="N115" s="3">
        <v>1507</v>
      </c>
      <c r="O115" s="3">
        <v>-7916</v>
      </c>
      <c r="P115" s="11">
        <v>14665</v>
      </c>
      <c r="Q115" s="3">
        <v>23157</v>
      </c>
      <c r="R115" s="3">
        <v>-8492</v>
      </c>
      <c r="S115" s="3">
        <v>-822</v>
      </c>
      <c r="T115" s="3">
        <v>8873</v>
      </c>
      <c r="Z115" s="3">
        <v>8012</v>
      </c>
      <c r="AA115" s="3">
        <v>-1548</v>
      </c>
      <c r="AB115" s="3">
        <v>4961</v>
      </c>
      <c r="AC115" s="3">
        <v>3414</v>
      </c>
      <c r="AD115" s="11">
        <v>3865</v>
      </c>
      <c r="AE115" s="3">
        <v>-4010</v>
      </c>
      <c r="AF115" s="3">
        <v>319</v>
      </c>
      <c r="AG115" s="3">
        <v>939</v>
      </c>
      <c r="AH115" s="3">
        <v>-361</v>
      </c>
      <c r="AI115" s="3">
        <v>-4906</v>
      </c>
      <c r="AJ115" s="3">
        <v>-145</v>
      </c>
      <c r="AK115" s="3">
        <v>-1430</v>
      </c>
      <c r="AL115" s="3">
        <v>10199</v>
      </c>
      <c r="AM115" s="3">
        <v>-8915</v>
      </c>
      <c r="AN115" s="11">
        <v>5476</v>
      </c>
      <c r="AO115" s="3">
        <v>-12556</v>
      </c>
      <c r="AP115" s="3">
        <v>-75</v>
      </c>
      <c r="AQ115" s="3">
        <v>-12178</v>
      </c>
      <c r="AR115" s="3">
        <v>168</v>
      </c>
      <c r="AS115" s="3">
        <v>-472</v>
      </c>
      <c r="AT115" s="3">
        <v>-7080</v>
      </c>
      <c r="AU115" s="3">
        <v>-1672</v>
      </c>
      <c r="AV115" s="3">
        <v>-7675</v>
      </c>
      <c r="AW115" s="3">
        <v>513</v>
      </c>
      <c r="AX115" s="3">
        <v>1754</v>
      </c>
      <c r="AY115" s="3">
        <v>319</v>
      </c>
      <c r="AZ115" s="3"/>
      <c r="BA115" s="3">
        <f>(L115+'B of I M'!D143)/1000</f>
        <v>-28.735731999999999</v>
      </c>
      <c r="BB115" s="3">
        <f t="shared" si="5"/>
        <v>-7.82</v>
      </c>
      <c r="BE115" s="25">
        <f>Bloomberg!A113</f>
        <v>39721</v>
      </c>
      <c r="BF115" s="48">
        <f t="shared" si="7"/>
        <v>88.40100000000001</v>
      </c>
      <c r="BG115" s="48">
        <f>Bloomberg!B113/1000</f>
        <v>21.117999999999999</v>
      </c>
      <c r="BH115" s="48">
        <f t="shared" si="8"/>
        <v>26.991</v>
      </c>
      <c r="BI115" s="48">
        <f t="shared" si="6"/>
        <v>56.705966000000004</v>
      </c>
      <c r="BJ115" s="48">
        <f>Bloomberg!C113/1000</f>
        <v>12.66192</v>
      </c>
      <c r="BK115" s="48">
        <f t="shared" si="9"/>
        <v>-0.36678999999999817</v>
      </c>
    </row>
    <row r="116" spans="1:63">
      <c r="A116" t="s">
        <v>48</v>
      </c>
      <c r="B116" s="2">
        <v>39752</v>
      </c>
      <c r="C116" s="3">
        <v>9476</v>
      </c>
      <c r="D116" s="3">
        <v>848</v>
      </c>
      <c r="E116" s="3">
        <v>-1645</v>
      </c>
      <c r="F116" s="3">
        <v>2493</v>
      </c>
      <c r="G116" s="11">
        <v>30152</v>
      </c>
      <c r="H116" s="3">
        <v>26911</v>
      </c>
      <c r="I116" s="3">
        <v>12885</v>
      </c>
      <c r="J116" s="3">
        <v>268</v>
      </c>
      <c r="K116" s="3">
        <v>14026</v>
      </c>
      <c r="L116" s="3">
        <v>3241</v>
      </c>
      <c r="M116" s="3">
        <v>6650</v>
      </c>
      <c r="N116" s="3">
        <v>4672</v>
      </c>
      <c r="O116" s="3">
        <v>-3409</v>
      </c>
      <c r="P116" s="11">
        <v>-22467</v>
      </c>
      <c r="Q116" s="3">
        <v>15899</v>
      </c>
      <c r="R116" s="3">
        <v>-38366</v>
      </c>
      <c r="S116" s="3">
        <v>1845</v>
      </c>
      <c r="T116" s="3">
        <v>-6691</v>
      </c>
      <c r="Z116" s="3">
        <v>7856</v>
      </c>
      <c r="AA116" s="3">
        <v>-3849</v>
      </c>
      <c r="AB116" s="3">
        <v>6401</v>
      </c>
      <c r="AC116" s="3">
        <v>2552</v>
      </c>
      <c r="AD116" s="11">
        <v>-12937</v>
      </c>
      <c r="AE116" s="3">
        <v>-8393</v>
      </c>
      <c r="AF116" s="3">
        <v>1796</v>
      </c>
      <c r="AG116" s="3">
        <v>-1691</v>
      </c>
      <c r="AH116" s="3">
        <v>-415</v>
      </c>
      <c r="AI116" s="3">
        <v>-8083</v>
      </c>
      <c r="AJ116" s="3">
        <v>-21330</v>
      </c>
      <c r="AK116" s="3">
        <v>-8446</v>
      </c>
      <c r="AL116" s="3">
        <v>-3406</v>
      </c>
      <c r="AM116" s="3">
        <v>-9478</v>
      </c>
      <c r="AN116" s="11">
        <v>25334</v>
      </c>
      <c r="AO116" s="3">
        <v>-12629</v>
      </c>
      <c r="AP116" s="3">
        <v>-26</v>
      </c>
      <c r="AQ116" s="3">
        <v>-11850</v>
      </c>
      <c r="AR116" s="3">
        <v>24</v>
      </c>
      <c r="AS116" s="3">
        <v>-777</v>
      </c>
      <c r="AT116" s="3">
        <v>12705</v>
      </c>
      <c r="AU116" s="3">
        <v>-5640</v>
      </c>
      <c r="AV116" s="3">
        <v>17582</v>
      </c>
      <c r="AW116" s="3">
        <v>793</v>
      </c>
      <c r="AX116" s="3">
        <v>-30</v>
      </c>
      <c r="AY116" s="3">
        <v>-665</v>
      </c>
      <c r="AZ116" s="3"/>
      <c r="BA116" s="3">
        <f>(L116+'B of I M'!D144)/1000</f>
        <v>-40.188817</v>
      </c>
      <c r="BB116" s="3">
        <f t="shared" si="5"/>
        <v>-3.7480000000000002</v>
      </c>
      <c r="BE116" s="25">
        <f>Bloomberg!A114</f>
        <v>39752</v>
      </c>
      <c r="BF116" s="48">
        <f t="shared" si="7"/>
        <v>82.210999999999999</v>
      </c>
      <c r="BG116" s="48">
        <f>Bloomberg!B114/1000</f>
        <v>11.843999999999999</v>
      </c>
      <c r="BH116" s="48">
        <f t="shared" si="8"/>
        <v>11.552999999999999</v>
      </c>
      <c r="BI116" s="48">
        <f t="shared" si="6"/>
        <v>-31.125045</v>
      </c>
      <c r="BJ116" s="48">
        <f>Bloomberg!C114/1000</f>
        <v>9.8592999999999993</v>
      </c>
      <c r="BK116" s="48">
        <f t="shared" si="9"/>
        <v>-3.6142500000000002</v>
      </c>
    </row>
    <row r="117" spans="1:63">
      <c r="A117" t="s">
        <v>49</v>
      </c>
      <c r="B117" s="2">
        <v>39782</v>
      </c>
      <c r="C117" s="3">
        <v>5919</v>
      </c>
      <c r="D117" s="3">
        <v>-2329</v>
      </c>
      <c r="E117" s="3">
        <v>-1041</v>
      </c>
      <c r="F117" s="3">
        <v>-1288</v>
      </c>
      <c r="G117" s="11">
        <v>11569</v>
      </c>
      <c r="H117" s="3">
        <v>5749</v>
      </c>
      <c r="I117" s="3">
        <v>-1839</v>
      </c>
      <c r="J117" s="3">
        <v>900</v>
      </c>
      <c r="K117" s="3">
        <v>7588</v>
      </c>
      <c r="L117" s="3">
        <v>5820</v>
      </c>
      <c r="M117" s="3">
        <v>7410</v>
      </c>
      <c r="N117" s="3">
        <v>3750</v>
      </c>
      <c r="O117" s="3">
        <v>-1590</v>
      </c>
      <c r="P117" s="11">
        <v>-3513</v>
      </c>
      <c r="Q117" s="3">
        <v>-5117</v>
      </c>
      <c r="R117" s="3">
        <v>1604</v>
      </c>
      <c r="S117" s="3">
        <v>441</v>
      </c>
      <c r="T117" s="3">
        <v>-922</v>
      </c>
      <c r="Z117" s="3">
        <v>7409</v>
      </c>
      <c r="AA117" s="3">
        <v>-1831</v>
      </c>
      <c r="AB117" s="3">
        <v>3526</v>
      </c>
      <c r="AC117" s="3">
        <v>1696</v>
      </c>
      <c r="AD117" s="11">
        <v>-2934</v>
      </c>
      <c r="AE117" s="3">
        <v>-485</v>
      </c>
      <c r="AF117" s="3">
        <v>-8</v>
      </c>
      <c r="AG117" s="3">
        <v>-1122</v>
      </c>
      <c r="AH117" s="3">
        <v>65</v>
      </c>
      <c r="AI117" s="3">
        <v>580</v>
      </c>
      <c r="AJ117" s="3">
        <v>-3418</v>
      </c>
      <c r="AK117" s="3">
        <v>-3993</v>
      </c>
      <c r="AL117" s="3">
        <v>5003</v>
      </c>
      <c r="AM117" s="3">
        <v>-4428</v>
      </c>
      <c r="AN117" s="11">
        <v>10094</v>
      </c>
      <c r="AO117" s="3">
        <v>-6979</v>
      </c>
      <c r="AP117" s="3">
        <v>36</v>
      </c>
      <c r="AQ117" s="3">
        <v>-4996</v>
      </c>
      <c r="AR117" s="3">
        <v>-134</v>
      </c>
      <c r="AS117" s="3">
        <v>-1885</v>
      </c>
      <c r="AT117" s="3">
        <v>3115</v>
      </c>
      <c r="AU117" s="3">
        <v>8131</v>
      </c>
      <c r="AV117" s="3">
        <v>-6364</v>
      </c>
      <c r="AW117" s="3">
        <v>1023</v>
      </c>
      <c r="AX117" s="3">
        <v>325</v>
      </c>
      <c r="AY117" s="3">
        <v>2397</v>
      </c>
      <c r="AZ117" s="3"/>
      <c r="BA117" s="3">
        <f>(L117+'B of I M'!D145)/1000</f>
        <v>7.421049</v>
      </c>
      <c r="BB117" s="3">
        <f t="shared" si="5"/>
        <v>-9.782</v>
      </c>
      <c r="BE117" s="25">
        <f>Bloomberg!A115</f>
        <v>39782</v>
      </c>
      <c r="BF117" s="48">
        <f t="shared" si="7"/>
        <v>54.943999999999988</v>
      </c>
      <c r="BG117" s="48">
        <f>Bloomberg!B115/1000</f>
        <v>15.379</v>
      </c>
      <c r="BH117" s="48">
        <f t="shared" si="8"/>
        <v>11.100999999999999</v>
      </c>
      <c r="BI117" s="48">
        <f t="shared" si="6"/>
        <v>-17.475615000000001</v>
      </c>
      <c r="BJ117" s="48">
        <f>Bloomberg!C115/1000</f>
        <v>9.89208</v>
      </c>
      <c r="BK117" s="48">
        <f t="shared" si="9"/>
        <v>-6.3524400000000014</v>
      </c>
    </row>
    <row r="118" spans="1:63">
      <c r="A118" t="s">
        <v>50</v>
      </c>
      <c r="B118" s="2">
        <v>39813</v>
      </c>
      <c r="C118" s="3">
        <v>-648</v>
      </c>
      <c r="D118" s="3">
        <v>-10721</v>
      </c>
      <c r="E118" s="3">
        <v>-4578</v>
      </c>
      <c r="F118" s="3">
        <v>-6143</v>
      </c>
      <c r="G118" s="11">
        <v>-2998</v>
      </c>
      <c r="H118" s="3">
        <v>10348</v>
      </c>
      <c r="I118" s="3">
        <v>5103</v>
      </c>
      <c r="J118" s="3">
        <v>80</v>
      </c>
      <c r="K118" s="3">
        <v>5245</v>
      </c>
      <c r="L118" s="3">
        <v>-13346</v>
      </c>
      <c r="M118" s="3">
        <v>-13144</v>
      </c>
      <c r="N118" s="3">
        <v>-2192</v>
      </c>
      <c r="O118" s="3">
        <v>-202</v>
      </c>
      <c r="P118" s="11">
        <v>13679</v>
      </c>
      <c r="Q118" s="3">
        <v>40435</v>
      </c>
      <c r="R118" s="3">
        <v>-26756</v>
      </c>
      <c r="S118" s="3">
        <v>-182</v>
      </c>
      <c r="T118" s="3">
        <v>5510</v>
      </c>
      <c r="Z118" s="3">
        <v>2289</v>
      </c>
      <c r="AA118" s="3">
        <v>-1492</v>
      </c>
      <c r="AB118" s="3">
        <v>8197</v>
      </c>
      <c r="AC118" s="3">
        <v>6705</v>
      </c>
      <c r="AD118" s="11">
        <v>-2384</v>
      </c>
      <c r="AE118" s="3">
        <v>721</v>
      </c>
      <c r="AF118" s="3">
        <v>66</v>
      </c>
      <c r="AG118" s="3">
        <v>1208</v>
      </c>
      <c r="AH118" s="3">
        <v>76</v>
      </c>
      <c r="AI118" s="3">
        <v>-629</v>
      </c>
      <c r="AJ118" s="3">
        <v>-1663</v>
      </c>
      <c r="AK118" s="3">
        <v>-2766</v>
      </c>
      <c r="AL118" s="3">
        <v>3038</v>
      </c>
      <c r="AM118" s="3">
        <v>-1935</v>
      </c>
      <c r="AN118" s="11">
        <v>6296</v>
      </c>
      <c r="AO118" s="3">
        <v>-13072</v>
      </c>
      <c r="AP118" s="3">
        <v>54</v>
      </c>
      <c r="AQ118" s="3">
        <v>-16840</v>
      </c>
      <c r="AR118" s="3">
        <v>3583</v>
      </c>
      <c r="AS118" s="3">
        <v>130</v>
      </c>
      <c r="AT118" s="3">
        <v>-6776</v>
      </c>
      <c r="AU118" s="3">
        <v>8528</v>
      </c>
      <c r="AV118" s="3">
        <v>-15352</v>
      </c>
      <c r="AW118" s="3">
        <v>654</v>
      </c>
      <c r="AX118" s="3">
        <v>-606</v>
      </c>
      <c r="AY118" s="3">
        <v>41</v>
      </c>
      <c r="AZ118" s="3"/>
      <c r="BA118" s="3">
        <f>(L118+'B of I M'!D146)/1000</f>
        <v>-37.745654999999999</v>
      </c>
      <c r="BB118" s="3">
        <f t="shared" si="5"/>
        <v>-17.015000000000001</v>
      </c>
      <c r="BE118" s="25">
        <f>Bloomberg!A116</f>
        <v>39813</v>
      </c>
      <c r="BF118" s="48">
        <f t="shared" si="7"/>
        <v>53.382999999999996</v>
      </c>
      <c r="BG118" s="48">
        <f>Bloomberg!B116/1000</f>
        <v>28.274000000000001</v>
      </c>
      <c r="BH118" s="48">
        <f t="shared" si="8"/>
        <v>23.280999999999999</v>
      </c>
      <c r="BI118" s="48">
        <f t="shared" si="6"/>
        <v>-33.056231000000011</v>
      </c>
      <c r="BJ118" s="48">
        <f>Bloomberg!C116/1000</f>
        <v>13.313090000000001</v>
      </c>
      <c r="BK118" s="48">
        <f t="shared" si="9"/>
        <v>-0.95104999999999862</v>
      </c>
    </row>
    <row r="119" spans="1:63">
      <c r="A119" t="s">
        <v>51</v>
      </c>
      <c r="B119" s="2">
        <v>39844</v>
      </c>
      <c r="C119" s="3">
        <v>-5753</v>
      </c>
      <c r="D119" s="3">
        <v>984</v>
      </c>
      <c r="E119" s="3">
        <v>-13219</v>
      </c>
      <c r="F119" s="3">
        <v>14203</v>
      </c>
      <c r="G119" s="11">
        <v>1590</v>
      </c>
      <c r="H119" s="3">
        <v>-2991</v>
      </c>
      <c r="I119" s="3">
        <v>513</v>
      </c>
      <c r="J119" s="3">
        <v>549</v>
      </c>
      <c r="K119" s="3">
        <v>-3504</v>
      </c>
      <c r="L119" s="3">
        <v>4581</v>
      </c>
      <c r="M119" s="3">
        <v>3784</v>
      </c>
      <c r="N119" s="3">
        <v>9528</v>
      </c>
      <c r="O119" s="3">
        <v>797</v>
      </c>
      <c r="P119" s="11">
        <v>-8276</v>
      </c>
      <c r="Q119" s="3">
        <v>-30356</v>
      </c>
      <c r="R119" s="3">
        <v>22080</v>
      </c>
      <c r="S119" s="3">
        <v>-161</v>
      </c>
      <c r="T119" s="3">
        <v>12651</v>
      </c>
      <c r="Z119" s="3">
        <v>6342</v>
      </c>
      <c r="AA119" s="3">
        <v>-4719</v>
      </c>
      <c r="AB119" s="3">
        <v>4949</v>
      </c>
      <c r="AC119" s="3">
        <v>230</v>
      </c>
      <c r="AD119" s="11">
        <v>9622</v>
      </c>
      <c r="AE119" s="3">
        <v>-6382</v>
      </c>
      <c r="AF119" s="3">
        <v>210</v>
      </c>
      <c r="AG119" s="3">
        <v>-1465</v>
      </c>
      <c r="AH119" s="3">
        <v>-4464</v>
      </c>
      <c r="AI119" s="3">
        <v>-664</v>
      </c>
      <c r="AJ119" s="3">
        <v>3240</v>
      </c>
      <c r="AK119" s="3">
        <v>1177</v>
      </c>
      <c r="AL119" s="3">
        <v>2416</v>
      </c>
      <c r="AM119" s="3">
        <v>-354</v>
      </c>
      <c r="AN119" s="11">
        <v>1078</v>
      </c>
      <c r="AO119" s="3">
        <v>7873</v>
      </c>
      <c r="AP119" s="3">
        <v>323</v>
      </c>
      <c r="AQ119" s="3">
        <v>9217</v>
      </c>
      <c r="AR119" s="3">
        <v>482</v>
      </c>
      <c r="AS119" s="3">
        <v>-2150</v>
      </c>
      <c r="AT119" s="3">
        <v>8951</v>
      </c>
      <c r="AU119" s="3">
        <v>-2439</v>
      </c>
      <c r="AV119" s="3">
        <v>10738</v>
      </c>
      <c r="AW119" s="3">
        <v>269</v>
      </c>
      <c r="AX119" s="3">
        <v>382</v>
      </c>
      <c r="AY119" s="3">
        <v>377</v>
      </c>
      <c r="AZ119" s="3"/>
      <c r="BA119" s="3">
        <f>(L119+'B of I M'!D147)/1000</f>
        <v>16.448472000000002</v>
      </c>
      <c r="BB119" s="3">
        <f t="shared" si="5"/>
        <v>13.978</v>
      </c>
      <c r="BE119" s="25">
        <f>Bloomberg!A117</f>
        <v>39844</v>
      </c>
      <c r="BF119" s="48">
        <f t="shared" si="7"/>
        <v>52.882000000000012</v>
      </c>
      <c r="BG119" s="48">
        <f>Bloomberg!B117/1000</f>
        <v>29.076000000000001</v>
      </c>
      <c r="BH119" s="48">
        <f t="shared" si="8"/>
        <v>21.091000000000001</v>
      </c>
      <c r="BI119" s="48">
        <f t="shared" si="6"/>
        <v>-13.371367999999993</v>
      </c>
      <c r="BJ119" s="48">
        <f>Bloomberg!C117/1000</f>
        <v>10.758139999999999</v>
      </c>
      <c r="BK119" s="48">
        <f t="shared" si="9"/>
        <v>-3.2565799999999996</v>
      </c>
    </row>
    <row r="120" spans="1:63">
      <c r="A120" t="s">
        <v>52</v>
      </c>
      <c r="B120" s="2">
        <v>39872</v>
      </c>
      <c r="C120" s="3">
        <v>28061</v>
      </c>
      <c r="D120" s="3">
        <v>1826</v>
      </c>
      <c r="E120" s="3">
        <v>-6404</v>
      </c>
      <c r="F120" s="3">
        <v>8230</v>
      </c>
      <c r="G120" s="11">
        <v>11065</v>
      </c>
      <c r="H120" s="3">
        <v>683</v>
      </c>
      <c r="I120" s="3">
        <v>-4949</v>
      </c>
      <c r="J120" s="3">
        <v>-363</v>
      </c>
      <c r="K120" s="3">
        <v>5632</v>
      </c>
      <c r="L120" s="3">
        <v>10382</v>
      </c>
      <c r="M120" s="3">
        <v>12095</v>
      </c>
      <c r="N120" s="3">
        <v>10385</v>
      </c>
      <c r="O120" s="3">
        <v>-1713</v>
      </c>
      <c r="P120" s="11">
        <v>14799</v>
      </c>
      <c r="Q120" s="3">
        <v>9249</v>
      </c>
      <c r="R120" s="3">
        <v>5550</v>
      </c>
      <c r="S120" s="3">
        <v>375</v>
      </c>
      <c r="T120" s="3">
        <v>-23743</v>
      </c>
      <c r="Z120" s="3">
        <v>6296</v>
      </c>
      <c r="AA120" s="3">
        <v>146</v>
      </c>
      <c r="AB120" s="3">
        <v>1609</v>
      </c>
      <c r="AC120" s="3">
        <v>1755</v>
      </c>
      <c r="AD120" s="11">
        <v>-3359</v>
      </c>
      <c r="AE120" s="3">
        <v>-2633</v>
      </c>
      <c r="AF120" s="3">
        <v>-306</v>
      </c>
      <c r="AG120" s="3">
        <v>256</v>
      </c>
      <c r="AH120" s="3">
        <v>-1070</v>
      </c>
      <c r="AI120" s="3">
        <v>-1513</v>
      </c>
      <c r="AJ120" s="3">
        <v>-5993</v>
      </c>
      <c r="AK120" s="3">
        <v>-1282</v>
      </c>
      <c r="AL120" s="3">
        <v>-1002</v>
      </c>
      <c r="AM120" s="3">
        <v>-3709</v>
      </c>
      <c r="AN120" s="11">
        <v>9960</v>
      </c>
      <c r="AO120" s="3">
        <v>-11293</v>
      </c>
      <c r="AP120" s="3">
        <v>11</v>
      </c>
      <c r="AQ120" s="3">
        <v>-7295</v>
      </c>
      <c r="AR120" s="3">
        <v>-3354</v>
      </c>
      <c r="AS120" s="3">
        <v>-656</v>
      </c>
      <c r="AT120" s="3">
        <v>-1333</v>
      </c>
      <c r="AU120" s="3">
        <v>4972</v>
      </c>
      <c r="AV120" s="3">
        <v>-6083</v>
      </c>
      <c r="AW120" s="3">
        <v>-1794</v>
      </c>
      <c r="AX120" s="3">
        <v>1571</v>
      </c>
      <c r="AY120" s="3">
        <v>-366</v>
      </c>
      <c r="AZ120" s="3"/>
      <c r="BA120" s="3">
        <f>(L120+'B of I M'!D148)/1000</f>
        <v>12.61942</v>
      </c>
      <c r="BB120" s="3">
        <f t="shared" si="5"/>
        <v>-12.076000000000001</v>
      </c>
      <c r="BE120" s="25">
        <f>Bloomberg!A118</f>
        <v>39872</v>
      </c>
      <c r="BF120" s="48">
        <f t="shared" si="7"/>
        <v>6.4489999999999981</v>
      </c>
      <c r="BG120" s="48">
        <f>Bloomberg!B118/1000</f>
        <v>38.000999999999998</v>
      </c>
      <c r="BH120" s="48">
        <f t="shared" si="8"/>
        <v>31.451999999999998</v>
      </c>
      <c r="BI120" s="48">
        <f t="shared" si="6"/>
        <v>-8.4316780000000033</v>
      </c>
      <c r="BJ120" s="48">
        <f>Bloomberg!C118/1000</f>
        <v>9.9343400000000006</v>
      </c>
      <c r="BK120" s="48">
        <f t="shared" si="9"/>
        <v>-4.1037999999999997</v>
      </c>
    </row>
    <row r="121" spans="1:63">
      <c r="A121" t="s">
        <v>53</v>
      </c>
      <c r="B121" s="2">
        <v>39903</v>
      </c>
      <c r="C121" s="3">
        <v>21966</v>
      </c>
      <c r="D121" s="3">
        <v>9666</v>
      </c>
      <c r="E121" s="3">
        <v>1117</v>
      </c>
      <c r="F121" s="3">
        <v>8549</v>
      </c>
      <c r="G121" s="11">
        <v>24322</v>
      </c>
      <c r="H121" s="3">
        <v>6089</v>
      </c>
      <c r="I121" s="3">
        <v>2853</v>
      </c>
      <c r="J121" s="3">
        <v>1063</v>
      </c>
      <c r="K121" s="3">
        <v>3236</v>
      </c>
      <c r="L121" s="3">
        <v>18233</v>
      </c>
      <c r="M121" s="3">
        <v>18512</v>
      </c>
      <c r="N121" s="3">
        <v>9891</v>
      </c>
      <c r="O121" s="3">
        <v>-279</v>
      </c>
      <c r="P121" s="11">
        <v>-13811</v>
      </c>
      <c r="Q121" s="3">
        <v>-11240</v>
      </c>
      <c r="R121" s="3">
        <v>-2571</v>
      </c>
      <c r="S121" s="3">
        <v>1727</v>
      </c>
      <c r="T121" s="3">
        <v>-17159</v>
      </c>
      <c r="Z121" s="3">
        <v>6687</v>
      </c>
      <c r="AA121" s="3">
        <v>-4931</v>
      </c>
      <c r="AB121" s="3">
        <v>2392</v>
      </c>
      <c r="AC121" s="3">
        <v>-2539</v>
      </c>
      <c r="AD121" s="11">
        <v>3929</v>
      </c>
      <c r="AE121" s="3">
        <v>-853</v>
      </c>
      <c r="AF121" s="3">
        <v>-2832</v>
      </c>
      <c r="AG121" s="3">
        <v>3773</v>
      </c>
      <c r="AH121" s="3">
        <v>-1425</v>
      </c>
      <c r="AI121" s="3">
        <v>-369</v>
      </c>
      <c r="AJ121" s="3">
        <v>3076</v>
      </c>
      <c r="AK121" s="3">
        <v>-851</v>
      </c>
      <c r="AL121" s="3">
        <v>5286</v>
      </c>
      <c r="AM121" s="3">
        <v>-1358</v>
      </c>
      <c r="AN121" s="11">
        <v>8407</v>
      </c>
      <c r="AO121" s="3">
        <v>-9107</v>
      </c>
      <c r="AP121" s="3">
        <v>-4</v>
      </c>
      <c r="AQ121" s="3">
        <v>-9869</v>
      </c>
      <c r="AR121" s="3">
        <v>-3</v>
      </c>
      <c r="AS121" s="3">
        <v>769</v>
      </c>
      <c r="AT121" s="3">
        <v>-700</v>
      </c>
      <c r="AU121" s="3">
        <v>-5382</v>
      </c>
      <c r="AV121" s="3">
        <v>1682</v>
      </c>
      <c r="AW121" s="3">
        <v>803</v>
      </c>
      <c r="AX121" s="3">
        <v>2195</v>
      </c>
      <c r="AY121" s="3">
        <v>-554</v>
      </c>
      <c r="AZ121" s="3"/>
      <c r="BA121" s="3">
        <f>(L121+'B of I M'!D149)/1000</f>
        <v>12.776905999999999</v>
      </c>
      <c r="BB121" s="3">
        <f t="shared" si="5"/>
        <v>4.758</v>
      </c>
      <c r="BE121" s="25">
        <f>Bloomberg!A119</f>
        <v>39903</v>
      </c>
      <c r="BF121" s="48">
        <f t="shared" si="7"/>
        <v>30.358000000000008</v>
      </c>
      <c r="BG121" s="48">
        <f>Bloomberg!B119/1000</f>
        <v>38.496000000000002</v>
      </c>
      <c r="BH121" s="48">
        <f t="shared" si="8"/>
        <v>25.768000000000001</v>
      </c>
      <c r="BI121" s="48">
        <f t="shared" si="6"/>
        <v>-10.086823000000008</v>
      </c>
      <c r="BJ121" s="48">
        <f>Bloomberg!C119/1000</f>
        <v>10.141690000000001</v>
      </c>
      <c r="BK121" s="48">
        <f t="shared" si="9"/>
        <v>-3.808209999999999</v>
      </c>
    </row>
    <row r="122" spans="1:63">
      <c r="A122" t="s">
        <v>54</v>
      </c>
      <c r="B122" s="2">
        <v>39933</v>
      </c>
      <c r="C122" s="3">
        <v>-2734</v>
      </c>
      <c r="D122" s="3">
        <v>38</v>
      </c>
      <c r="E122" s="3">
        <v>-116</v>
      </c>
      <c r="F122" s="3">
        <v>154</v>
      </c>
      <c r="G122" s="11">
        <v>22075</v>
      </c>
      <c r="H122" s="3">
        <v>5326</v>
      </c>
      <c r="I122" s="3">
        <v>2433</v>
      </c>
      <c r="J122" s="3">
        <v>-254</v>
      </c>
      <c r="K122" s="3">
        <v>2893</v>
      </c>
      <c r="L122" s="3">
        <v>16749</v>
      </c>
      <c r="M122" s="3">
        <v>17508</v>
      </c>
      <c r="N122" s="3">
        <v>13674</v>
      </c>
      <c r="O122" s="3">
        <v>-759</v>
      </c>
      <c r="P122" s="11">
        <v>-26848</v>
      </c>
      <c r="Q122" s="3">
        <v>-15283</v>
      </c>
      <c r="R122" s="3">
        <v>-11565</v>
      </c>
      <c r="S122" s="3">
        <v>1913</v>
      </c>
      <c r="T122" s="3">
        <v>4959</v>
      </c>
      <c r="Z122" s="3">
        <v>2230</v>
      </c>
      <c r="AA122" s="3">
        <v>1326</v>
      </c>
      <c r="AB122" s="3">
        <v>771</v>
      </c>
      <c r="AC122" s="3">
        <v>2097</v>
      </c>
      <c r="AD122" s="11">
        <v>2662</v>
      </c>
      <c r="AE122" s="3">
        <v>-1984</v>
      </c>
      <c r="AF122" s="3">
        <v>-1401</v>
      </c>
      <c r="AG122" s="3">
        <v>2287</v>
      </c>
      <c r="AH122" s="3">
        <v>-1526</v>
      </c>
      <c r="AI122" s="3">
        <v>-1344</v>
      </c>
      <c r="AJ122" s="3">
        <v>678</v>
      </c>
      <c r="AK122" s="3">
        <v>2208</v>
      </c>
      <c r="AL122" s="3">
        <v>4540</v>
      </c>
      <c r="AM122" s="3">
        <v>-6071</v>
      </c>
      <c r="AN122" s="11">
        <v>-4630</v>
      </c>
      <c r="AO122" s="3">
        <v>-846</v>
      </c>
      <c r="AP122" s="3">
        <v>40</v>
      </c>
      <c r="AQ122" s="3">
        <v>-1458</v>
      </c>
      <c r="AR122" s="3">
        <v>6</v>
      </c>
      <c r="AS122" s="3">
        <v>567</v>
      </c>
      <c r="AT122" s="3">
        <v>-5476</v>
      </c>
      <c r="AU122" s="3">
        <v>-6379</v>
      </c>
      <c r="AV122" s="3">
        <v>-2355</v>
      </c>
      <c r="AW122" s="3">
        <v>190</v>
      </c>
      <c r="AX122" s="3">
        <v>3068</v>
      </c>
      <c r="AY122" s="3">
        <v>2891</v>
      </c>
      <c r="AZ122" s="3"/>
      <c r="BA122" s="3">
        <f>(L122+'B of I M'!D150)/1000</f>
        <v>12.223679000000001</v>
      </c>
      <c r="BB122" s="3">
        <f t="shared" si="5"/>
        <v>-1.677</v>
      </c>
      <c r="BE122" s="25">
        <f>Bloomberg!A120</f>
        <v>39933</v>
      </c>
      <c r="BF122" s="48">
        <f t="shared" si="7"/>
        <v>21.920000000000012</v>
      </c>
      <c r="BG122" s="48">
        <f>Bloomberg!B120/1000</f>
        <v>29.462</v>
      </c>
      <c r="BH122" s="48">
        <f t="shared" si="8"/>
        <v>20.343</v>
      </c>
      <c r="BI122" s="48">
        <f t="shared" si="6"/>
        <v>-8.8193830000000055</v>
      </c>
      <c r="BJ122" s="48">
        <f>Bloomberg!C120/1000</f>
        <v>9.722760000000001</v>
      </c>
      <c r="BK122" s="48">
        <f t="shared" si="9"/>
        <v>-4.2817699999999999</v>
      </c>
    </row>
    <row r="123" spans="1:63">
      <c r="A123" t="s">
        <v>55</v>
      </c>
      <c r="B123" s="2">
        <v>39964</v>
      </c>
      <c r="C123" s="3">
        <v>-965</v>
      </c>
      <c r="D123" s="3">
        <v>-13369</v>
      </c>
      <c r="E123" s="3">
        <v>-2583</v>
      </c>
      <c r="F123" s="3">
        <v>-10786</v>
      </c>
      <c r="G123" s="11">
        <v>-7445</v>
      </c>
      <c r="H123" s="3">
        <v>-6159</v>
      </c>
      <c r="I123" s="3">
        <v>-7132</v>
      </c>
      <c r="J123" s="3">
        <v>-512</v>
      </c>
      <c r="K123" s="3">
        <v>973</v>
      </c>
      <c r="L123" s="3">
        <v>-1286</v>
      </c>
      <c r="M123" s="3">
        <v>-4349</v>
      </c>
      <c r="N123" s="3">
        <v>1641</v>
      </c>
      <c r="O123" s="3">
        <v>3063</v>
      </c>
      <c r="P123" s="11">
        <v>19934</v>
      </c>
      <c r="Q123" s="3">
        <v>11231</v>
      </c>
      <c r="R123" s="3">
        <v>8703</v>
      </c>
      <c r="S123" s="3">
        <v>296</v>
      </c>
      <c r="T123" s="3">
        <v>2665</v>
      </c>
      <c r="Z123" s="3">
        <v>3374</v>
      </c>
      <c r="AA123" s="3">
        <v>-685</v>
      </c>
      <c r="AB123" s="3">
        <v>1190</v>
      </c>
      <c r="AC123" s="3">
        <v>504</v>
      </c>
      <c r="AD123" s="11">
        <v>-2052</v>
      </c>
      <c r="AE123" s="3">
        <v>4051</v>
      </c>
      <c r="AF123" s="3">
        <v>-1055</v>
      </c>
      <c r="AG123" s="3">
        <v>3441</v>
      </c>
      <c r="AH123" s="3">
        <v>-65</v>
      </c>
      <c r="AI123" s="3">
        <v>1730</v>
      </c>
      <c r="AJ123" s="3">
        <v>2000</v>
      </c>
      <c r="AK123" s="3">
        <v>4157</v>
      </c>
      <c r="AL123" s="3">
        <v>2700</v>
      </c>
      <c r="AM123" s="3">
        <v>-4857</v>
      </c>
      <c r="AN123" s="11">
        <v>6739</v>
      </c>
      <c r="AO123" s="3">
        <v>-4647</v>
      </c>
      <c r="AP123" s="3">
        <v>-30</v>
      </c>
      <c r="AQ123" s="3">
        <v>-5955</v>
      </c>
      <c r="AR123" s="3">
        <v>33</v>
      </c>
      <c r="AS123" s="3">
        <v>1305</v>
      </c>
      <c r="AT123" s="3">
        <v>2092</v>
      </c>
      <c r="AU123" s="3">
        <v>1177</v>
      </c>
      <c r="AV123" s="3">
        <v>-86</v>
      </c>
      <c r="AW123" s="3">
        <v>712</v>
      </c>
      <c r="AX123" s="3">
        <v>288</v>
      </c>
      <c r="AY123" s="3">
        <v>-508</v>
      </c>
      <c r="AZ123" s="3"/>
      <c r="BA123" s="3">
        <f>(L123+'B of I M'!D151)/1000</f>
        <v>-1.878647</v>
      </c>
      <c r="BB123" s="3">
        <f t="shared" si="5"/>
        <v>1.9139999999999999</v>
      </c>
      <c r="BE123" s="25">
        <f>Bloomberg!A121</f>
        <v>39964</v>
      </c>
      <c r="BF123" s="48">
        <f t="shared" si="7"/>
        <v>-1.4430000000000043</v>
      </c>
      <c r="BG123" s="48">
        <f>Bloomberg!B121/1000</f>
        <v>26.574999999999999</v>
      </c>
      <c r="BH123" s="48">
        <f t="shared" si="8"/>
        <v>18.274999999999999</v>
      </c>
      <c r="BI123" s="48">
        <f t="shared" si="6"/>
        <v>-27.51667500000001</v>
      </c>
      <c r="BJ123" s="48">
        <f>Bloomberg!C121/1000</f>
        <v>9.0999400000000001</v>
      </c>
      <c r="BK123" s="48">
        <f t="shared" si="9"/>
        <v>-4.3116099999999999</v>
      </c>
    </row>
    <row r="124" spans="1:63">
      <c r="A124" t="s">
        <v>56</v>
      </c>
      <c r="B124" s="2">
        <v>39994</v>
      </c>
      <c r="C124" s="3">
        <v>19340</v>
      </c>
      <c r="D124" s="3">
        <v>16745</v>
      </c>
      <c r="E124" s="3">
        <v>5361</v>
      </c>
      <c r="F124" s="3">
        <v>11384</v>
      </c>
      <c r="G124" s="11">
        <v>471</v>
      </c>
      <c r="H124" s="3">
        <v>-6816</v>
      </c>
      <c r="I124" s="3">
        <v>-5886</v>
      </c>
      <c r="J124" s="3">
        <v>1868</v>
      </c>
      <c r="K124" s="3">
        <v>-930</v>
      </c>
      <c r="L124" s="3">
        <v>7287</v>
      </c>
      <c r="M124" s="3">
        <v>2281</v>
      </c>
      <c r="N124" s="3">
        <v>1571</v>
      </c>
      <c r="O124" s="3">
        <v>5006</v>
      </c>
      <c r="P124" s="11">
        <v>2371</v>
      </c>
      <c r="Q124" s="3">
        <v>1009</v>
      </c>
      <c r="R124" s="3">
        <v>1362</v>
      </c>
      <c r="S124" s="3">
        <v>180</v>
      </c>
      <c r="T124" s="3">
        <v>-16949</v>
      </c>
      <c r="Z124" s="3">
        <v>4092</v>
      </c>
      <c r="AA124" s="3">
        <v>8843</v>
      </c>
      <c r="AB124" s="3">
        <v>10</v>
      </c>
      <c r="AC124" s="3">
        <v>8853</v>
      </c>
      <c r="AD124" s="11">
        <v>-5410</v>
      </c>
      <c r="AE124" s="3">
        <v>5917</v>
      </c>
      <c r="AF124" s="3">
        <v>-899</v>
      </c>
      <c r="AG124" s="3">
        <v>5960</v>
      </c>
      <c r="AH124" s="3">
        <v>45</v>
      </c>
      <c r="AI124" s="3">
        <v>812</v>
      </c>
      <c r="AJ124" s="3">
        <v>507</v>
      </c>
      <c r="AK124" s="3">
        <v>-2314</v>
      </c>
      <c r="AL124" s="3">
        <v>5411</v>
      </c>
      <c r="AM124" s="3">
        <v>-2590</v>
      </c>
      <c r="AN124" s="11">
        <v>2201</v>
      </c>
      <c r="AO124" s="3">
        <v>7398</v>
      </c>
      <c r="AP124" s="3">
        <v>-26</v>
      </c>
      <c r="AQ124" s="3">
        <v>7881</v>
      </c>
      <c r="AR124" s="3">
        <v>734</v>
      </c>
      <c r="AS124" s="3">
        <v>-1190</v>
      </c>
      <c r="AT124" s="3">
        <v>9599</v>
      </c>
      <c r="AU124" s="3">
        <v>8321</v>
      </c>
      <c r="AV124" s="3">
        <v>5269</v>
      </c>
      <c r="AW124" s="3">
        <v>93</v>
      </c>
      <c r="AX124" s="3">
        <v>-4084</v>
      </c>
      <c r="AY124" s="3">
        <v>-1357</v>
      </c>
      <c r="AZ124" s="3"/>
      <c r="BA124" s="3">
        <f>(L124+'B of I M'!D152)/1000</f>
        <v>16.610178000000001</v>
      </c>
      <c r="BB124" s="3">
        <f t="shared" si="5"/>
        <v>5.7759999999999998</v>
      </c>
      <c r="BE124" s="25">
        <f>Bloomberg!A122</f>
        <v>39994</v>
      </c>
      <c r="BF124" s="48">
        <f t="shared" si="7"/>
        <v>-9.76</v>
      </c>
      <c r="BG124" s="48">
        <f>Bloomberg!B122/1000</f>
        <v>29.962</v>
      </c>
      <c r="BH124" s="48">
        <f t="shared" si="8"/>
        <v>11.192</v>
      </c>
      <c r="BI124" s="48">
        <f t="shared" si="6"/>
        <v>-30.264348999999985</v>
      </c>
      <c r="BJ124" s="48">
        <f>Bloomberg!C122/1000</f>
        <v>8.5730599999999999</v>
      </c>
      <c r="BK124" s="48">
        <f t="shared" si="9"/>
        <v>-5.2894500000000004</v>
      </c>
    </row>
    <row r="125" spans="1:63">
      <c r="A125" t="s">
        <v>57</v>
      </c>
      <c r="B125" s="2">
        <v>40025</v>
      </c>
      <c r="C125" s="3">
        <v>-13417</v>
      </c>
      <c r="D125" s="3">
        <v>-10651</v>
      </c>
      <c r="E125" s="3">
        <v>-5064</v>
      </c>
      <c r="F125" s="3">
        <v>-5587</v>
      </c>
      <c r="G125" s="11">
        <v>-2295</v>
      </c>
      <c r="H125" s="3">
        <v>-6251</v>
      </c>
      <c r="I125" s="3">
        <v>-240</v>
      </c>
      <c r="J125" s="3">
        <v>320</v>
      </c>
      <c r="K125" s="3">
        <v>-6011</v>
      </c>
      <c r="L125" s="3">
        <v>3956</v>
      </c>
      <c r="M125" s="3">
        <v>1152</v>
      </c>
      <c r="N125" s="3">
        <v>4607</v>
      </c>
      <c r="O125" s="3">
        <v>2804</v>
      </c>
      <c r="P125" s="11">
        <v>-125</v>
      </c>
      <c r="Q125" s="3">
        <v>13264</v>
      </c>
      <c r="R125" s="3">
        <v>-13389</v>
      </c>
      <c r="S125" s="3">
        <v>-625</v>
      </c>
      <c r="T125" s="3">
        <v>10820</v>
      </c>
      <c r="Z125" s="3">
        <v>2492</v>
      </c>
      <c r="AA125" s="3">
        <v>-816</v>
      </c>
      <c r="AB125" s="3">
        <v>670</v>
      </c>
      <c r="AC125" s="3">
        <v>-146</v>
      </c>
      <c r="AD125" s="11">
        <v>8312</v>
      </c>
      <c r="AE125" s="3">
        <v>-3512</v>
      </c>
      <c r="AF125" s="3">
        <v>210</v>
      </c>
      <c r="AG125" s="3">
        <v>-1671</v>
      </c>
      <c r="AH125" s="3">
        <v>-2501</v>
      </c>
      <c r="AI125" s="3">
        <v>450</v>
      </c>
      <c r="AJ125" s="3">
        <v>4800</v>
      </c>
      <c r="AK125" s="3">
        <v>-15</v>
      </c>
      <c r="AL125" s="3">
        <v>702</v>
      </c>
      <c r="AM125" s="3">
        <v>4113</v>
      </c>
      <c r="AN125" s="11">
        <v>-3340</v>
      </c>
      <c r="AO125" s="3">
        <v>-7531</v>
      </c>
      <c r="AP125" s="3">
        <v>-15</v>
      </c>
      <c r="AQ125" s="3">
        <v>-8340</v>
      </c>
      <c r="AR125" s="3">
        <v>28</v>
      </c>
      <c r="AS125" s="3">
        <v>796</v>
      </c>
      <c r="AT125" s="3">
        <v>-10871</v>
      </c>
      <c r="AU125" s="3">
        <v>4015</v>
      </c>
      <c r="AV125" s="3">
        <v>-15227</v>
      </c>
      <c r="AW125" s="3">
        <v>704</v>
      </c>
      <c r="AX125" s="3">
        <v>-364</v>
      </c>
      <c r="AY125" s="3">
        <v>-1316</v>
      </c>
      <c r="AZ125" s="3"/>
      <c r="BA125" s="3">
        <f>(L125+'B of I M'!D153)/1000</f>
        <v>-4.5136309999999993</v>
      </c>
      <c r="BB125" s="3">
        <f t="shared" si="5"/>
        <v>-10.427</v>
      </c>
      <c r="BE125" s="25">
        <f>Bloomberg!A123</f>
        <v>40025</v>
      </c>
      <c r="BF125" s="48">
        <f t="shared" si="7"/>
        <v>-22.984999999999999</v>
      </c>
      <c r="BG125" s="48">
        <f>Bloomberg!B123/1000</f>
        <v>31.501000000000001</v>
      </c>
      <c r="BH125" s="48">
        <f t="shared" si="8"/>
        <v>10.867000000000001</v>
      </c>
      <c r="BI125" s="48">
        <f t="shared" si="6"/>
        <v>-20.532308000000008</v>
      </c>
      <c r="BJ125" s="48">
        <f>Bloomberg!C123/1000</f>
        <v>9.7235200000000006</v>
      </c>
      <c r="BK125" s="48">
        <f t="shared" si="9"/>
        <v>-3.6627499999999991</v>
      </c>
    </row>
    <row r="126" spans="1:63">
      <c r="A126" t="s">
        <v>58</v>
      </c>
      <c r="B126" s="2">
        <v>40056</v>
      </c>
      <c r="C126" s="3">
        <v>-7082</v>
      </c>
      <c r="D126" s="3">
        <v>5531</v>
      </c>
      <c r="E126" s="3">
        <v>7090</v>
      </c>
      <c r="F126" s="3">
        <v>-1559</v>
      </c>
      <c r="G126" s="11">
        <v>-10883</v>
      </c>
      <c r="H126" s="3">
        <v>-3684</v>
      </c>
      <c r="I126" s="3">
        <v>-2927</v>
      </c>
      <c r="J126" s="3">
        <v>-138</v>
      </c>
      <c r="K126" s="3">
        <v>-757</v>
      </c>
      <c r="L126" s="3">
        <v>-7199</v>
      </c>
      <c r="M126" s="3">
        <v>-10263</v>
      </c>
      <c r="N126" s="3">
        <v>-8683</v>
      </c>
      <c r="O126" s="3">
        <v>3064</v>
      </c>
      <c r="P126" s="11">
        <v>-1787</v>
      </c>
      <c r="Q126" s="3">
        <v>13652</v>
      </c>
      <c r="R126" s="3">
        <v>-15439</v>
      </c>
      <c r="S126" s="3">
        <v>282</v>
      </c>
      <c r="T126" s="3">
        <v>10681</v>
      </c>
      <c r="Z126" s="3">
        <v>2613</v>
      </c>
      <c r="AA126" s="3">
        <v>1673</v>
      </c>
      <c r="AB126" s="3">
        <v>964</v>
      </c>
      <c r="AC126" s="3">
        <v>2637</v>
      </c>
      <c r="AD126" s="11">
        <v>6825</v>
      </c>
      <c r="AE126" s="3">
        <v>-427</v>
      </c>
      <c r="AF126" s="3">
        <v>-266</v>
      </c>
      <c r="AG126" s="3">
        <v>-1041</v>
      </c>
      <c r="AH126" s="3">
        <v>-314</v>
      </c>
      <c r="AI126" s="3">
        <v>1194</v>
      </c>
      <c r="AJ126" s="3">
        <v>6398</v>
      </c>
      <c r="AK126" s="3">
        <v>5519</v>
      </c>
      <c r="AL126" s="3">
        <v>3081</v>
      </c>
      <c r="AM126" s="3">
        <v>-2202</v>
      </c>
      <c r="AN126" s="11">
        <v>-3525</v>
      </c>
      <c r="AO126" s="3">
        <v>7400</v>
      </c>
      <c r="AP126" s="3">
        <v>-3</v>
      </c>
      <c r="AQ126" s="3">
        <v>8088</v>
      </c>
      <c r="AR126" s="3">
        <v>-740</v>
      </c>
      <c r="AS126" s="3">
        <v>55</v>
      </c>
      <c r="AT126" s="3">
        <v>3876</v>
      </c>
      <c r="AU126" s="3">
        <v>6099</v>
      </c>
      <c r="AV126" s="3">
        <v>-1949</v>
      </c>
      <c r="AW126" s="3">
        <v>68</v>
      </c>
      <c r="AX126" s="3">
        <v>-343</v>
      </c>
      <c r="AY126" s="3">
        <v>-2139</v>
      </c>
      <c r="AZ126" s="3"/>
      <c r="BA126" s="3">
        <f>(L126+'B of I M'!D154)/1000</f>
        <v>-18.605430999999999</v>
      </c>
      <c r="BB126" s="3">
        <f t="shared" si="5"/>
        <v>4.4489999999999998</v>
      </c>
      <c r="BE126" s="25">
        <f>Bloomberg!A124</f>
        <v>40056</v>
      </c>
      <c r="BF126" s="48">
        <f t="shared" si="7"/>
        <v>-31.67</v>
      </c>
      <c r="BG126" s="48">
        <f>Bloomberg!B124/1000</f>
        <v>42.473999999999997</v>
      </c>
      <c r="BH126" s="48">
        <f t="shared" si="8"/>
        <v>21.355999999999998</v>
      </c>
      <c r="BI126" s="48">
        <f t="shared" si="6"/>
        <v>-53.568208999999982</v>
      </c>
      <c r="BJ126" s="48">
        <f>Bloomberg!C124/1000</f>
        <v>8.7767599999999995</v>
      </c>
      <c r="BK126" s="48">
        <f t="shared" si="9"/>
        <v>-3.8851600000000008</v>
      </c>
    </row>
    <row r="127" spans="1:63">
      <c r="A127" t="s">
        <v>59</v>
      </c>
      <c r="B127" s="2">
        <v>40086</v>
      </c>
      <c r="C127" s="3">
        <v>-11325</v>
      </c>
      <c r="D127" s="3">
        <v>-9476</v>
      </c>
      <c r="E127" s="3">
        <v>-607</v>
      </c>
      <c r="F127" s="3">
        <v>-8869</v>
      </c>
      <c r="G127" s="11">
        <v>23178</v>
      </c>
      <c r="H127" s="3">
        <v>-6276</v>
      </c>
      <c r="I127" s="3">
        <v>-3410</v>
      </c>
      <c r="J127" s="3">
        <v>-156</v>
      </c>
      <c r="K127" s="3">
        <v>-2866</v>
      </c>
      <c r="L127" s="3">
        <v>29454</v>
      </c>
      <c r="M127" s="3">
        <v>28948</v>
      </c>
      <c r="N127" s="3">
        <v>10254</v>
      </c>
      <c r="O127" s="3">
        <v>506</v>
      </c>
      <c r="P127" s="11">
        <v>-24979</v>
      </c>
      <c r="Q127" s="3">
        <v>-24493</v>
      </c>
      <c r="R127" s="3">
        <v>-486</v>
      </c>
      <c r="S127" s="3">
        <v>93</v>
      </c>
      <c r="T127" s="3">
        <v>15120</v>
      </c>
      <c r="Z127" s="3">
        <v>4885</v>
      </c>
      <c r="AA127" s="3">
        <v>1322</v>
      </c>
      <c r="AB127" s="3">
        <v>-1305</v>
      </c>
      <c r="AC127" s="3">
        <v>16</v>
      </c>
      <c r="AD127" s="11">
        <v>3338</v>
      </c>
      <c r="AE127" s="3">
        <v>3921</v>
      </c>
      <c r="AF127" s="3">
        <v>169</v>
      </c>
      <c r="AG127" s="3">
        <v>1432</v>
      </c>
      <c r="AH127" s="3">
        <v>-272</v>
      </c>
      <c r="AI127" s="3">
        <v>2591</v>
      </c>
      <c r="AJ127" s="3">
        <v>7259</v>
      </c>
      <c r="AK127" s="3">
        <v>2930</v>
      </c>
      <c r="AL127" s="3">
        <v>10580</v>
      </c>
      <c r="AM127" s="3">
        <v>-6251</v>
      </c>
      <c r="AN127" s="11">
        <v>1194</v>
      </c>
      <c r="AO127" s="3">
        <v>7770</v>
      </c>
      <c r="AP127" s="3">
        <v>195</v>
      </c>
      <c r="AQ127" s="3">
        <v>6952</v>
      </c>
      <c r="AR127" s="3">
        <v>10</v>
      </c>
      <c r="AS127" s="3">
        <v>612</v>
      </c>
      <c r="AT127" s="3">
        <v>8963</v>
      </c>
      <c r="AU127" s="3">
        <v>2001</v>
      </c>
      <c r="AV127" s="3">
        <v>4773</v>
      </c>
      <c r="AW127" s="3">
        <v>1145</v>
      </c>
      <c r="AX127" s="3">
        <v>1044</v>
      </c>
      <c r="AY127" s="3">
        <v>-975</v>
      </c>
      <c r="AZ127" s="3"/>
      <c r="BA127" s="3">
        <f>(L127+'B of I M'!D155)/1000</f>
        <v>23.219643000000001</v>
      </c>
      <c r="BB127" s="3">
        <f t="shared" si="5"/>
        <v>12.032</v>
      </c>
      <c r="BE127" s="25">
        <f>Bloomberg!A125</f>
        <v>40086</v>
      </c>
      <c r="BF127" s="48">
        <f t="shared" si="7"/>
        <v>-11.818000000000001</v>
      </c>
      <c r="BG127" s="48">
        <f>Bloomberg!B125/1000</f>
        <v>48.155000000000001</v>
      </c>
      <c r="BH127" s="48">
        <f t="shared" si="8"/>
        <v>36.311</v>
      </c>
      <c r="BI127" s="48">
        <f t="shared" si="6"/>
        <v>-1.612834000000003</v>
      </c>
      <c r="BJ127" s="48">
        <f>Bloomberg!C125/1000</f>
        <v>8.4279400000000013</v>
      </c>
      <c r="BK127" s="48">
        <f t="shared" si="9"/>
        <v>-1.431359999999998</v>
      </c>
    </row>
    <row r="128" spans="1:63">
      <c r="A128" t="s">
        <v>60</v>
      </c>
      <c r="B128" s="2">
        <v>40117</v>
      </c>
      <c r="C128" s="3">
        <v>1138</v>
      </c>
      <c r="D128" s="3">
        <v>-7280</v>
      </c>
      <c r="E128" s="3">
        <v>-1848</v>
      </c>
      <c r="F128" s="3">
        <v>-5432</v>
      </c>
      <c r="G128" s="11">
        <v>13668</v>
      </c>
      <c r="H128" s="3">
        <v>-7648</v>
      </c>
      <c r="I128" s="3">
        <v>-2551</v>
      </c>
      <c r="J128" s="3">
        <v>-1398</v>
      </c>
      <c r="K128" s="3">
        <v>-5097</v>
      </c>
      <c r="L128" s="3">
        <v>21316</v>
      </c>
      <c r="M128" s="3">
        <v>19299</v>
      </c>
      <c r="N128" s="3">
        <v>-862</v>
      </c>
      <c r="O128" s="3">
        <v>2017</v>
      </c>
      <c r="P128" s="11">
        <v>-5243</v>
      </c>
      <c r="Q128" s="3">
        <v>853</v>
      </c>
      <c r="R128" s="3">
        <v>-6096</v>
      </c>
      <c r="S128" s="3">
        <v>-57</v>
      </c>
      <c r="T128" s="3">
        <v>-92</v>
      </c>
      <c r="Z128" s="3">
        <v>6133</v>
      </c>
      <c r="AA128" s="3">
        <v>300</v>
      </c>
      <c r="AB128" s="3">
        <v>-91</v>
      </c>
      <c r="AC128" s="3">
        <v>209</v>
      </c>
      <c r="AD128" s="11">
        <v>11715</v>
      </c>
      <c r="AE128" s="3">
        <v>-206</v>
      </c>
      <c r="AF128" s="3">
        <v>121</v>
      </c>
      <c r="AG128" s="3">
        <v>-1798</v>
      </c>
      <c r="AH128" s="3">
        <v>-668</v>
      </c>
      <c r="AI128" s="3">
        <v>2139</v>
      </c>
      <c r="AJ128" s="3">
        <v>11508</v>
      </c>
      <c r="AK128" s="3">
        <v>3256</v>
      </c>
      <c r="AL128" s="3">
        <v>8633</v>
      </c>
      <c r="AM128" s="3">
        <v>-381</v>
      </c>
      <c r="AN128" s="11">
        <v>-5693</v>
      </c>
      <c r="AO128" s="3">
        <v>-356</v>
      </c>
      <c r="AP128" s="3">
        <v>-126</v>
      </c>
      <c r="AQ128" s="3">
        <v>199</v>
      </c>
      <c r="AR128" s="3">
        <v>257</v>
      </c>
      <c r="AS128" s="3">
        <v>-685</v>
      </c>
      <c r="AT128" s="3">
        <v>-6049</v>
      </c>
      <c r="AU128" s="3">
        <v>-6159</v>
      </c>
      <c r="AV128" s="3">
        <v>71</v>
      </c>
      <c r="AW128" s="3">
        <v>1297</v>
      </c>
      <c r="AX128" s="3">
        <v>-1257</v>
      </c>
      <c r="AY128" s="3">
        <v>-150</v>
      </c>
      <c r="AZ128" s="3"/>
      <c r="BA128" s="3">
        <f>(L128+'B of I M'!D156)/1000</f>
        <v>13.943455</v>
      </c>
      <c r="BB128" s="3">
        <f t="shared" si="5"/>
        <v>11.579000000000001</v>
      </c>
      <c r="BE128" s="25">
        <f>Bloomberg!A126</f>
        <v>40117</v>
      </c>
      <c r="BF128" s="48">
        <f t="shared" si="7"/>
        <v>3.5089999999999968</v>
      </c>
      <c r="BG128" s="48">
        <f>Bloomberg!B126/1000</f>
        <v>44.07</v>
      </c>
      <c r="BH128" s="48">
        <f t="shared" si="8"/>
        <v>28.691000000000003</v>
      </c>
      <c r="BI128" s="48">
        <f t="shared" si="6"/>
        <v>52.519438000000008</v>
      </c>
      <c r="BJ128" s="48">
        <f>Bloomberg!C126/1000</f>
        <v>7.4067100000000003</v>
      </c>
      <c r="BK128" s="48">
        <f t="shared" si="9"/>
        <v>-2.4853699999999996</v>
      </c>
    </row>
    <row r="129" spans="1:63">
      <c r="A129" t="s">
        <v>61</v>
      </c>
      <c r="B129" s="2">
        <v>40147</v>
      </c>
      <c r="C129" s="3">
        <v>-780</v>
      </c>
      <c r="D129" s="3">
        <v>8998</v>
      </c>
      <c r="E129" s="3">
        <v>3884</v>
      </c>
      <c r="F129" s="3">
        <v>5114</v>
      </c>
      <c r="G129" s="11">
        <v>-38300</v>
      </c>
      <c r="H129" s="3">
        <v>-8204</v>
      </c>
      <c r="I129" s="3">
        <v>-3523</v>
      </c>
      <c r="J129" s="3">
        <v>-53</v>
      </c>
      <c r="K129" s="3">
        <v>-4681</v>
      </c>
      <c r="L129" s="3">
        <v>-30096</v>
      </c>
      <c r="M129" s="3">
        <v>-27013</v>
      </c>
      <c r="N129" s="3">
        <v>-4497</v>
      </c>
      <c r="O129" s="3">
        <v>-3083</v>
      </c>
      <c r="P129" s="11">
        <v>26737</v>
      </c>
      <c r="Q129" s="3">
        <v>34592</v>
      </c>
      <c r="R129" s="3">
        <v>-7855</v>
      </c>
      <c r="S129" s="3">
        <v>1373</v>
      </c>
      <c r="T129" s="3">
        <v>3182</v>
      </c>
      <c r="Z129" s="3">
        <v>5450</v>
      </c>
      <c r="AA129" s="3">
        <v>-1852</v>
      </c>
      <c r="AB129" s="3">
        <v>2655</v>
      </c>
      <c r="AC129" s="3">
        <v>803</v>
      </c>
      <c r="AD129" s="11">
        <v>15541</v>
      </c>
      <c r="AE129" s="3">
        <v>677</v>
      </c>
      <c r="AF129" s="3">
        <v>-239</v>
      </c>
      <c r="AG129" s="3">
        <v>-1261</v>
      </c>
      <c r="AH129" s="3">
        <v>24</v>
      </c>
      <c r="AI129" s="3">
        <v>2154</v>
      </c>
      <c r="AJ129" s="3">
        <v>16219</v>
      </c>
      <c r="AK129" s="3">
        <v>4473</v>
      </c>
      <c r="AL129" s="3">
        <v>11691</v>
      </c>
      <c r="AM129" s="3">
        <v>54</v>
      </c>
      <c r="AN129" s="11">
        <v>-7139</v>
      </c>
      <c r="AO129" s="3">
        <v>-6688</v>
      </c>
      <c r="AP129" s="3">
        <v>-47</v>
      </c>
      <c r="AQ129" s="3">
        <v>-8965</v>
      </c>
      <c r="AR129" s="3">
        <v>2141</v>
      </c>
      <c r="AS129" s="3">
        <v>182</v>
      </c>
      <c r="AT129" s="3">
        <v>-13828</v>
      </c>
      <c r="AU129" s="3">
        <v>-11663</v>
      </c>
      <c r="AV129" s="3">
        <v>-1466</v>
      </c>
      <c r="AW129" s="3">
        <v>256</v>
      </c>
      <c r="AX129" s="3">
        <v>-954</v>
      </c>
      <c r="AY129" s="3">
        <v>-1171</v>
      </c>
      <c r="AZ129" s="3"/>
      <c r="BA129" s="3">
        <f>(L129+'B of I M'!D157)/1000</f>
        <v>-42.039080999999996</v>
      </c>
      <c r="BB129" s="3">
        <f t="shared" si="5"/>
        <v>14.753</v>
      </c>
      <c r="BE129" s="25">
        <f>Bloomberg!A127</f>
        <v>40147</v>
      </c>
      <c r="BF129" s="48">
        <f t="shared" si="7"/>
        <v>28.044</v>
      </c>
      <c r="BG129" s="48">
        <f>Bloomberg!B127/1000</f>
        <v>32.264000000000003</v>
      </c>
      <c r="BH129" s="48">
        <f t="shared" si="8"/>
        <v>3.990000000000002</v>
      </c>
      <c r="BI129" s="48">
        <f t="shared" si="6"/>
        <v>3.0593080000000086</v>
      </c>
      <c r="BJ129" s="48">
        <f>Bloomberg!C127/1000</f>
        <v>7.5420600000000002</v>
      </c>
      <c r="BK129" s="48">
        <f t="shared" si="9"/>
        <v>-5.7710300000000005</v>
      </c>
    </row>
    <row r="130" spans="1:63">
      <c r="A130" t="s">
        <v>62</v>
      </c>
      <c r="B130" s="2">
        <v>40178</v>
      </c>
      <c r="C130" s="3">
        <v>8886</v>
      </c>
      <c r="D130" s="3">
        <v>-3875</v>
      </c>
      <c r="E130" s="3">
        <v>-2926</v>
      </c>
      <c r="F130" s="3">
        <v>-949</v>
      </c>
      <c r="G130" s="11">
        <v>-9385</v>
      </c>
      <c r="H130" s="3">
        <v>-2610</v>
      </c>
      <c r="I130" s="3">
        <v>-1498</v>
      </c>
      <c r="J130" s="3">
        <v>694</v>
      </c>
      <c r="K130" s="3">
        <v>-1112</v>
      </c>
      <c r="L130" s="3">
        <v>-6775</v>
      </c>
      <c r="M130" s="3">
        <v>-10141</v>
      </c>
      <c r="N130" s="3">
        <v>-8725</v>
      </c>
      <c r="O130" s="3">
        <v>3366</v>
      </c>
      <c r="P130" s="11">
        <v>22953</v>
      </c>
      <c r="Q130" s="3">
        <v>33413</v>
      </c>
      <c r="R130" s="3">
        <v>-10460</v>
      </c>
      <c r="S130" s="3">
        <v>-1064</v>
      </c>
      <c r="T130" s="3">
        <v>-9207</v>
      </c>
      <c r="Z130" s="3">
        <v>1389</v>
      </c>
      <c r="AA130" s="3">
        <v>-2525</v>
      </c>
      <c r="AB130" s="3">
        <v>-4404</v>
      </c>
      <c r="AC130" s="3">
        <v>-6929</v>
      </c>
      <c r="AD130" s="11">
        <v>-362</v>
      </c>
      <c r="AE130" s="3">
        <v>-1014</v>
      </c>
      <c r="AF130" s="3">
        <v>351</v>
      </c>
      <c r="AG130" s="3">
        <v>-1273</v>
      </c>
      <c r="AH130" s="3">
        <v>34</v>
      </c>
      <c r="AI130" s="3">
        <v>-125</v>
      </c>
      <c r="AJ130" s="3">
        <v>-1376</v>
      </c>
      <c r="AK130" s="3">
        <v>-2898</v>
      </c>
      <c r="AL130" s="3">
        <v>2847</v>
      </c>
      <c r="AM130" s="3">
        <v>-1325</v>
      </c>
      <c r="AN130" s="11">
        <v>5175</v>
      </c>
      <c r="AO130" s="3">
        <v>14421</v>
      </c>
      <c r="AP130" s="3">
        <v>66</v>
      </c>
      <c r="AQ130" s="3">
        <v>13027</v>
      </c>
      <c r="AR130" s="3">
        <v>1719</v>
      </c>
      <c r="AS130" s="3">
        <v>-391</v>
      </c>
      <c r="AT130" s="3">
        <v>19595</v>
      </c>
      <c r="AU130" s="3">
        <v>11581</v>
      </c>
      <c r="AV130" s="3">
        <v>11817</v>
      </c>
      <c r="AW130" s="3">
        <v>-1428</v>
      </c>
      <c r="AX130" s="3">
        <v>-2374</v>
      </c>
      <c r="AY130" s="3">
        <v>-455</v>
      </c>
      <c r="AZ130" s="3"/>
      <c r="BA130" s="3">
        <f>(L130+'B of I M'!D158)/1000</f>
        <v>-15.509409</v>
      </c>
      <c r="BB130" s="3">
        <f t="shared" si="5"/>
        <v>10.441000000000001</v>
      </c>
      <c r="BE130" s="25">
        <f>Bloomberg!A128</f>
        <v>40178</v>
      </c>
      <c r="BF130" s="48">
        <f t="shared" si="7"/>
        <v>55.5</v>
      </c>
      <c r="BG130" s="48">
        <f>Bloomberg!B128/1000</f>
        <v>33.622999999999998</v>
      </c>
      <c r="BH130" s="48">
        <f t="shared" si="8"/>
        <v>4.546999999999997</v>
      </c>
      <c r="BI130" s="48">
        <f t="shared" si="6"/>
        <v>25.295554000000017</v>
      </c>
      <c r="BJ130" s="48">
        <f>Bloomberg!C128/1000</f>
        <v>10.3582</v>
      </c>
      <c r="BK130" s="48">
        <f t="shared" si="9"/>
        <v>-0.39993999999999907</v>
      </c>
    </row>
    <row r="131" spans="1:63">
      <c r="A131" t="s">
        <v>63</v>
      </c>
      <c r="B131" s="2">
        <v>40209</v>
      </c>
      <c r="C131" s="3">
        <v>-9895</v>
      </c>
      <c r="D131" s="3">
        <v>2698</v>
      </c>
      <c r="E131" s="3">
        <v>6750</v>
      </c>
      <c r="F131" s="3">
        <v>-4052</v>
      </c>
      <c r="G131" s="11">
        <v>27401</v>
      </c>
      <c r="H131" s="3">
        <v>-7559</v>
      </c>
      <c r="I131" s="3">
        <v>-847</v>
      </c>
      <c r="J131" s="3">
        <v>-1056</v>
      </c>
      <c r="K131" s="3">
        <v>-6712</v>
      </c>
      <c r="L131" s="3">
        <v>34960</v>
      </c>
      <c r="M131" s="3">
        <v>34018</v>
      </c>
      <c r="N131" s="3">
        <v>13400</v>
      </c>
      <c r="O131" s="3">
        <v>942</v>
      </c>
      <c r="P131" s="11">
        <v>-38997</v>
      </c>
      <c r="Q131" s="3">
        <v>-32142</v>
      </c>
      <c r="R131" s="3">
        <v>-6855</v>
      </c>
      <c r="S131" s="3">
        <v>-918</v>
      </c>
      <c r="T131" s="3">
        <v>16659</v>
      </c>
      <c r="Z131" s="3">
        <v>3129</v>
      </c>
      <c r="AA131" s="3">
        <v>-852</v>
      </c>
      <c r="AB131" s="3">
        <v>1059</v>
      </c>
      <c r="AC131" s="3">
        <v>207</v>
      </c>
      <c r="AD131" s="11">
        <v>13252</v>
      </c>
      <c r="AE131" s="3">
        <v>-3107</v>
      </c>
      <c r="AF131" s="3">
        <v>-149</v>
      </c>
      <c r="AG131" s="3">
        <v>-3756</v>
      </c>
      <c r="AH131" s="3">
        <v>-949</v>
      </c>
      <c r="AI131" s="3">
        <v>1747</v>
      </c>
      <c r="AJ131" s="3">
        <v>10145</v>
      </c>
      <c r="AK131" s="3">
        <v>2882</v>
      </c>
      <c r="AL131" s="3">
        <v>9907</v>
      </c>
      <c r="AM131" s="3">
        <v>-2644</v>
      </c>
      <c r="AN131" s="11">
        <v>-9380</v>
      </c>
      <c r="AO131" s="3">
        <v>7143</v>
      </c>
      <c r="AP131" s="3">
        <v>-254</v>
      </c>
      <c r="AQ131" s="3">
        <v>8589</v>
      </c>
      <c r="AR131" s="3">
        <v>-1953</v>
      </c>
      <c r="AS131" s="3">
        <v>762</v>
      </c>
      <c r="AT131" s="3">
        <v>-2237</v>
      </c>
      <c r="AU131" s="3">
        <v>-3730</v>
      </c>
      <c r="AV131" s="3">
        <v>2487</v>
      </c>
      <c r="AW131" s="3">
        <v>-105</v>
      </c>
      <c r="AX131" s="3">
        <v>-889</v>
      </c>
      <c r="AY131" s="3">
        <v>111</v>
      </c>
      <c r="AZ131" s="3"/>
      <c r="BA131" s="3">
        <f>(L131+'B of I M'!D159)/1000</f>
        <v>35.486077999999999</v>
      </c>
      <c r="BB131" s="3">
        <f t="shared" si="5"/>
        <v>12.632</v>
      </c>
      <c r="BE131" s="25">
        <f>Bloomberg!A129</f>
        <v>40209</v>
      </c>
      <c r="BF131" s="48">
        <f t="shared" si="7"/>
        <v>54.153999999999996</v>
      </c>
      <c r="BG131" s="48">
        <f>Bloomberg!B129/1000</f>
        <v>38.79</v>
      </c>
      <c r="BH131" s="48">
        <f t="shared" si="8"/>
        <v>0.78900000000000148</v>
      </c>
      <c r="BI131" s="48">
        <f t="shared" si="6"/>
        <v>44.333160000000007</v>
      </c>
      <c r="BJ131" s="48">
        <f>Bloomberg!C129/1000</f>
        <v>8.106069999999999</v>
      </c>
      <c r="BK131" s="48">
        <f t="shared" si="9"/>
        <v>-1.8282700000000016</v>
      </c>
    </row>
    <row r="132" spans="1:63">
      <c r="A132" t="s">
        <v>64</v>
      </c>
      <c r="B132" s="2">
        <v>40237</v>
      </c>
      <c r="C132" s="3">
        <v>12565</v>
      </c>
      <c r="D132" s="3">
        <v>526</v>
      </c>
      <c r="E132" s="3">
        <v>-5759</v>
      </c>
      <c r="F132" s="3">
        <v>6285</v>
      </c>
      <c r="G132" s="11">
        <v>-15465</v>
      </c>
      <c r="H132" s="3">
        <v>-8516</v>
      </c>
      <c r="I132" s="3">
        <v>-1825</v>
      </c>
      <c r="J132" s="3">
        <v>-5</v>
      </c>
      <c r="K132" s="3">
        <v>-6691</v>
      </c>
      <c r="L132" s="3">
        <v>-6949</v>
      </c>
      <c r="M132" s="3">
        <v>-6744</v>
      </c>
      <c r="N132" s="3">
        <v>-1298</v>
      </c>
      <c r="O132" s="3">
        <v>-205</v>
      </c>
      <c r="P132" s="11">
        <v>29897</v>
      </c>
      <c r="Q132" s="3">
        <v>18671</v>
      </c>
      <c r="R132" s="3">
        <v>11226</v>
      </c>
      <c r="S132" s="3">
        <v>-2379</v>
      </c>
      <c r="T132" s="3">
        <v>-7176</v>
      </c>
      <c r="Z132" s="3">
        <v>6049</v>
      </c>
      <c r="AA132" s="3">
        <v>7797</v>
      </c>
      <c r="AB132" s="3">
        <v>-6265</v>
      </c>
      <c r="AC132" s="3">
        <v>1531</v>
      </c>
      <c r="AD132" s="11">
        <v>-19971</v>
      </c>
      <c r="AE132" s="3">
        <v>-1205</v>
      </c>
      <c r="AF132" s="3">
        <v>-496</v>
      </c>
      <c r="AG132" s="3">
        <v>-2006</v>
      </c>
      <c r="AH132" s="3">
        <v>40</v>
      </c>
      <c r="AI132" s="3">
        <v>1257</v>
      </c>
      <c r="AJ132" s="3">
        <v>-21175</v>
      </c>
      <c r="AK132" s="3">
        <v>-7759</v>
      </c>
      <c r="AL132" s="3">
        <v>-5929</v>
      </c>
      <c r="AM132" s="3">
        <v>-7488</v>
      </c>
      <c r="AN132" s="11">
        <v>17661</v>
      </c>
      <c r="AO132" s="3">
        <v>-12397</v>
      </c>
      <c r="AP132" s="3">
        <v>-5</v>
      </c>
      <c r="AQ132" s="3">
        <v>-9331</v>
      </c>
      <c r="AR132" s="3">
        <v>-1821</v>
      </c>
      <c r="AS132" s="3">
        <v>-1239</v>
      </c>
      <c r="AT132" s="3">
        <v>5264</v>
      </c>
      <c r="AU132" s="3">
        <v>4298</v>
      </c>
      <c r="AV132" s="3">
        <v>1020</v>
      </c>
      <c r="AW132" s="3">
        <v>450</v>
      </c>
      <c r="AX132" s="3">
        <v>-503</v>
      </c>
      <c r="AY132" s="3">
        <v>675</v>
      </c>
      <c r="AZ132" s="3"/>
      <c r="BA132" s="3">
        <f>(L132+'B of I M'!D160)/1000</f>
        <v>-0.76021900000000009</v>
      </c>
      <c r="BB132" s="3">
        <f t="shared" si="5"/>
        <v>-20.155000000000001</v>
      </c>
      <c r="BE132" s="25">
        <f>Bloomberg!A130</f>
        <v>40237</v>
      </c>
      <c r="BF132" s="48">
        <f t="shared" si="7"/>
        <v>46.075000000000003</v>
      </c>
      <c r="BG132" s="48">
        <f>Bloomberg!B130/1000</f>
        <v>40.277999999999999</v>
      </c>
      <c r="BH132" s="48">
        <f t="shared" si="8"/>
        <v>1.7819999999999965</v>
      </c>
      <c r="BI132" s="48">
        <f t="shared" si="6"/>
        <v>30.953521000000016</v>
      </c>
      <c r="BJ132" s="48">
        <f>Bloomberg!C130/1000</f>
        <v>6.9011100000000001</v>
      </c>
      <c r="BK132" s="48">
        <f t="shared" si="9"/>
        <v>-3.2405800000000005</v>
      </c>
    </row>
    <row r="133" spans="1:63">
      <c r="A133" t="s">
        <v>65</v>
      </c>
      <c r="B133" s="2">
        <v>40268</v>
      </c>
      <c r="C133" s="3">
        <v>4006</v>
      </c>
      <c r="D133" s="3">
        <v>933</v>
      </c>
      <c r="E133" s="3">
        <v>-1320</v>
      </c>
      <c r="F133" s="3">
        <v>2253</v>
      </c>
      <c r="G133" s="11">
        <v>-17370</v>
      </c>
      <c r="H133" s="3">
        <v>-16719</v>
      </c>
      <c r="I133" s="3">
        <v>-8752</v>
      </c>
      <c r="J133" s="3">
        <v>1337</v>
      </c>
      <c r="K133" s="3">
        <v>-7967</v>
      </c>
      <c r="L133" s="3">
        <v>-651</v>
      </c>
      <c r="M133" s="3">
        <v>-594</v>
      </c>
      <c r="N133" s="3">
        <v>-4074</v>
      </c>
      <c r="O133" s="3">
        <v>-57</v>
      </c>
      <c r="P133" s="11">
        <v>20658</v>
      </c>
      <c r="Q133" s="3">
        <v>19927</v>
      </c>
      <c r="R133" s="3">
        <v>731</v>
      </c>
      <c r="S133" s="3">
        <v>-159</v>
      </c>
      <c r="T133" s="3">
        <v>2176</v>
      </c>
      <c r="Z133" s="3">
        <v>7218</v>
      </c>
      <c r="AA133" s="3">
        <v>845</v>
      </c>
      <c r="AB133" s="3">
        <v>1422</v>
      </c>
      <c r="AC133" s="3">
        <v>2267</v>
      </c>
      <c r="AD133" s="11">
        <v>1485</v>
      </c>
      <c r="AE133" s="3">
        <v>2868</v>
      </c>
      <c r="AF133" s="3">
        <v>-329</v>
      </c>
      <c r="AG133" s="3">
        <v>2111</v>
      </c>
      <c r="AH133" s="3">
        <v>26</v>
      </c>
      <c r="AI133" s="3">
        <v>1060</v>
      </c>
      <c r="AJ133" s="3">
        <v>4353</v>
      </c>
      <c r="AK133" s="3">
        <v>-518</v>
      </c>
      <c r="AL133" s="3">
        <v>6943</v>
      </c>
      <c r="AM133" s="3">
        <v>-2071</v>
      </c>
      <c r="AN133" s="11">
        <v>2200</v>
      </c>
      <c r="AO133" s="3">
        <v>-2079</v>
      </c>
      <c r="AP133" s="3">
        <v>157</v>
      </c>
      <c r="AQ133" s="3">
        <v>-2419</v>
      </c>
      <c r="AR133" s="3">
        <v>56</v>
      </c>
      <c r="AS133" s="3">
        <v>128</v>
      </c>
      <c r="AT133" s="3">
        <v>121</v>
      </c>
      <c r="AU133" s="3">
        <v>1603</v>
      </c>
      <c r="AV133" s="3">
        <v>-2832</v>
      </c>
      <c r="AW133" s="3">
        <v>162</v>
      </c>
      <c r="AX133" s="3">
        <v>1189</v>
      </c>
      <c r="AY133" s="3">
        <v>2686</v>
      </c>
      <c r="AZ133" s="3"/>
      <c r="BA133" s="3">
        <f>(L133+'B of I M'!D161)/1000</f>
        <v>0.39926500000000009</v>
      </c>
      <c r="BB133" s="3">
        <f t="shared" si="5"/>
        <v>1.5209999999999999</v>
      </c>
      <c r="BE133" s="25">
        <f>Bloomberg!A131</f>
        <v>40268</v>
      </c>
      <c r="BF133" s="48">
        <f t="shared" si="7"/>
        <v>42.838000000000001</v>
      </c>
      <c r="BG133" s="48">
        <f>Bloomberg!B131/1000</f>
        <v>47.978000000000002</v>
      </c>
      <c r="BH133" s="48">
        <f t="shared" si="8"/>
        <v>18.516000000000002</v>
      </c>
      <c r="BI133" s="48">
        <f t="shared" si="6"/>
        <v>18.575880000000005</v>
      </c>
      <c r="BJ133" s="48">
        <f>Bloomberg!C131/1000</f>
        <v>5.9455799999999996</v>
      </c>
      <c r="BK133" s="48">
        <f t="shared" si="9"/>
        <v>-3.7771800000000013</v>
      </c>
    </row>
    <row r="134" spans="1:63">
      <c r="A134" t="s">
        <v>66</v>
      </c>
      <c r="B134" s="2">
        <v>40298</v>
      </c>
      <c r="C134" s="3">
        <v>1479</v>
      </c>
      <c r="D134" s="3">
        <v>-3610</v>
      </c>
      <c r="E134" s="3">
        <v>-1843</v>
      </c>
      <c r="F134" s="3">
        <v>-1767</v>
      </c>
      <c r="G134" s="11">
        <v>5746</v>
      </c>
      <c r="H134" s="3">
        <v>-8991</v>
      </c>
      <c r="I134" s="3">
        <v>-1064</v>
      </c>
      <c r="J134" s="3">
        <v>-1244</v>
      </c>
      <c r="K134" s="3">
        <v>-7927</v>
      </c>
      <c r="L134" s="3">
        <v>14737</v>
      </c>
      <c r="M134" s="3">
        <v>16492</v>
      </c>
      <c r="N134" s="3">
        <v>3003</v>
      </c>
      <c r="O134" s="3">
        <v>-1755</v>
      </c>
      <c r="P134" s="11">
        <v>-545</v>
      </c>
      <c r="Q134" s="3">
        <v>1941</v>
      </c>
      <c r="R134" s="3">
        <v>-2486</v>
      </c>
      <c r="S134" s="3">
        <v>315</v>
      </c>
      <c r="T134" s="3">
        <v>1299</v>
      </c>
      <c r="Z134" s="3">
        <v>3205</v>
      </c>
      <c r="AA134" s="3">
        <v>1085</v>
      </c>
      <c r="AB134" s="3">
        <v>-836</v>
      </c>
      <c r="AC134" s="3">
        <v>249</v>
      </c>
      <c r="AD134" s="11">
        <v>5170</v>
      </c>
      <c r="AE134" s="3">
        <v>-9005</v>
      </c>
      <c r="AF134" s="3">
        <v>-588</v>
      </c>
      <c r="AG134" s="3">
        <v>-6062</v>
      </c>
      <c r="AH134" s="3">
        <v>-1040</v>
      </c>
      <c r="AI134" s="3">
        <v>-1315</v>
      </c>
      <c r="AJ134" s="3">
        <v>-3835</v>
      </c>
      <c r="AK134" s="3">
        <v>2781</v>
      </c>
      <c r="AL134" s="3">
        <v>-4290</v>
      </c>
      <c r="AM134" s="3">
        <v>-2327</v>
      </c>
      <c r="AN134" s="11">
        <v>-3557</v>
      </c>
      <c r="AO134" s="3">
        <v>1159</v>
      </c>
      <c r="AP134" s="3">
        <v>48</v>
      </c>
      <c r="AQ134" s="3">
        <v>-619</v>
      </c>
      <c r="AR134" s="3">
        <v>134</v>
      </c>
      <c r="AS134" s="3">
        <v>1596</v>
      </c>
      <c r="AT134" s="3">
        <v>-2399</v>
      </c>
      <c r="AU134" s="3">
        <v>-7566</v>
      </c>
      <c r="AV134" s="3">
        <v>2753</v>
      </c>
      <c r="AW134" s="3">
        <v>465</v>
      </c>
      <c r="AX134" s="3">
        <v>1950</v>
      </c>
      <c r="AY134" s="3">
        <v>513</v>
      </c>
      <c r="AZ134" s="3"/>
      <c r="BA134" s="3">
        <f>(L134+'B of I M'!D162)/1000</f>
        <v>14.067183000000002</v>
      </c>
      <c r="BB134" s="3">
        <f t="shared" si="5"/>
        <v>-1.0820000000000001</v>
      </c>
      <c r="BE134" s="25">
        <f>Bloomberg!A132</f>
        <v>40298</v>
      </c>
      <c r="BF134" s="48">
        <f t="shared" si="7"/>
        <v>43.433</v>
      </c>
      <c r="BG134" s="48">
        <f>Bloomberg!B132/1000</f>
        <v>41.475000000000001</v>
      </c>
      <c r="BH134" s="48">
        <f t="shared" si="8"/>
        <v>14.900000000000002</v>
      </c>
      <c r="BI134" s="48">
        <f t="shared" si="6"/>
        <v>20.419384000000008</v>
      </c>
      <c r="BJ134" s="48">
        <f>Bloomberg!C132/1000</f>
        <v>5.7578900000000006</v>
      </c>
      <c r="BK134" s="48">
        <f t="shared" si="9"/>
        <v>-3.3420499999999995</v>
      </c>
    </row>
    <row r="135" spans="1:63">
      <c r="A135" t="s">
        <v>67</v>
      </c>
      <c r="B135" s="2">
        <v>40329</v>
      </c>
      <c r="C135" s="3">
        <v>3201</v>
      </c>
      <c r="D135" s="3">
        <v>-1603</v>
      </c>
      <c r="E135" s="3">
        <v>-1338</v>
      </c>
      <c r="F135" s="3">
        <v>-265</v>
      </c>
      <c r="G135" s="11">
        <v>-1110</v>
      </c>
      <c r="H135" s="3">
        <v>3193</v>
      </c>
      <c r="I135" s="3">
        <v>2674</v>
      </c>
      <c r="J135" s="3">
        <v>-181</v>
      </c>
      <c r="K135" s="3">
        <v>519</v>
      </c>
      <c r="L135" s="3">
        <v>-4303</v>
      </c>
      <c r="M135" s="3">
        <v>9746</v>
      </c>
      <c r="N135" s="3">
        <v>-5873</v>
      </c>
      <c r="O135" s="3">
        <v>-14049</v>
      </c>
      <c r="P135" s="11">
        <v>5900</v>
      </c>
      <c r="Q135" s="3">
        <v>-765</v>
      </c>
      <c r="R135" s="3">
        <v>6665</v>
      </c>
      <c r="S135" s="3">
        <v>236</v>
      </c>
      <c r="T135" s="3">
        <v>2455</v>
      </c>
      <c r="Z135" s="3">
        <v>4825</v>
      </c>
      <c r="AA135" s="3">
        <v>-3775</v>
      </c>
      <c r="AB135" s="3">
        <v>5669</v>
      </c>
      <c r="AC135" s="3">
        <v>1894</v>
      </c>
      <c r="AD135" s="11">
        <v>-13506</v>
      </c>
      <c r="AE135" s="3">
        <v>-4933</v>
      </c>
      <c r="AF135" s="3">
        <v>2065</v>
      </c>
      <c r="AG135" s="3">
        <v>-5470</v>
      </c>
      <c r="AH135" s="3">
        <v>28</v>
      </c>
      <c r="AI135" s="3">
        <v>-1556</v>
      </c>
      <c r="AJ135" s="3">
        <v>-18439</v>
      </c>
      <c r="AK135" s="3">
        <v>-12432</v>
      </c>
      <c r="AL135" s="3">
        <v>-1608</v>
      </c>
      <c r="AM135" s="3">
        <v>-4399</v>
      </c>
      <c r="AN135" s="11">
        <v>20595</v>
      </c>
      <c r="AO135" s="3">
        <v>9191</v>
      </c>
      <c r="AP135" s="3">
        <v>-9</v>
      </c>
      <c r="AQ135" s="3">
        <v>8409</v>
      </c>
      <c r="AR135" s="3">
        <v>2013</v>
      </c>
      <c r="AS135" s="3">
        <v>-1222</v>
      </c>
      <c r="AT135" s="3">
        <v>29786</v>
      </c>
      <c r="AU135" s="3">
        <v>42402</v>
      </c>
      <c r="AV135" s="3">
        <v>-11183</v>
      </c>
      <c r="AW135" s="3">
        <v>63</v>
      </c>
      <c r="AX135" s="3">
        <v>-1495</v>
      </c>
      <c r="AY135" s="3">
        <v>1924</v>
      </c>
      <c r="AZ135" s="3"/>
      <c r="BA135" s="3">
        <f>(L135+'B of I M'!D163)/1000</f>
        <v>8.8644000000000236E-2</v>
      </c>
      <c r="BB135" s="3">
        <f t="shared" si="5"/>
        <v>-29.622</v>
      </c>
      <c r="BE135" s="25">
        <f>Bloomberg!A133</f>
        <v>40329</v>
      </c>
      <c r="BF135" s="48">
        <f t="shared" si="7"/>
        <v>11.896999999999998</v>
      </c>
      <c r="BG135" s="48">
        <f>Bloomberg!B133/1000</f>
        <v>53.406999999999996</v>
      </c>
      <c r="BH135" s="48">
        <f t="shared" si="8"/>
        <v>23.444999999999997</v>
      </c>
      <c r="BI135" s="48">
        <f t="shared" si="6"/>
        <v>22.386675000000007</v>
      </c>
      <c r="BJ135" s="48">
        <f>Bloomberg!C133/1000</f>
        <v>5.5495100000000006</v>
      </c>
      <c r="BK135" s="48">
        <f t="shared" si="9"/>
        <v>-3.0235499999999993</v>
      </c>
    </row>
    <row r="136" spans="1:63">
      <c r="A136" t="s">
        <v>68</v>
      </c>
      <c r="B136" s="2">
        <v>40359</v>
      </c>
      <c r="C136" s="3">
        <v>23821</v>
      </c>
      <c r="D136" s="3">
        <v>-1901</v>
      </c>
      <c r="E136" s="3">
        <v>-3107</v>
      </c>
      <c r="F136" s="3">
        <v>1206</v>
      </c>
      <c r="G136" s="11">
        <v>11339</v>
      </c>
      <c r="H136" s="3">
        <v>10329</v>
      </c>
      <c r="I136" s="3">
        <v>7302</v>
      </c>
      <c r="J136" s="3">
        <v>1709</v>
      </c>
      <c r="K136" s="3">
        <v>3027</v>
      </c>
      <c r="L136" s="3">
        <v>1010</v>
      </c>
      <c r="M136" s="3">
        <v>-11578</v>
      </c>
      <c r="N136" s="3">
        <v>1406</v>
      </c>
      <c r="O136" s="3">
        <v>12588</v>
      </c>
      <c r="P136" s="11">
        <v>12631</v>
      </c>
      <c r="Q136" s="3">
        <v>21667</v>
      </c>
      <c r="R136" s="3">
        <v>-9036</v>
      </c>
      <c r="S136" s="3">
        <v>1621</v>
      </c>
      <c r="T136" s="3">
        <v>-19267</v>
      </c>
      <c r="Z136" s="3">
        <v>2370</v>
      </c>
      <c r="AA136" s="3">
        <v>-867</v>
      </c>
      <c r="AB136" s="3">
        <v>322</v>
      </c>
      <c r="AC136" s="3">
        <v>-545</v>
      </c>
      <c r="AD136" s="11">
        <v>2561</v>
      </c>
      <c r="AE136" s="3">
        <v>-16690</v>
      </c>
      <c r="AF136" s="3">
        <v>-7641</v>
      </c>
      <c r="AG136" s="3">
        <v>-3631</v>
      </c>
      <c r="AH136" s="3">
        <v>-2531</v>
      </c>
      <c r="AI136" s="3">
        <v>-2888</v>
      </c>
      <c r="AJ136" s="3">
        <v>-14129</v>
      </c>
      <c r="AK136" s="3">
        <v>-7437</v>
      </c>
      <c r="AL136" s="3">
        <v>2070</v>
      </c>
      <c r="AM136" s="3">
        <v>-8761</v>
      </c>
      <c r="AN136" s="11">
        <v>-2569</v>
      </c>
      <c r="AO136" s="3">
        <v>2553</v>
      </c>
      <c r="AP136" s="3">
        <v>14</v>
      </c>
      <c r="AQ136" s="3">
        <v>1271</v>
      </c>
      <c r="AR136" s="3">
        <v>461</v>
      </c>
      <c r="AS136" s="3">
        <v>807</v>
      </c>
      <c r="AT136" s="3">
        <v>-17</v>
      </c>
      <c r="AU136" s="3">
        <v>27477</v>
      </c>
      <c r="AV136" s="3">
        <v>-30268</v>
      </c>
      <c r="AW136" s="3">
        <v>1153</v>
      </c>
      <c r="AX136" s="3">
        <v>1621</v>
      </c>
      <c r="AY136" s="3">
        <v>3254</v>
      </c>
      <c r="AZ136" s="3"/>
      <c r="BA136" s="3">
        <f>(L136+'B of I M'!D164)/1000</f>
        <v>-13.098533999999999</v>
      </c>
      <c r="BB136" s="3">
        <f t="shared" si="5"/>
        <v>-44.396999999999998</v>
      </c>
      <c r="BE136" s="25">
        <f>Bloomberg!A134</f>
        <v>40359</v>
      </c>
      <c r="BF136" s="48">
        <f t="shared" si="7"/>
        <v>-38.275999999999996</v>
      </c>
      <c r="BG136" s="48">
        <f>Bloomberg!B134/1000</f>
        <v>92.411000000000001</v>
      </c>
      <c r="BH136" s="48">
        <f t="shared" si="8"/>
        <v>60.91</v>
      </c>
      <c r="BI136" s="48">
        <f t="shared" si="6"/>
        <v>-7.3220369999999928</v>
      </c>
      <c r="BJ136" s="48">
        <f>Bloomberg!C134/1000</f>
        <v>4.9145000000000003</v>
      </c>
      <c r="BK136" s="48">
        <f t="shared" si="9"/>
        <v>-4.8090200000000003</v>
      </c>
    </row>
    <row r="137" spans="1:63">
      <c r="A137" t="s">
        <v>69</v>
      </c>
      <c r="B137" s="2">
        <v>40390</v>
      </c>
      <c r="C137" s="3">
        <v>14404</v>
      </c>
      <c r="D137" s="3">
        <v>3199</v>
      </c>
      <c r="E137" s="3">
        <v>2323</v>
      </c>
      <c r="F137" s="3">
        <v>876</v>
      </c>
      <c r="G137" s="11">
        <v>13624</v>
      </c>
      <c r="H137" s="3">
        <v>-3865</v>
      </c>
      <c r="I137" s="3">
        <v>2059</v>
      </c>
      <c r="J137" s="3">
        <v>331</v>
      </c>
      <c r="K137" s="3">
        <v>-5924</v>
      </c>
      <c r="L137" s="3">
        <v>17489</v>
      </c>
      <c r="M137" s="3">
        <v>15027</v>
      </c>
      <c r="N137" s="3">
        <v>-3865</v>
      </c>
      <c r="O137" s="3">
        <v>2462</v>
      </c>
      <c r="P137" s="11">
        <v>-2450</v>
      </c>
      <c r="Q137" s="3">
        <v>-13086</v>
      </c>
      <c r="R137" s="3">
        <v>10636</v>
      </c>
      <c r="S137" s="3">
        <v>162</v>
      </c>
      <c r="T137" s="3">
        <v>-14833</v>
      </c>
      <c r="Z137" s="3">
        <v>1891</v>
      </c>
      <c r="AA137" s="3">
        <v>-832</v>
      </c>
      <c r="AB137" s="3">
        <v>2789</v>
      </c>
      <c r="AC137" s="3">
        <v>1957</v>
      </c>
      <c r="AD137" s="11">
        <v>8091</v>
      </c>
      <c r="AE137" s="3">
        <v>-10502</v>
      </c>
      <c r="AF137" s="3">
        <v>-1277</v>
      </c>
      <c r="AG137" s="3">
        <v>-3808</v>
      </c>
      <c r="AH137" s="3">
        <v>-1178</v>
      </c>
      <c r="AI137" s="3">
        <v>-4240</v>
      </c>
      <c r="AJ137" s="3">
        <v>-2411</v>
      </c>
      <c r="AK137" s="3">
        <v>-611</v>
      </c>
      <c r="AL137" s="3">
        <v>-1563</v>
      </c>
      <c r="AM137" s="3">
        <v>-237</v>
      </c>
      <c r="AN137" s="11">
        <v>-6478</v>
      </c>
      <c r="AO137" s="3">
        <v>1324</v>
      </c>
      <c r="AP137" s="3">
        <v>-61</v>
      </c>
      <c r="AQ137" s="3">
        <v>1211</v>
      </c>
      <c r="AR137" s="3">
        <v>-102</v>
      </c>
      <c r="AS137" s="3">
        <v>275</v>
      </c>
      <c r="AT137" s="3">
        <v>-5154</v>
      </c>
      <c r="AU137" s="3">
        <v>-3552</v>
      </c>
      <c r="AV137" s="3">
        <v>-5997</v>
      </c>
      <c r="AW137" s="3">
        <v>670</v>
      </c>
      <c r="AX137" s="3">
        <v>3724</v>
      </c>
      <c r="AY137" s="3">
        <v>1162</v>
      </c>
      <c r="AZ137" s="3"/>
      <c r="BA137" s="3">
        <f>(L137+'B of I M'!D165)/1000</f>
        <v>31.333523999999997</v>
      </c>
      <c r="BB137" s="3">
        <f t="shared" si="5"/>
        <v>-8.4079999999999995</v>
      </c>
      <c r="BE137" s="25">
        <f>Bloomberg!A135</f>
        <v>40390</v>
      </c>
      <c r="BF137" s="48">
        <f t="shared" si="7"/>
        <v>-36.256999999999991</v>
      </c>
      <c r="BG137" s="48">
        <f>Bloomberg!B135/1000</f>
        <v>102.62</v>
      </c>
      <c r="BH137" s="48">
        <f t="shared" si="8"/>
        <v>60.146000000000008</v>
      </c>
      <c r="BI137" s="48">
        <f t="shared" si="6"/>
        <v>28.525118000000006</v>
      </c>
      <c r="BJ137" s="48">
        <f>Bloomberg!C135/1000</f>
        <v>6.0191600000000003</v>
      </c>
      <c r="BK137" s="48">
        <f t="shared" si="9"/>
        <v>-2.7575999999999992</v>
      </c>
    </row>
    <row r="138" spans="1:63">
      <c r="A138" t="s">
        <v>70</v>
      </c>
      <c r="B138" s="2">
        <v>40421</v>
      </c>
      <c r="C138" s="3">
        <v>-2674</v>
      </c>
      <c r="D138" s="3">
        <v>-4387</v>
      </c>
      <c r="E138" s="3">
        <v>-3673</v>
      </c>
      <c r="F138" s="3">
        <v>-714</v>
      </c>
      <c r="G138" s="11">
        <v>-17799</v>
      </c>
      <c r="H138" s="3">
        <v>-4281</v>
      </c>
      <c r="I138" s="3">
        <v>-699</v>
      </c>
      <c r="J138" s="3">
        <v>-116</v>
      </c>
      <c r="K138" s="3">
        <v>-3582</v>
      </c>
      <c r="L138" s="3">
        <v>-13518</v>
      </c>
      <c r="M138" s="3">
        <v>-12134</v>
      </c>
      <c r="N138" s="3">
        <v>3348</v>
      </c>
      <c r="O138" s="3">
        <v>-1384</v>
      </c>
      <c r="P138" s="11">
        <v>18892</v>
      </c>
      <c r="Q138" s="3">
        <v>10354</v>
      </c>
      <c r="R138" s="3">
        <v>8538</v>
      </c>
      <c r="S138" s="3">
        <v>107</v>
      </c>
      <c r="T138" s="3">
        <v>8228</v>
      </c>
      <c r="Z138" s="3">
        <v>3155</v>
      </c>
      <c r="AA138" s="3">
        <v>-5193</v>
      </c>
      <c r="AB138" s="3">
        <v>6450</v>
      </c>
      <c r="AC138" s="3">
        <v>1257</v>
      </c>
      <c r="AD138" s="11">
        <v>13360</v>
      </c>
      <c r="AE138" s="3">
        <v>-4009</v>
      </c>
      <c r="AF138" s="3">
        <v>-39</v>
      </c>
      <c r="AG138" s="3">
        <v>-1070</v>
      </c>
      <c r="AH138" s="3">
        <v>17</v>
      </c>
      <c r="AI138" s="3">
        <v>-2918</v>
      </c>
      <c r="AJ138" s="3">
        <v>9351</v>
      </c>
      <c r="AK138" s="3">
        <v>1633</v>
      </c>
      <c r="AL138" s="3">
        <v>2760</v>
      </c>
      <c r="AM138" s="3">
        <v>4958</v>
      </c>
      <c r="AN138" s="11">
        <v>-4169</v>
      </c>
      <c r="AO138" s="3">
        <v>4961</v>
      </c>
      <c r="AP138" s="3">
        <v>5</v>
      </c>
      <c r="AQ138" s="3">
        <v>3580</v>
      </c>
      <c r="AR138" s="3">
        <v>-493</v>
      </c>
      <c r="AS138" s="3">
        <v>1869</v>
      </c>
      <c r="AT138" s="3">
        <v>792</v>
      </c>
      <c r="AU138" s="3">
        <v>-17970</v>
      </c>
      <c r="AV138" s="3">
        <v>17201</v>
      </c>
      <c r="AW138" s="3">
        <v>466</v>
      </c>
      <c r="AX138" s="3">
        <v>1095</v>
      </c>
      <c r="AY138" s="3">
        <v>-874</v>
      </c>
      <c r="AZ138" s="3"/>
      <c r="BA138" s="3">
        <f>(L138+'B of I M'!D166)/1000</f>
        <v>-3.5386769999999999</v>
      </c>
      <c r="BB138" s="3">
        <f t="shared" si="5"/>
        <v>26.552</v>
      </c>
      <c r="BE138" s="25">
        <f>Bloomberg!A136</f>
        <v>40421</v>
      </c>
      <c r="BF138" s="48">
        <f t="shared" si="7"/>
        <v>-14.153999999999996</v>
      </c>
      <c r="BG138" s="48">
        <f>Bloomberg!B136/1000</f>
        <v>88.650999999999996</v>
      </c>
      <c r="BH138" s="48">
        <f t="shared" si="8"/>
        <v>40.495999999999995</v>
      </c>
      <c r="BI138" s="48">
        <f t="shared" si="6"/>
        <v>43.591872000000009</v>
      </c>
      <c r="BJ138" s="48">
        <f>Bloomberg!C136/1000</f>
        <v>5.7113800000000001</v>
      </c>
      <c r="BK138" s="48">
        <f t="shared" si="9"/>
        <v>-2.7165600000000012</v>
      </c>
    </row>
    <row r="139" spans="1:63">
      <c r="A139" t="s">
        <v>71</v>
      </c>
      <c r="B139" s="2">
        <v>40451</v>
      </c>
      <c r="C139" s="3">
        <v>9462</v>
      </c>
      <c r="D139" s="3">
        <v>-3979</v>
      </c>
      <c r="E139" s="3">
        <v>-3889</v>
      </c>
      <c r="F139" s="3">
        <v>-90</v>
      </c>
      <c r="G139" s="11">
        <v>1893</v>
      </c>
      <c r="H139" s="3">
        <v>-489</v>
      </c>
      <c r="I139" s="3">
        <v>1273</v>
      </c>
      <c r="J139" s="3">
        <v>169</v>
      </c>
      <c r="K139" s="3">
        <v>-1762</v>
      </c>
      <c r="L139" s="3">
        <v>2382</v>
      </c>
      <c r="M139" s="3">
        <v>2297</v>
      </c>
      <c r="N139" s="3">
        <v>3269</v>
      </c>
      <c r="O139" s="3">
        <v>85</v>
      </c>
      <c r="P139" s="11">
        <v>13329</v>
      </c>
      <c r="Q139" s="3">
        <v>13092</v>
      </c>
      <c r="R139" s="3">
        <v>237</v>
      </c>
      <c r="S139" s="3">
        <v>-1209</v>
      </c>
      <c r="T139" s="3">
        <v>-3332</v>
      </c>
      <c r="Z139" s="3">
        <v>6831</v>
      </c>
      <c r="AA139" s="3">
        <v>-4045</v>
      </c>
      <c r="AB139" s="3">
        <v>9877</v>
      </c>
      <c r="AC139" s="3">
        <v>5832</v>
      </c>
      <c r="AD139" s="11">
        <v>9424</v>
      </c>
      <c r="AE139" s="3">
        <v>-5376</v>
      </c>
      <c r="AF139" s="3">
        <v>-129</v>
      </c>
      <c r="AG139" s="3">
        <v>-662</v>
      </c>
      <c r="AH139" s="3">
        <v>22</v>
      </c>
      <c r="AI139" s="3">
        <v>-4607</v>
      </c>
      <c r="AJ139" s="3">
        <v>4047</v>
      </c>
      <c r="AK139" s="3">
        <v>-96</v>
      </c>
      <c r="AL139" s="3">
        <v>2281</v>
      </c>
      <c r="AM139" s="3">
        <v>1863</v>
      </c>
      <c r="AN139" s="11">
        <v>1661</v>
      </c>
      <c r="AO139" s="3">
        <v>-14519</v>
      </c>
      <c r="AP139" s="3">
        <v>23</v>
      </c>
      <c r="AQ139" s="3">
        <v>-14459</v>
      </c>
      <c r="AR139" s="3">
        <v>715</v>
      </c>
      <c r="AS139" s="3">
        <v>-798</v>
      </c>
      <c r="AT139" s="3">
        <v>-12858</v>
      </c>
      <c r="AU139" s="3">
        <v>-24966</v>
      </c>
      <c r="AV139" s="3">
        <v>10016</v>
      </c>
      <c r="AW139" s="3">
        <v>323</v>
      </c>
      <c r="AX139" s="3">
        <v>1769</v>
      </c>
      <c r="AY139" s="3">
        <v>-207</v>
      </c>
      <c r="AZ139" s="3"/>
      <c r="BA139" s="3">
        <f>(L139+'B of I M'!D167)/1000</f>
        <v>0.6350809999999999</v>
      </c>
      <c r="BB139" s="3">
        <f t="shared" ref="BB139:BB156" si="10">(AV139+AJ139)/1000</f>
        <v>14.063000000000001</v>
      </c>
      <c r="BE139" s="25">
        <f>Bloomberg!A137</f>
        <v>40451</v>
      </c>
      <c r="BF139" s="48">
        <f t="shared" si="7"/>
        <v>-12.122999999999999</v>
      </c>
      <c r="BG139" s="48">
        <f>Bloomberg!B137/1000</f>
        <v>77.025999999999996</v>
      </c>
      <c r="BH139" s="48">
        <f t="shared" si="8"/>
        <v>32.955999999999996</v>
      </c>
      <c r="BI139" s="48">
        <f t="shared" ref="BI139:BI146" si="11">SUM(BA128:BA139)</f>
        <v>21.007310000000004</v>
      </c>
      <c r="BJ139" s="48">
        <f>Bloomberg!C137/1000</f>
        <v>4.9256599999999997</v>
      </c>
      <c r="BK139" s="48">
        <f t="shared" si="9"/>
        <v>-2.4810500000000006</v>
      </c>
    </row>
    <row r="140" spans="1:63">
      <c r="A140" t="s">
        <v>72</v>
      </c>
      <c r="B140" s="2">
        <v>40482</v>
      </c>
      <c r="C140" s="3">
        <v>-1562</v>
      </c>
      <c r="D140" s="3">
        <v>1760</v>
      </c>
      <c r="E140" s="3">
        <v>-1387</v>
      </c>
      <c r="F140" s="3">
        <v>3147</v>
      </c>
      <c r="G140" s="11">
        <v>20168</v>
      </c>
      <c r="H140" s="3">
        <v>-852</v>
      </c>
      <c r="I140" s="3">
        <v>3166</v>
      </c>
      <c r="J140" s="3">
        <v>-323</v>
      </c>
      <c r="K140" s="3">
        <v>-4018</v>
      </c>
      <c r="L140" s="3">
        <v>21020</v>
      </c>
      <c r="M140" s="3">
        <v>18876</v>
      </c>
      <c r="N140" s="3">
        <v>2725</v>
      </c>
      <c r="O140" s="3">
        <v>2144</v>
      </c>
      <c r="P140" s="11">
        <v>-19029</v>
      </c>
      <c r="Q140" s="3">
        <v>-14011</v>
      </c>
      <c r="R140" s="3">
        <v>-5018</v>
      </c>
      <c r="S140" s="3">
        <v>-4245</v>
      </c>
      <c r="T140" s="3">
        <v>4158</v>
      </c>
      <c r="Z140" s="3">
        <v>2109</v>
      </c>
      <c r="AA140" s="3">
        <v>3015</v>
      </c>
      <c r="AB140" s="3">
        <v>697</v>
      </c>
      <c r="AC140" s="3">
        <v>3712</v>
      </c>
      <c r="AD140" s="11">
        <v>21964</v>
      </c>
      <c r="AE140" s="3">
        <v>-7079</v>
      </c>
      <c r="AF140" s="3">
        <v>696</v>
      </c>
      <c r="AG140" s="3">
        <v>-5379</v>
      </c>
      <c r="AH140" s="3">
        <v>-431</v>
      </c>
      <c r="AI140" s="3">
        <v>-1965</v>
      </c>
      <c r="AJ140" s="3">
        <v>14886</v>
      </c>
      <c r="AK140" s="3">
        <v>3582</v>
      </c>
      <c r="AL140" s="3">
        <v>11072</v>
      </c>
      <c r="AM140" s="3">
        <v>232</v>
      </c>
      <c r="AN140" s="11">
        <v>-20804</v>
      </c>
      <c r="AO140" s="3">
        <v>17973</v>
      </c>
      <c r="AP140" s="3">
        <v>7</v>
      </c>
      <c r="AQ140" s="3">
        <v>17497</v>
      </c>
      <c r="AR140" s="3">
        <v>72</v>
      </c>
      <c r="AS140" s="3">
        <v>397</v>
      </c>
      <c r="AT140" s="3">
        <v>-2831</v>
      </c>
      <c r="AU140" s="3">
        <v>-16092</v>
      </c>
      <c r="AV140" s="3">
        <v>10145</v>
      </c>
      <c r="AW140" s="3">
        <v>1161</v>
      </c>
      <c r="AX140" s="3">
        <v>1956</v>
      </c>
      <c r="AY140" s="3">
        <v>-1854</v>
      </c>
      <c r="AZ140" s="3"/>
      <c r="BA140" s="3">
        <f>(L140+'B of I M'!D168)/1000</f>
        <v>13.580703000000002</v>
      </c>
      <c r="BB140" s="3">
        <f t="shared" si="10"/>
        <v>25.030999999999999</v>
      </c>
      <c r="BE140" s="25">
        <f>Bloomberg!A138</f>
        <v>40482</v>
      </c>
      <c r="BF140" s="48">
        <f t="shared" ref="BF140:BF156" si="12">SUM(BB129:BB140)</f>
        <v>1.3290000000000077</v>
      </c>
      <c r="BG140" s="48">
        <f>Bloomberg!B138/1000</f>
        <v>49.48</v>
      </c>
      <c r="BH140" s="48">
        <f t="shared" si="8"/>
        <v>17.215999999999994</v>
      </c>
      <c r="BI140" s="48">
        <f t="shared" si="11"/>
        <v>20.644558000000004</v>
      </c>
      <c r="BJ140" s="48">
        <f>Bloomberg!C138/1000</f>
        <v>4.5928300000000002</v>
      </c>
      <c r="BK140" s="48">
        <f t="shared" si="9"/>
        <v>-2.94923</v>
      </c>
    </row>
    <row r="141" spans="1:63">
      <c r="A141" t="s">
        <v>73</v>
      </c>
      <c r="B141" s="2">
        <v>40512</v>
      </c>
      <c r="C141" s="3">
        <v>7993</v>
      </c>
      <c r="D141" s="3">
        <v>-1144</v>
      </c>
      <c r="E141" s="3">
        <v>1420</v>
      </c>
      <c r="F141" s="3">
        <v>-2564</v>
      </c>
      <c r="G141" s="11">
        <v>4309</v>
      </c>
      <c r="H141" s="3">
        <v>-1115</v>
      </c>
      <c r="I141" s="3">
        <v>421</v>
      </c>
      <c r="J141" s="3">
        <v>-395</v>
      </c>
      <c r="K141" s="3">
        <v>-1536</v>
      </c>
      <c r="L141" s="3">
        <v>5424</v>
      </c>
      <c r="M141" s="3">
        <v>6973</v>
      </c>
      <c r="N141" s="3">
        <v>-1237</v>
      </c>
      <c r="O141" s="3">
        <v>-1549</v>
      </c>
      <c r="P141" s="11">
        <v>3317</v>
      </c>
      <c r="Q141" s="3">
        <v>3844</v>
      </c>
      <c r="R141" s="3">
        <v>-527</v>
      </c>
      <c r="S141" s="3">
        <v>1512</v>
      </c>
      <c r="T141" s="3">
        <v>-3196</v>
      </c>
      <c r="Z141" s="3">
        <v>1221</v>
      </c>
      <c r="AA141" s="3">
        <v>2127</v>
      </c>
      <c r="AB141" s="3">
        <v>4081</v>
      </c>
      <c r="AC141" s="3">
        <v>6208</v>
      </c>
      <c r="AD141" s="11">
        <v>-5113</v>
      </c>
      <c r="AE141" s="3">
        <v>-4063</v>
      </c>
      <c r="AF141" s="3">
        <v>688</v>
      </c>
      <c r="AG141" s="3">
        <v>-528</v>
      </c>
      <c r="AH141" s="3">
        <v>20</v>
      </c>
      <c r="AI141" s="3">
        <v>-4243</v>
      </c>
      <c r="AJ141" s="3">
        <v>-9175</v>
      </c>
      <c r="AK141" s="3">
        <v>-341</v>
      </c>
      <c r="AL141" s="3">
        <v>-5733</v>
      </c>
      <c r="AM141" s="3">
        <v>-3102</v>
      </c>
      <c r="AN141" s="11">
        <v>3775</v>
      </c>
      <c r="AO141" s="3">
        <v>-10443</v>
      </c>
      <c r="AP141" s="3">
        <v>107</v>
      </c>
      <c r="AQ141" s="3">
        <v>-13132</v>
      </c>
      <c r="AR141" s="3">
        <v>1450</v>
      </c>
      <c r="AS141" s="3">
        <v>1133</v>
      </c>
      <c r="AT141" s="3">
        <v>-6668</v>
      </c>
      <c r="AU141" s="3">
        <v>-83</v>
      </c>
      <c r="AV141" s="3">
        <v>-6518</v>
      </c>
      <c r="AW141" s="3">
        <v>747</v>
      </c>
      <c r="AX141" s="3">
        <v>-814</v>
      </c>
      <c r="AY141" s="3">
        <v>437</v>
      </c>
      <c r="AZ141" s="3"/>
      <c r="BA141" s="3">
        <f>(L141+'B of I M'!D169)/1000</f>
        <v>4.2720509999999994</v>
      </c>
      <c r="BB141" s="3">
        <f t="shared" si="10"/>
        <v>-15.693</v>
      </c>
      <c r="BE141" s="25">
        <f>Bloomberg!A139</f>
        <v>40512</v>
      </c>
      <c r="BF141" s="48">
        <f t="shared" si="12"/>
        <v>-29.117000000000004</v>
      </c>
      <c r="BG141" s="48">
        <f>Bloomberg!B139/1000</f>
        <v>42.570999999999998</v>
      </c>
      <c r="BH141" s="48">
        <f t="shared" si="8"/>
        <v>8.9480000000000004</v>
      </c>
      <c r="BI141" s="48">
        <f t="shared" si="11"/>
        <v>66.955690000000004</v>
      </c>
      <c r="BJ141" s="48">
        <f>Bloomberg!C139/1000</f>
        <v>4.4267399999999997</v>
      </c>
      <c r="BK141" s="48">
        <f t="shared" si="9"/>
        <v>-5.9314600000000004</v>
      </c>
    </row>
    <row r="142" spans="1:63">
      <c r="A142" t="s">
        <v>74</v>
      </c>
      <c r="B142" s="2">
        <v>40543</v>
      </c>
      <c r="C142" s="3">
        <v>23949</v>
      </c>
      <c r="D142" s="3">
        <v>-10218</v>
      </c>
      <c r="E142" s="3">
        <v>-12833</v>
      </c>
      <c r="F142" s="3">
        <v>2615</v>
      </c>
      <c r="G142" s="11">
        <v>5732</v>
      </c>
      <c r="H142" s="3">
        <v>7580</v>
      </c>
      <c r="I142" s="3">
        <v>5590</v>
      </c>
      <c r="J142" s="3">
        <v>-92</v>
      </c>
      <c r="K142" s="3">
        <v>1990</v>
      </c>
      <c r="L142" s="3">
        <v>-1848</v>
      </c>
      <c r="M142" s="3">
        <v>-5282</v>
      </c>
      <c r="N142" s="3">
        <v>-8285</v>
      </c>
      <c r="O142" s="3">
        <v>3434</v>
      </c>
      <c r="P142" s="11">
        <v>28172</v>
      </c>
      <c r="Q142" s="3">
        <v>20155</v>
      </c>
      <c r="R142" s="3">
        <v>8017</v>
      </c>
      <c r="S142" s="3">
        <v>223</v>
      </c>
      <c r="T142" s="3">
        <v>-18684</v>
      </c>
      <c r="Z142" s="3">
        <v>1171</v>
      </c>
      <c r="AA142" s="3">
        <v>2524</v>
      </c>
      <c r="AB142" s="3">
        <v>3683</v>
      </c>
      <c r="AC142" s="3">
        <v>6208</v>
      </c>
      <c r="AD142" s="11">
        <v>-2339</v>
      </c>
      <c r="AE142" s="3">
        <v>-7318</v>
      </c>
      <c r="AF142" s="3">
        <v>491</v>
      </c>
      <c r="AG142" s="3">
        <v>-3816</v>
      </c>
      <c r="AH142" s="3">
        <v>19</v>
      </c>
      <c r="AI142" s="3">
        <v>-4013</v>
      </c>
      <c r="AJ142" s="3">
        <v>-9658</v>
      </c>
      <c r="AK142" s="3">
        <v>-2891</v>
      </c>
      <c r="AL142" s="3">
        <v>-1588</v>
      </c>
      <c r="AM142" s="3">
        <v>-5178</v>
      </c>
      <c r="AN142" s="11">
        <v>242</v>
      </c>
      <c r="AO142" s="3">
        <v>12574</v>
      </c>
      <c r="AP142" s="3">
        <v>-29</v>
      </c>
      <c r="AQ142" s="3">
        <v>7743</v>
      </c>
      <c r="AR142" s="3">
        <v>2686</v>
      </c>
      <c r="AS142" s="3">
        <v>2175</v>
      </c>
      <c r="AT142" s="3">
        <v>12817</v>
      </c>
      <c r="AU142" s="3">
        <v>7967</v>
      </c>
      <c r="AV142" s="3">
        <v>5709</v>
      </c>
      <c r="AW142" s="3">
        <v>-458</v>
      </c>
      <c r="AX142" s="3">
        <v>-401</v>
      </c>
      <c r="AY142" s="3">
        <v>779</v>
      </c>
      <c r="AZ142" s="3"/>
      <c r="BA142" s="3">
        <f>(L142+'B of I M'!D170)/1000</f>
        <v>-1.006621</v>
      </c>
      <c r="BB142" s="3">
        <f t="shared" si="10"/>
        <v>-3.9489999999999998</v>
      </c>
      <c r="BE142" s="25">
        <f>Bloomberg!A140</f>
        <v>40543</v>
      </c>
      <c r="BF142" s="48">
        <f t="shared" si="12"/>
        <v>-43.507000000000005</v>
      </c>
      <c r="BG142" s="48">
        <f>Bloomberg!B140/1000</f>
        <v>50.767000000000003</v>
      </c>
      <c r="BH142" s="48">
        <f t="shared" si="8"/>
        <v>11.977000000000004</v>
      </c>
      <c r="BI142" s="48">
        <f t="shared" si="11"/>
        <v>81.458478000000014</v>
      </c>
      <c r="BJ142" s="48">
        <f>Bloomberg!C140/1000</f>
        <v>7.0927499999999997</v>
      </c>
      <c r="BK142" s="48">
        <f t="shared" si="9"/>
        <v>-1.0133199999999993</v>
      </c>
    </row>
    <row r="143" spans="1:63">
      <c r="A143" t="s">
        <v>75</v>
      </c>
      <c r="B143" s="2">
        <v>40574</v>
      </c>
      <c r="C143" s="3">
        <v>-8546</v>
      </c>
      <c r="D143" s="3">
        <v>-4095</v>
      </c>
      <c r="E143" s="3">
        <v>-3590</v>
      </c>
      <c r="F143" s="3">
        <v>-505</v>
      </c>
      <c r="G143" s="11">
        <v>7462</v>
      </c>
      <c r="H143" s="3">
        <v>2402</v>
      </c>
      <c r="I143" s="3">
        <v>4315</v>
      </c>
      <c r="J143" s="3">
        <v>340</v>
      </c>
      <c r="K143" s="3">
        <v>-1913</v>
      </c>
      <c r="L143" s="3">
        <v>5060</v>
      </c>
      <c r="M143" s="3">
        <v>-2997</v>
      </c>
      <c r="N143" s="3">
        <v>-1070</v>
      </c>
      <c r="O143" s="3">
        <v>8057</v>
      </c>
      <c r="P143" s="11">
        <v>-12006</v>
      </c>
      <c r="Q143" s="3">
        <v>-24209</v>
      </c>
      <c r="R143" s="3">
        <v>12203</v>
      </c>
      <c r="S143" s="3">
        <v>1146</v>
      </c>
      <c r="T143" s="3">
        <v>17613</v>
      </c>
      <c r="Z143" s="3">
        <v>5295</v>
      </c>
      <c r="AA143" s="3">
        <v>-1645</v>
      </c>
      <c r="AB143" s="3">
        <v>5171</v>
      </c>
      <c r="AC143" s="3">
        <v>3526</v>
      </c>
      <c r="AD143" s="11">
        <v>10155</v>
      </c>
      <c r="AE143" s="3">
        <v>-6083</v>
      </c>
      <c r="AF143" s="3">
        <v>476</v>
      </c>
      <c r="AG143" s="3">
        <v>-2461</v>
      </c>
      <c r="AH143" s="3">
        <v>-653</v>
      </c>
      <c r="AI143" s="3">
        <v>-3445</v>
      </c>
      <c r="AJ143" s="3">
        <v>4071</v>
      </c>
      <c r="AK143" s="3">
        <v>-1516</v>
      </c>
      <c r="AL143" s="3">
        <v>4434</v>
      </c>
      <c r="AM143" s="3">
        <v>1153</v>
      </c>
      <c r="AN143" s="11">
        <v>-4039</v>
      </c>
      <c r="AO143" s="3">
        <v>13808</v>
      </c>
      <c r="AP143" s="3">
        <v>29</v>
      </c>
      <c r="AQ143" s="3">
        <v>14737</v>
      </c>
      <c r="AR143" s="3">
        <v>-664</v>
      </c>
      <c r="AS143" s="3">
        <v>-293</v>
      </c>
      <c r="AT143" s="3">
        <v>9769</v>
      </c>
      <c r="AU143" s="3">
        <v>-2836</v>
      </c>
      <c r="AV143" s="3">
        <v>13481</v>
      </c>
      <c r="AW143" s="3">
        <v>134</v>
      </c>
      <c r="AX143" s="3">
        <v>-1009</v>
      </c>
      <c r="AY143" s="3">
        <v>1040</v>
      </c>
      <c r="AZ143" s="3"/>
      <c r="BA143" s="3">
        <f>(L143+'B of I M'!D171)/1000</f>
        <v>17.862406999999997</v>
      </c>
      <c r="BB143" s="3">
        <f t="shared" si="10"/>
        <v>17.552</v>
      </c>
      <c r="BE143" s="25">
        <f>Bloomberg!A141</f>
        <v>40574</v>
      </c>
      <c r="BF143" s="48">
        <f t="shared" si="12"/>
        <v>-38.587000000000003</v>
      </c>
      <c r="BG143" s="48">
        <f>Bloomberg!B141/1000</f>
        <v>51.551000000000002</v>
      </c>
      <c r="BH143" s="48">
        <f t="shared" si="8"/>
        <v>11.273000000000003</v>
      </c>
      <c r="BI143" s="48">
        <f t="shared" si="11"/>
        <v>63.834806999999991</v>
      </c>
      <c r="BJ143" s="48">
        <f>Bloomberg!C141/1000</f>
        <v>5.7528500000000005</v>
      </c>
      <c r="BK143" s="48">
        <f t="shared" si="9"/>
        <v>-1.1482599999999996</v>
      </c>
    </row>
    <row r="144" spans="1:63">
      <c r="A144" t="s">
        <v>76</v>
      </c>
      <c r="B144" s="2">
        <v>40602</v>
      </c>
      <c r="C144" s="3">
        <v>15032</v>
      </c>
      <c r="D144" s="3">
        <v>-5050</v>
      </c>
      <c r="E144" s="3">
        <v>-5275</v>
      </c>
      <c r="F144" s="3">
        <v>225</v>
      </c>
      <c r="G144" s="11">
        <v>8821</v>
      </c>
      <c r="H144" s="3">
        <v>-6100</v>
      </c>
      <c r="I144" s="3">
        <v>-2062</v>
      </c>
      <c r="J144" s="3">
        <v>-1195</v>
      </c>
      <c r="K144" s="3">
        <v>-4038</v>
      </c>
      <c r="L144" s="3">
        <v>14921</v>
      </c>
      <c r="M144" s="3">
        <v>11120</v>
      </c>
      <c r="N144" s="3">
        <v>324</v>
      </c>
      <c r="O144" s="3">
        <v>3801</v>
      </c>
      <c r="P144" s="11">
        <v>10444</v>
      </c>
      <c r="Q144" s="3">
        <v>2119</v>
      </c>
      <c r="R144" s="3">
        <v>8325</v>
      </c>
      <c r="S144" s="3">
        <v>400</v>
      </c>
      <c r="T144" s="3">
        <v>-8354</v>
      </c>
      <c r="Z144" s="3">
        <v>1651</v>
      </c>
      <c r="AA144" s="3">
        <v>1235</v>
      </c>
      <c r="AB144" s="3">
        <v>937</v>
      </c>
      <c r="AC144" s="3">
        <v>2171</v>
      </c>
      <c r="AD144" s="11">
        <v>15919</v>
      </c>
      <c r="AE144" s="3">
        <v>-3582</v>
      </c>
      <c r="AF144" s="3">
        <v>-157</v>
      </c>
      <c r="AG144" s="3">
        <v>-451</v>
      </c>
      <c r="AH144" s="3">
        <v>16</v>
      </c>
      <c r="AI144" s="3">
        <v>-2991</v>
      </c>
      <c r="AJ144" s="3">
        <v>12337</v>
      </c>
      <c r="AK144" s="3">
        <v>1696</v>
      </c>
      <c r="AL144" s="3">
        <v>6387</v>
      </c>
      <c r="AM144" s="3">
        <v>4254</v>
      </c>
      <c r="AN144" s="11">
        <v>-15974</v>
      </c>
      <c r="AO144" s="3">
        <v>-3288</v>
      </c>
      <c r="AP144" s="3">
        <v>-23</v>
      </c>
      <c r="AQ144" s="3">
        <v>-2409</v>
      </c>
      <c r="AR144" s="3">
        <v>-2252</v>
      </c>
      <c r="AS144" s="3">
        <v>1395</v>
      </c>
      <c r="AT144" s="3">
        <v>-19262</v>
      </c>
      <c r="AU144" s="3">
        <v>-5121</v>
      </c>
      <c r="AV144" s="3">
        <v>-15646</v>
      </c>
      <c r="AW144" s="3">
        <v>-458</v>
      </c>
      <c r="AX144" s="3">
        <v>1963</v>
      </c>
      <c r="AY144" s="3">
        <v>530</v>
      </c>
      <c r="AZ144" s="3"/>
      <c r="BA144" s="3">
        <f>(L144+'B of I M'!D172)/1000</f>
        <v>22.284613</v>
      </c>
      <c r="BB144" s="3">
        <f t="shared" si="10"/>
        <v>-3.3090000000000002</v>
      </c>
      <c r="BE144" s="25">
        <f>Bloomberg!A142</f>
        <v>40602</v>
      </c>
      <c r="BF144" s="48">
        <f t="shared" si="12"/>
        <v>-21.740999999999996</v>
      </c>
      <c r="BG144" s="48">
        <f>Bloomberg!B142/1000</f>
        <v>43.381999999999998</v>
      </c>
      <c r="BH144" s="48">
        <f t="shared" si="8"/>
        <v>-4.5960000000000036</v>
      </c>
      <c r="BI144" s="48">
        <f t="shared" si="11"/>
        <v>86.879638999999997</v>
      </c>
      <c r="BJ144" s="48">
        <f>Bloomberg!C142/1000</f>
        <v>5.08439</v>
      </c>
      <c r="BK144" s="48">
        <f t="shared" si="9"/>
        <v>-0.86118999999999968</v>
      </c>
    </row>
    <row r="145" spans="1:63">
      <c r="A145" t="s">
        <v>77</v>
      </c>
      <c r="B145" s="2">
        <v>40633</v>
      </c>
      <c r="C145" s="3">
        <v>9136</v>
      </c>
      <c r="D145" s="3">
        <v>1149</v>
      </c>
      <c r="E145" s="3">
        <v>-3087</v>
      </c>
      <c r="F145" s="3">
        <v>4236</v>
      </c>
      <c r="G145" s="11">
        <v>-5082</v>
      </c>
      <c r="H145" s="3">
        <v>-889</v>
      </c>
      <c r="I145" s="3">
        <v>3493</v>
      </c>
      <c r="J145" s="3">
        <v>74</v>
      </c>
      <c r="K145" s="3">
        <v>-4382</v>
      </c>
      <c r="L145" s="3">
        <v>-4193</v>
      </c>
      <c r="M145" s="3">
        <v>-4674</v>
      </c>
      <c r="N145" s="3">
        <v>4040</v>
      </c>
      <c r="O145" s="3">
        <v>481</v>
      </c>
      <c r="P145" s="11">
        <v>13213</v>
      </c>
      <c r="Q145" s="3">
        <v>11730</v>
      </c>
      <c r="R145" s="3">
        <v>1483</v>
      </c>
      <c r="S145" s="3">
        <v>1108</v>
      </c>
      <c r="T145" s="3">
        <v>-1760</v>
      </c>
      <c r="Z145" s="3">
        <v>2901</v>
      </c>
      <c r="AA145" s="3">
        <v>-3110</v>
      </c>
      <c r="AB145" s="3">
        <v>5047</v>
      </c>
      <c r="AC145" s="3">
        <v>1937</v>
      </c>
      <c r="AD145" s="11">
        <v>-3147</v>
      </c>
      <c r="AE145" s="3">
        <v>1144</v>
      </c>
      <c r="AF145" s="3">
        <v>-429</v>
      </c>
      <c r="AG145" s="3">
        <v>4155</v>
      </c>
      <c r="AH145" s="3">
        <v>17</v>
      </c>
      <c r="AI145" s="3">
        <v>-2599</v>
      </c>
      <c r="AJ145" s="3">
        <v>-2003</v>
      </c>
      <c r="AK145" s="3">
        <v>1011</v>
      </c>
      <c r="AL145" s="3">
        <v>-2447</v>
      </c>
      <c r="AM145" s="3">
        <v>-566</v>
      </c>
      <c r="AN145" s="11">
        <v>8197</v>
      </c>
      <c r="AO145" s="3">
        <v>-674</v>
      </c>
      <c r="AP145" s="3">
        <v>-244</v>
      </c>
      <c r="AQ145" s="3">
        <v>-5626</v>
      </c>
      <c r="AR145" s="3">
        <v>2217</v>
      </c>
      <c r="AS145" s="3">
        <v>2980</v>
      </c>
      <c r="AT145" s="3">
        <v>7523</v>
      </c>
      <c r="AU145" s="3">
        <v>-2938</v>
      </c>
      <c r="AV145" s="3">
        <v>10829</v>
      </c>
      <c r="AW145" s="3">
        <v>447</v>
      </c>
      <c r="AX145" s="3">
        <v>-816</v>
      </c>
      <c r="AY145" s="3">
        <v>1178</v>
      </c>
      <c r="AZ145" s="3"/>
      <c r="BA145" s="3">
        <f>(L145+'B of I M'!D173)/1000</f>
        <v>-5.4056930000000003</v>
      </c>
      <c r="BB145" s="3">
        <f t="shared" si="10"/>
        <v>8.8260000000000005</v>
      </c>
      <c r="BE145" s="25">
        <f>Bloomberg!A143</f>
        <v>40633</v>
      </c>
      <c r="BF145" s="48">
        <f t="shared" si="12"/>
        <v>-14.435999999999996</v>
      </c>
      <c r="BG145" s="48">
        <f>Bloomberg!B143/1000</f>
        <v>40.606000000000002</v>
      </c>
      <c r="BH145" s="48">
        <f t="shared" si="8"/>
        <v>-0.86899999999999977</v>
      </c>
      <c r="BI145" s="48">
        <f t="shared" si="11"/>
        <v>81.074680999999984</v>
      </c>
      <c r="BJ145" s="48">
        <f>Bloomberg!C143/1000</f>
        <v>4.5664099999999994</v>
      </c>
      <c r="BK145" s="48">
        <f t="shared" si="9"/>
        <v>-1.1914800000000012</v>
      </c>
    </row>
    <row r="146" spans="1:63">
      <c r="A146" t="s">
        <v>78</v>
      </c>
      <c r="B146" s="2">
        <v>40663</v>
      </c>
      <c r="C146" s="3">
        <v>-13064</v>
      </c>
      <c r="D146" s="3">
        <v>-649</v>
      </c>
      <c r="E146" s="3">
        <v>-2542</v>
      </c>
      <c r="F146" s="3">
        <v>1893</v>
      </c>
      <c r="G146" s="11">
        <v>-14155</v>
      </c>
      <c r="H146" s="3">
        <v>-8563</v>
      </c>
      <c r="I146" s="3">
        <v>-2692</v>
      </c>
      <c r="J146" s="3">
        <v>475</v>
      </c>
      <c r="K146" s="3">
        <v>-5871</v>
      </c>
      <c r="L146" s="3">
        <v>-5592</v>
      </c>
      <c r="M146" s="3">
        <v>543</v>
      </c>
      <c r="N146" s="3">
        <v>-7489</v>
      </c>
      <c r="O146" s="3">
        <v>-6135</v>
      </c>
      <c r="P146" s="11">
        <v>-1757</v>
      </c>
      <c r="Q146" s="3">
        <v>-5840</v>
      </c>
      <c r="R146" s="3">
        <v>4083</v>
      </c>
      <c r="S146" s="3">
        <v>995</v>
      </c>
      <c r="T146" s="3">
        <v>18037</v>
      </c>
      <c r="Z146" s="3">
        <v>683</v>
      </c>
      <c r="AA146" s="3">
        <v>-3758</v>
      </c>
      <c r="AB146" s="3">
        <v>6179</v>
      </c>
      <c r="AC146" s="3">
        <v>2420</v>
      </c>
      <c r="AD146" s="11">
        <v>-5150</v>
      </c>
      <c r="AE146" s="3">
        <v>609</v>
      </c>
      <c r="AF146" s="3">
        <v>-128</v>
      </c>
      <c r="AG146" s="3">
        <v>3015</v>
      </c>
      <c r="AH146" s="3">
        <v>-66</v>
      </c>
      <c r="AI146" s="3">
        <v>-2211</v>
      </c>
      <c r="AJ146" s="3">
        <v>-4540</v>
      </c>
      <c r="AK146" s="3">
        <v>-3385</v>
      </c>
      <c r="AL146" s="3">
        <v>3659</v>
      </c>
      <c r="AM146" s="3">
        <v>-4815</v>
      </c>
      <c r="AN146" s="11">
        <v>11514</v>
      </c>
      <c r="AO146" s="3">
        <v>833</v>
      </c>
      <c r="AP146" s="3">
        <v>169</v>
      </c>
      <c r="AQ146" s="3">
        <v>307</v>
      </c>
      <c r="AR146" s="3">
        <v>225</v>
      </c>
      <c r="AS146" s="3">
        <v>131</v>
      </c>
      <c r="AT146" s="3">
        <v>12347</v>
      </c>
      <c r="AU146" s="3">
        <v>-2495</v>
      </c>
      <c r="AV146" s="3">
        <v>13224</v>
      </c>
      <c r="AW146" s="3">
        <v>23</v>
      </c>
      <c r="AX146" s="3">
        <v>1595</v>
      </c>
      <c r="AY146" s="3">
        <v>-1874</v>
      </c>
      <c r="AZ146" s="3"/>
      <c r="BA146" s="3">
        <f>(L146+'B of I M'!D174)/1000</f>
        <v>-0.82577800000000023</v>
      </c>
      <c r="BB146" s="3">
        <f t="shared" si="10"/>
        <v>8.6839999999999993</v>
      </c>
      <c r="BE146" s="25">
        <f>Bloomberg!A144</f>
        <v>40663</v>
      </c>
      <c r="BF146" s="48">
        <f t="shared" si="12"/>
        <v>-4.6700000000000035</v>
      </c>
      <c r="BG146" s="48">
        <f>Bloomberg!B144/1000</f>
        <v>43.621000000000002</v>
      </c>
      <c r="BH146" s="48">
        <f t="shared" si="8"/>
        <v>-9.7859999999999943</v>
      </c>
      <c r="BI146" s="48">
        <f t="shared" si="11"/>
        <v>66.181719999999984</v>
      </c>
      <c r="BJ146" s="48">
        <f>Bloomberg!C144/1000</f>
        <v>4.4268199999999993</v>
      </c>
      <c r="BK146" s="48">
        <f t="shared" si="9"/>
        <v>-1.1226900000000013</v>
      </c>
    </row>
    <row r="147" spans="1:63">
      <c r="A147" t="s">
        <v>79</v>
      </c>
      <c r="B147" s="2">
        <v>40694</v>
      </c>
      <c r="C147" s="3">
        <v>10978</v>
      </c>
      <c r="D147" s="3">
        <v>615</v>
      </c>
      <c r="E147" s="3">
        <v>140</v>
      </c>
      <c r="F147" s="3">
        <v>475</v>
      </c>
      <c r="G147" s="11">
        <v>3011</v>
      </c>
      <c r="H147" s="3">
        <v>4159</v>
      </c>
      <c r="I147" s="3">
        <v>1874</v>
      </c>
      <c r="J147" s="3">
        <v>-4819</v>
      </c>
      <c r="K147" s="3">
        <v>2285</v>
      </c>
      <c r="L147" s="3">
        <v>-1148</v>
      </c>
      <c r="M147" s="3">
        <v>12034</v>
      </c>
      <c r="N147" s="3">
        <v>1538</v>
      </c>
      <c r="O147" s="3">
        <v>-13182</v>
      </c>
      <c r="P147" s="11">
        <v>7481</v>
      </c>
      <c r="Q147" s="3">
        <v>2657</v>
      </c>
      <c r="R147" s="3">
        <v>4824</v>
      </c>
      <c r="S147" s="3">
        <v>494</v>
      </c>
      <c r="T147" s="3">
        <v>-5038</v>
      </c>
      <c r="Z147" s="3">
        <v>5918</v>
      </c>
      <c r="AA147" s="3">
        <v>-2011</v>
      </c>
      <c r="AB147" s="3">
        <v>1478</v>
      </c>
      <c r="AC147" s="3">
        <v>-534</v>
      </c>
      <c r="AD147" s="11">
        <v>-8695</v>
      </c>
      <c r="AE147" s="3">
        <v>-4096</v>
      </c>
      <c r="AF147" s="3">
        <v>-78</v>
      </c>
      <c r="AG147" s="3">
        <v>-1303</v>
      </c>
      <c r="AH147" s="3">
        <v>24</v>
      </c>
      <c r="AI147" s="3">
        <v>-2739</v>
      </c>
      <c r="AJ147" s="3">
        <v>-12791</v>
      </c>
      <c r="AK147" s="3">
        <v>-2193</v>
      </c>
      <c r="AL147" s="3">
        <v>-10576</v>
      </c>
      <c r="AM147" s="3">
        <v>-22</v>
      </c>
      <c r="AN147" s="11">
        <v>16523</v>
      </c>
      <c r="AO147" s="3">
        <v>15705</v>
      </c>
      <c r="AP147" s="3">
        <v>72</v>
      </c>
      <c r="AQ147" s="3">
        <v>13609</v>
      </c>
      <c r="AR147" s="3">
        <v>-135</v>
      </c>
      <c r="AS147" s="3">
        <v>2159</v>
      </c>
      <c r="AT147" s="3">
        <v>32228</v>
      </c>
      <c r="AU147" s="3">
        <v>15530</v>
      </c>
      <c r="AV147" s="3">
        <v>16780</v>
      </c>
      <c r="AW147" s="3">
        <v>22</v>
      </c>
      <c r="AX147" s="3">
        <v>-104</v>
      </c>
      <c r="AY147" s="3">
        <v>161</v>
      </c>
      <c r="AZ147" s="3"/>
      <c r="BA147" s="3">
        <f>(L147+'B of I M'!D175)/1000</f>
        <v>1.4560439999999999</v>
      </c>
      <c r="BB147" s="3">
        <f t="shared" si="10"/>
        <v>3.9889999999999999</v>
      </c>
      <c r="BE147" s="25">
        <f>Bloomberg!A145</f>
        <v>40694</v>
      </c>
      <c r="BF147" s="48">
        <f t="shared" si="12"/>
        <v>28.940999999999999</v>
      </c>
      <c r="BG147" s="48">
        <f>Bloomberg!B145/1000</f>
        <v>50.085000000000001</v>
      </c>
      <c r="BH147" s="48">
        <f t="shared" si="8"/>
        <v>-42.326000000000001</v>
      </c>
      <c r="BI147" s="48">
        <f t="shared" ref="BI147:BI151" si="13">SUM(BA136:BA147)</f>
        <v>67.549120000000002</v>
      </c>
      <c r="BJ147" s="48">
        <f>Bloomberg!C145/1000</f>
        <v>3.0004400000000002</v>
      </c>
      <c r="BK147" s="48">
        <f t="shared" si="9"/>
        <v>-1.9140600000000001</v>
      </c>
    </row>
    <row r="148" spans="1:63">
      <c r="A148" t="s">
        <v>80</v>
      </c>
      <c r="B148" s="2">
        <v>40724</v>
      </c>
      <c r="C148" s="3">
        <v>27685</v>
      </c>
      <c r="D148" s="3">
        <v>-1160</v>
      </c>
      <c r="E148" s="3">
        <v>-4722</v>
      </c>
      <c r="F148" s="3">
        <v>3562</v>
      </c>
      <c r="G148" s="11">
        <v>33013</v>
      </c>
      <c r="H148" s="3">
        <v>7530</v>
      </c>
      <c r="I148" s="3">
        <v>6869</v>
      </c>
      <c r="J148" s="3">
        <v>3996</v>
      </c>
      <c r="K148" s="3">
        <v>661</v>
      </c>
      <c r="L148" s="3">
        <v>25483</v>
      </c>
      <c r="M148" s="3">
        <v>8830</v>
      </c>
      <c r="N148" s="3">
        <v>-2454</v>
      </c>
      <c r="O148" s="3">
        <v>16653</v>
      </c>
      <c r="P148" s="11">
        <v>-4401</v>
      </c>
      <c r="Q148" s="3">
        <v>1760</v>
      </c>
      <c r="R148" s="3">
        <v>-6161</v>
      </c>
      <c r="S148" s="3">
        <v>33</v>
      </c>
      <c r="T148" s="3">
        <v>-24847</v>
      </c>
      <c r="Z148" s="3">
        <v>841</v>
      </c>
      <c r="AA148" s="3">
        <v>-1741</v>
      </c>
      <c r="AB148" s="3">
        <v>-5212</v>
      </c>
      <c r="AC148" s="3">
        <v>-6953</v>
      </c>
      <c r="AD148" s="11">
        <v>-5083</v>
      </c>
      <c r="AE148" s="3">
        <v>-5983</v>
      </c>
      <c r="AF148" s="3">
        <v>-736</v>
      </c>
      <c r="AG148" s="3">
        <v>-603</v>
      </c>
      <c r="AH148" s="3">
        <v>16</v>
      </c>
      <c r="AI148" s="3">
        <v>-4659</v>
      </c>
      <c r="AJ148" s="3">
        <v>-11066</v>
      </c>
      <c r="AK148" s="3">
        <v>-4735</v>
      </c>
      <c r="AL148" s="3">
        <v>1027</v>
      </c>
      <c r="AM148" s="3">
        <v>-7358</v>
      </c>
      <c r="AN148" s="11">
        <v>8028</v>
      </c>
      <c r="AO148" s="3">
        <v>-2561</v>
      </c>
      <c r="AP148" s="3">
        <v>25</v>
      </c>
      <c r="AQ148" s="3">
        <v>-4146</v>
      </c>
      <c r="AR148" s="3">
        <v>1023</v>
      </c>
      <c r="AS148" s="3">
        <v>537</v>
      </c>
      <c r="AT148" s="3">
        <v>5467</v>
      </c>
      <c r="AU148" s="3">
        <v>-7702</v>
      </c>
      <c r="AV148" s="3">
        <v>12208</v>
      </c>
      <c r="AW148" s="3">
        <v>869</v>
      </c>
      <c r="AX148" s="3">
        <v>92</v>
      </c>
      <c r="AY148" s="3">
        <v>-336</v>
      </c>
      <c r="AZ148" s="3"/>
      <c r="BA148" s="3">
        <f>(L148+'B of I M'!D176)/1000</f>
        <v>18.055821999999999</v>
      </c>
      <c r="BB148" s="3">
        <f t="shared" si="10"/>
        <v>1.1419999999999999</v>
      </c>
      <c r="BE148" s="25">
        <f>Bloomberg!A146</f>
        <v>40724</v>
      </c>
      <c r="BF148" s="48">
        <f t="shared" si="12"/>
        <v>74.48</v>
      </c>
      <c r="BG148" s="48">
        <f>Bloomberg!B146/1000</f>
        <v>47.536000000000001</v>
      </c>
      <c r="BH148" s="48">
        <f t="shared" si="8"/>
        <v>-55.084000000000003</v>
      </c>
      <c r="BI148" s="48">
        <f t="shared" si="13"/>
        <v>98.703475999999995</v>
      </c>
      <c r="BJ148" s="48">
        <f>Bloomberg!C146/1000</f>
        <v>1.73743</v>
      </c>
      <c r="BK148" s="48">
        <f t="shared" si="9"/>
        <v>-4.2817300000000005</v>
      </c>
    </row>
    <row r="149" spans="1:63">
      <c r="A149" t="s">
        <v>81</v>
      </c>
      <c r="B149" s="2">
        <v>40755</v>
      </c>
      <c r="C149" s="3">
        <v>-15166</v>
      </c>
      <c r="D149" s="3">
        <v>1901</v>
      </c>
      <c r="E149" s="3">
        <v>-687</v>
      </c>
      <c r="F149" s="3">
        <v>2588</v>
      </c>
      <c r="G149" s="11">
        <v>-19425</v>
      </c>
      <c r="H149" s="3">
        <v>849</v>
      </c>
      <c r="I149" s="3">
        <v>3035</v>
      </c>
      <c r="J149" s="3">
        <v>109</v>
      </c>
      <c r="K149" s="3">
        <v>-2186</v>
      </c>
      <c r="L149" s="3">
        <v>-20274</v>
      </c>
      <c r="M149" s="3">
        <v>-20911</v>
      </c>
      <c r="N149" s="3">
        <v>-5714</v>
      </c>
      <c r="O149" s="3">
        <v>637</v>
      </c>
      <c r="P149" s="11">
        <v>2976</v>
      </c>
      <c r="Q149" s="3">
        <v>404</v>
      </c>
      <c r="R149" s="3">
        <v>2572</v>
      </c>
      <c r="S149" s="3">
        <v>-276</v>
      </c>
      <c r="T149" s="3">
        <v>14998</v>
      </c>
      <c r="Z149" s="3">
        <v>6236</v>
      </c>
      <c r="AA149" s="3">
        <v>763</v>
      </c>
      <c r="AB149" s="3">
        <v>2150</v>
      </c>
      <c r="AC149" s="3">
        <v>2913</v>
      </c>
      <c r="AD149" s="11">
        <v>-2051</v>
      </c>
      <c r="AE149" s="3">
        <v>-5851</v>
      </c>
      <c r="AF149" s="3">
        <v>-1048</v>
      </c>
      <c r="AG149" s="3">
        <v>-589</v>
      </c>
      <c r="AH149" s="3">
        <v>-513</v>
      </c>
      <c r="AI149" s="3">
        <v>-3702</v>
      </c>
      <c r="AJ149" s="3">
        <v>-7903</v>
      </c>
      <c r="AK149" s="3">
        <v>-3925</v>
      </c>
      <c r="AL149" s="3">
        <v>-585</v>
      </c>
      <c r="AM149" s="3">
        <v>-3393</v>
      </c>
      <c r="AN149" s="11">
        <v>9203</v>
      </c>
      <c r="AO149" s="3">
        <v>-4150</v>
      </c>
      <c r="AP149" s="3">
        <v>-108</v>
      </c>
      <c r="AQ149" s="3">
        <v>-5009</v>
      </c>
      <c r="AR149" s="3">
        <v>577</v>
      </c>
      <c r="AS149" s="3">
        <v>391</v>
      </c>
      <c r="AT149" s="3">
        <v>5053</v>
      </c>
      <c r="AU149" s="3">
        <v>11311</v>
      </c>
      <c r="AV149" s="3">
        <v>-9792</v>
      </c>
      <c r="AW149" s="3">
        <v>738</v>
      </c>
      <c r="AX149" s="3">
        <v>2796</v>
      </c>
      <c r="AY149" s="3">
        <v>-216</v>
      </c>
      <c r="AZ149" s="3"/>
      <c r="BA149" s="3">
        <f>(L149+'B of I M'!D177)/1000</f>
        <v>-34.150361000000004</v>
      </c>
      <c r="BB149" s="3">
        <f t="shared" si="10"/>
        <v>-17.695</v>
      </c>
      <c r="BE149" s="25">
        <f>Bloomberg!A147</f>
        <v>40755</v>
      </c>
      <c r="BF149" s="48">
        <f t="shared" si="12"/>
        <v>65.193000000000012</v>
      </c>
      <c r="BG149" s="48">
        <f>Bloomberg!B147/1000</f>
        <v>53.344000000000001</v>
      </c>
      <c r="BH149" s="48">
        <f t="shared" si="8"/>
        <v>-35.306999999999995</v>
      </c>
      <c r="BI149" s="48">
        <f t="shared" si="13"/>
        <v>33.219590999999994</v>
      </c>
      <c r="BJ149" s="48">
        <f>Bloomberg!C147/1000</f>
        <v>18.84506</v>
      </c>
      <c r="BK149" s="48">
        <f t="shared" si="9"/>
        <v>13.13368</v>
      </c>
    </row>
    <row r="150" spans="1:63">
      <c r="A150" t="s">
        <v>82</v>
      </c>
      <c r="B150" s="2">
        <v>40786</v>
      </c>
      <c r="C150" s="3">
        <v>11910</v>
      </c>
      <c r="D150" s="3">
        <v>-3659</v>
      </c>
      <c r="E150" s="3">
        <v>-4198</v>
      </c>
      <c r="F150" s="3">
        <v>539</v>
      </c>
      <c r="G150" s="11">
        <v>-15808</v>
      </c>
      <c r="H150" s="3">
        <v>5114</v>
      </c>
      <c r="I150" s="3">
        <v>117</v>
      </c>
      <c r="J150" s="3">
        <v>-1188</v>
      </c>
      <c r="K150" s="3">
        <v>4997</v>
      </c>
      <c r="L150" s="3">
        <v>-20922</v>
      </c>
      <c r="M150" s="3">
        <v>-17844</v>
      </c>
      <c r="N150" s="3">
        <v>-3847</v>
      </c>
      <c r="O150" s="3">
        <v>-3078</v>
      </c>
      <c r="P150" s="11">
        <v>30788</v>
      </c>
      <c r="Q150" s="3">
        <v>-2253</v>
      </c>
      <c r="R150" s="3">
        <v>33041</v>
      </c>
      <c r="S150" s="3">
        <v>578</v>
      </c>
      <c r="T150" s="3">
        <v>-6368</v>
      </c>
      <c r="Z150" s="3">
        <v>-334</v>
      </c>
      <c r="AA150" s="3">
        <v>-1117</v>
      </c>
      <c r="AB150" s="3">
        <v>-1099</v>
      </c>
      <c r="AC150" s="3">
        <v>-2216</v>
      </c>
      <c r="AD150" s="11">
        <v>-12028</v>
      </c>
      <c r="AE150" s="3">
        <v>2121</v>
      </c>
      <c r="AF150" s="3">
        <v>3676</v>
      </c>
      <c r="AG150" s="3">
        <v>-1198</v>
      </c>
      <c r="AH150" s="3">
        <v>15</v>
      </c>
      <c r="AI150" s="3">
        <v>-371</v>
      </c>
      <c r="AJ150" s="3">
        <v>-9907</v>
      </c>
      <c r="AK150" s="3">
        <v>-3281</v>
      </c>
      <c r="AL150" s="3">
        <v>-3987</v>
      </c>
      <c r="AM150" s="3">
        <v>-2638</v>
      </c>
      <c r="AN150" s="11">
        <v>14019</v>
      </c>
      <c r="AO150" s="3">
        <v>4999</v>
      </c>
      <c r="AP150" s="3">
        <v>80</v>
      </c>
      <c r="AQ150" s="3">
        <v>3098</v>
      </c>
      <c r="AR150" s="3">
        <v>-111</v>
      </c>
      <c r="AS150" s="3">
        <v>1932</v>
      </c>
      <c r="AT150" s="3">
        <v>19018</v>
      </c>
      <c r="AU150" s="3">
        <v>21553</v>
      </c>
      <c r="AV150" s="3">
        <v>-4165</v>
      </c>
      <c r="AW150" s="3">
        <v>-352</v>
      </c>
      <c r="AX150" s="3">
        <v>1982</v>
      </c>
      <c r="AY150" s="3">
        <v>-1165</v>
      </c>
      <c r="AZ150" s="3"/>
      <c r="BA150" s="3">
        <f>(L150+'B of I M'!D178)/1000</f>
        <v>-29.128824000000002</v>
      </c>
      <c r="BB150" s="3">
        <f t="shared" si="10"/>
        <v>-14.071999999999999</v>
      </c>
      <c r="BE150" s="25">
        <f>Bloomberg!A148</f>
        <v>40786</v>
      </c>
      <c r="BF150" s="48">
        <f t="shared" si="12"/>
        <v>24.569000000000006</v>
      </c>
      <c r="BG150" s="48">
        <f>Bloomberg!B148/1000</f>
        <v>69.88</v>
      </c>
      <c r="BH150" s="48">
        <f t="shared" ref="BH150:BH154" si="14">(BG150-BG139)</f>
        <v>-7.1460000000000008</v>
      </c>
      <c r="BI150" s="48">
        <f t="shared" si="13"/>
        <v>7.6294439999999852</v>
      </c>
      <c r="BJ150" s="48">
        <f>Bloomberg!C148/1000</f>
        <v>59.735759999999999</v>
      </c>
      <c r="BK150" s="48">
        <f t="shared" ref="BK150:BK151" si="15">BJ150-BJ139</f>
        <v>54.810099999999998</v>
      </c>
    </row>
    <row r="151" spans="1:63">
      <c r="A151" t="s">
        <v>83</v>
      </c>
      <c r="B151" s="2">
        <v>40816</v>
      </c>
      <c r="C151" s="3">
        <v>18311</v>
      </c>
      <c r="D151" s="3">
        <v>-6100</v>
      </c>
      <c r="E151" s="3">
        <v>-9020</v>
      </c>
      <c r="F151" s="3">
        <v>2920</v>
      </c>
      <c r="G151" s="11">
        <v>-1772</v>
      </c>
      <c r="H151" s="3">
        <v>4821</v>
      </c>
      <c r="I151" s="3">
        <v>3280</v>
      </c>
      <c r="J151" s="3">
        <v>-718</v>
      </c>
      <c r="K151" s="3">
        <v>1541</v>
      </c>
      <c r="L151" s="3">
        <v>-6593</v>
      </c>
      <c r="M151" s="3">
        <v>-4709</v>
      </c>
      <c r="N151" s="3">
        <v>6623</v>
      </c>
      <c r="O151" s="3">
        <v>-1884</v>
      </c>
      <c r="P151" s="11">
        <v>26113</v>
      </c>
      <c r="Q151" s="3">
        <v>-19593</v>
      </c>
      <c r="R151" s="3">
        <v>45706</v>
      </c>
      <c r="S151" s="3">
        <v>514</v>
      </c>
      <c r="T151" s="3">
        <v>-13786</v>
      </c>
      <c r="Z151" s="3">
        <v>2356</v>
      </c>
      <c r="AA151" s="3">
        <v>2516</v>
      </c>
      <c r="AB151" s="3">
        <v>1439</v>
      </c>
      <c r="AC151" s="3">
        <v>3955</v>
      </c>
      <c r="AD151" s="11">
        <v>-3192</v>
      </c>
      <c r="AE151" s="3">
        <v>-1861</v>
      </c>
      <c r="AF151" s="3">
        <v>40</v>
      </c>
      <c r="AG151" s="3">
        <v>485</v>
      </c>
      <c r="AH151" s="3">
        <v>15</v>
      </c>
      <c r="AI151" s="3">
        <v>-2400</v>
      </c>
      <c r="AJ151" s="3">
        <v>-5052</v>
      </c>
      <c r="AK151" s="3">
        <v>-4149</v>
      </c>
      <c r="AL151" s="3">
        <v>2494</v>
      </c>
      <c r="AM151" s="3">
        <v>-3398</v>
      </c>
      <c r="AN151" s="11">
        <v>2713</v>
      </c>
      <c r="AO151" s="3">
        <v>-877</v>
      </c>
      <c r="AP151" s="3">
        <v>1</v>
      </c>
      <c r="AQ151" s="3">
        <v>-4578</v>
      </c>
      <c r="AR151" s="3">
        <v>-11</v>
      </c>
      <c r="AS151" s="3">
        <v>3711</v>
      </c>
      <c r="AT151" s="3">
        <v>1836</v>
      </c>
      <c r="AU151" s="3">
        <v>10396</v>
      </c>
      <c r="AV151" s="3">
        <v>-9464</v>
      </c>
      <c r="AW151" s="3">
        <v>255</v>
      </c>
      <c r="AX151" s="3">
        <v>649</v>
      </c>
      <c r="AY151" s="3">
        <v>410</v>
      </c>
      <c r="AZ151" s="3"/>
      <c r="BA151" s="3">
        <f>(L151+'B of I M'!D179)/1000</f>
        <v>-7.7503359999999999</v>
      </c>
      <c r="BB151" s="3">
        <f t="shared" si="10"/>
        <v>-14.516</v>
      </c>
      <c r="BE151" s="25">
        <f>Bloomberg!A149</f>
        <v>40816</v>
      </c>
      <c r="BF151" s="48">
        <f t="shared" si="12"/>
        <v>-4.0100000000000033</v>
      </c>
      <c r="BG151" s="48">
        <f>Bloomberg!B149/1000</f>
        <v>82.81</v>
      </c>
      <c r="BH151" s="48">
        <f t="shared" si="14"/>
        <v>33.330000000000005</v>
      </c>
      <c r="BI151" s="48">
        <f t="shared" si="13"/>
        <v>-0.75597300000000001</v>
      </c>
      <c r="BJ151" s="48">
        <f>Bloomberg!C149/1000</f>
        <v>105.10987</v>
      </c>
      <c r="BK151" s="48">
        <f t="shared" si="15"/>
        <v>100.51703999999999</v>
      </c>
    </row>
    <row r="152" spans="1:63">
      <c r="A152" t="s">
        <v>84</v>
      </c>
      <c r="B152" s="2">
        <v>40847</v>
      </c>
      <c r="C152" s="3">
        <v>3386</v>
      </c>
      <c r="D152" s="3">
        <v>7299</v>
      </c>
      <c r="E152" s="3">
        <v>4593</v>
      </c>
      <c r="F152" s="3">
        <v>2706</v>
      </c>
      <c r="G152" s="11">
        <v>10585</v>
      </c>
      <c r="H152" s="3">
        <v>12505</v>
      </c>
      <c r="I152" s="3">
        <v>7234</v>
      </c>
      <c r="J152" s="3">
        <v>1554</v>
      </c>
      <c r="K152" s="3">
        <v>5271</v>
      </c>
      <c r="L152" s="3">
        <v>-1920</v>
      </c>
      <c r="M152" s="3">
        <v>-3449</v>
      </c>
      <c r="N152" s="3">
        <v>-2548</v>
      </c>
      <c r="O152" s="3">
        <v>1529</v>
      </c>
      <c r="P152" s="11">
        <v>-16085</v>
      </c>
      <c r="Q152" s="3">
        <v>184</v>
      </c>
      <c r="R152" s="3">
        <v>-16269</v>
      </c>
      <c r="S152" s="3">
        <v>1402</v>
      </c>
      <c r="T152" s="3">
        <v>-1451</v>
      </c>
      <c r="Z152" s="3">
        <v>3448</v>
      </c>
      <c r="AA152" s="3">
        <v>1532</v>
      </c>
      <c r="AB152" s="3">
        <v>3728</v>
      </c>
      <c r="AC152" s="3">
        <v>5260</v>
      </c>
      <c r="AD152" s="11">
        <v>-5701</v>
      </c>
      <c r="AE152" s="3">
        <v>-3599</v>
      </c>
      <c r="AF152" s="3">
        <v>67</v>
      </c>
      <c r="AG152" s="3">
        <v>-821</v>
      </c>
      <c r="AH152" s="3">
        <v>-14</v>
      </c>
      <c r="AI152" s="3">
        <v>-2831</v>
      </c>
      <c r="AJ152" s="3">
        <v>-9301</v>
      </c>
      <c r="AK152" s="3">
        <v>-3203</v>
      </c>
      <c r="AL152" s="3">
        <v>-3951</v>
      </c>
      <c r="AM152" s="3">
        <v>-2147</v>
      </c>
      <c r="AN152" s="11">
        <v>8498</v>
      </c>
      <c r="AO152" s="3">
        <v>5134</v>
      </c>
      <c r="AP152" s="3">
        <v>6</v>
      </c>
      <c r="AQ152" s="3">
        <v>4065</v>
      </c>
      <c r="AR152" s="3">
        <v>120</v>
      </c>
      <c r="AS152" s="3">
        <v>943</v>
      </c>
      <c r="AT152" s="3">
        <v>13632</v>
      </c>
      <c r="AU152" s="3">
        <v>19867</v>
      </c>
      <c r="AV152" s="3">
        <v>-6172</v>
      </c>
      <c r="AW152" s="3">
        <v>735</v>
      </c>
      <c r="AX152" s="3">
        <v>-798</v>
      </c>
      <c r="AY152" s="3">
        <v>68</v>
      </c>
      <c r="AZ152" s="3"/>
      <c r="BA152" s="3">
        <f>(L152+'B of I M'!D180)/1000</f>
        <v>-1.814214</v>
      </c>
      <c r="BB152" s="3">
        <f t="shared" si="10"/>
        <v>-15.473000000000001</v>
      </c>
      <c r="BE152" s="25">
        <f>Bloomberg!A150</f>
        <v>40847</v>
      </c>
      <c r="BF152" s="48">
        <f t="shared" si="12"/>
        <v>-44.513999999999996</v>
      </c>
      <c r="BG152" s="48">
        <f>Bloomberg!B150/1000</f>
        <v>93.64</v>
      </c>
      <c r="BH152" s="48">
        <f t="shared" si="14"/>
        <v>51.069000000000003</v>
      </c>
      <c r="BI152" s="48">
        <f t="shared" ref="BI152:BI156" si="16">SUM(BA141:BA152)</f>
        <v>-16.150890000000015</v>
      </c>
      <c r="BJ152" s="48">
        <f>Bloomberg!C150/1000</f>
        <v>89.287960000000012</v>
      </c>
      <c r="BK152" s="48">
        <f t="shared" ref="BK152:BK157" si="17">BJ152-BJ141</f>
        <v>84.861220000000017</v>
      </c>
    </row>
    <row r="153" spans="1:63">
      <c r="A153" t="s">
        <v>85</v>
      </c>
      <c r="B153" s="2">
        <v>40877</v>
      </c>
      <c r="C153" s="3">
        <v>17714</v>
      </c>
      <c r="D153" s="3">
        <v>-2437</v>
      </c>
      <c r="E153" s="3">
        <v>-3574</v>
      </c>
      <c r="F153" s="3">
        <v>1137</v>
      </c>
      <c r="G153" s="11">
        <v>-27288</v>
      </c>
      <c r="H153" s="3">
        <v>3500</v>
      </c>
      <c r="I153" s="3">
        <v>-2377</v>
      </c>
      <c r="J153" s="3">
        <v>-5986</v>
      </c>
      <c r="K153" s="3">
        <v>5877</v>
      </c>
      <c r="L153" s="3">
        <v>-30788</v>
      </c>
      <c r="M153" s="3">
        <v>-30484</v>
      </c>
      <c r="N153" s="3">
        <v>-8048</v>
      </c>
      <c r="O153" s="3">
        <v>-304</v>
      </c>
      <c r="P153" s="11">
        <v>47053</v>
      </c>
      <c r="Q153" s="3">
        <v>2779</v>
      </c>
      <c r="R153" s="3">
        <v>44274</v>
      </c>
      <c r="S153" s="3">
        <v>337</v>
      </c>
      <c r="T153" s="3">
        <v>-14631</v>
      </c>
      <c r="Z153" s="3">
        <v>5234</v>
      </c>
      <c r="AA153" s="3">
        <v>1082</v>
      </c>
      <c r="AB153" s="3">
        <v>1992</v>
      </c>
      <c r="AC153" s="3">
        <v>3073</v>
      </c>
      <c r="AD153" s="11">
        <v>4119</v>
      </c>
      <c r="AE153" s="3">
        <v>-5925</v>
      </c>
      <c r="AF153" s="3">
        <v>2555</v>
      </c>
      <c r="AG153" s="3">
        <v>-6705</v>
      </c>
      <c r="AH153" s="3">
        <v>14</v>
      </c>
      <c r="AI153" s="3">
        <v>-1788</v>
      </c>
      <c r="AJ153" s="3">
        <v>-1806</v>
      </c>
      <c r="AK153" s="3">
        <v>-3625</v>
      </c>
      <c r="AL153" s="3">
        <v>2049</v>
      </c>
      <c r="AM153" s="3">
        <v>-230</v>
      </c>
      <c r="AN153" s="11">
        <v>2370</v>
      </c>
      <c r="AO153" s="3">
        <v>7774</v>
      </c>
      <c r="AP153" s="3">
        <v>-28</v>
      </c>
      <c r="AQ153" s="3">
        <v>5014</v>
      </c>
      <c r="AR153" s="3">
        <v>2374</v>
      </c>
      <c r="AS153" s="3">
        <v>414</v>
      </c>
      <c r="AT153" s="3">
        <v>10144</v>
      </c>
      <c r="AU153" s="3">
        <v>28690</v>
      </c>
      <c r="AV153" s="3">
        <v>-18534</v>
      </c>
      <c r="AW153" s="3">
        <v>41</v>
      </c>
      <c r="AX153" s="3">
        <v>-53</v>
      </c>
      <c r="AY153" s="3">
        <v>1358</v>
      </c>
      <c r="AZ153" s="3"/>
      <c r="BA153" s="3">
        <f>(L153+'B of I M'!D181)/1000</f>
        <v>-46.393017999999998</v>
      </c>
      <c r="BB153" s="3">
        <f t="shared" si="10"/>
        <v>-20.34</v>
      </c>
      <c r="BE153" s="25">
        <f>Bloomberg!A151</f>
        <v>40877</v>
      </c>
      <c r="BF153" s="48">
        <f t="shared" si="12"/>
        <v>-49.161000000000001</v>
      </c>
      <c r="BG153" s="48">
        <f>Bloomberg!B151/1000</f>
        <v>119.54</v>
      </c>
      <c r="BH153" s="48">
        <f t="shared" si="14"/>
        <v>68.772999999999996</v>
      </c>
      <c r="BI153" s="48">
        <f t="shared" si="16"/>
        <v>-66.815959000000007</v>
      </c>
      <c r="BJ153" s="48">
        <f>Bloomberg!C151/1000</f>
        <v>149.57804000000002</v>
      </c>
      <c r="BK153" s="48">
        <f t="shared" si="17"/>
        <v>142.48529000000002</v>
      </c>
    </row>
    <row r="154" spans="1:63">
      <c r="A154" t="s">
        <v>86</v>
      </c>
      <c r="B154" s="2">
        <v>40908</v>
      </c>
      <c r="C154" s="3">
        <v>-3857</v>
      </c>
      <c r="D154" s="3">
        <v>-871</v>
      </c>
      <c r="E154" s="3">
        <v>-1999</v>
      </c>
      <c r="F154" s="3">
        <v>1128</v>
      </c>
      <c r="G154" s="11">
        <v>-13738</v>
      </c>
      <c r="H154" s="3">
        <v>10477</v>
      </c>
      <c r="I154" s="3">
        <v>8296</v>
      </c>
      <c r="J154" s="3">
        <v>-644</v>
      </c>
      <c r="K154" s="3">
        <v>2181</v>
      </c>
      <c r="L154" s="3">
        <v>-24215</v>
      </c>
      <c r="M154" s="3">
        <v>-22289</v>
      </c>
      <c r="N154" s="3">
        <v>-12987</v>
      </c>
      <c r="O154" s="3">
        <v>-1926</v>
      </c>
      <c r="P154" s="11">
        <v>10581</v>
      </c>
      <c r="Q154" s="3">
        <v>-12544</v>
      </c>
      <c r="R154" s="3">
        <v>23125</v>
      </c>
      <c r="S154" s="3">
        <v>762</v>
      </c>
      <c r="T154" s="3">
        <v>3154</v>
      </c>
      <c r="Z154" s="3">
        <v>1530</v>
      </c>
      <c r="AA154" s="3">
        <v>659</v>
      </c>
      <c r="AB154" s="3">
        <v>4990</v>
      </c>
      <c r="AC154" s="3">
        <v>5649</v>
      </c>
      <c r="AD154" s="11">
        <v>-12951</v>
      </c>
      <c r="AE154" s="3">
        <v>-5067</v>
      </c>
      <c r="AF154" s="3">
        <v>492</v>
      </c>
      <c r="AG154" s="3">
        <v>-1898</v>
      </c>
      <c r="AH154" s="3">
        <v>29</v>
      </c>
      <c r="AI154" s="3">
        <v>-3691</v>
      </c>
      <c r="AJ154" s="3">
        <v>-18019</v>
      </c>
      <c r="AK154" s="3">
        <v>-5112</v>
      </c>
      <c r="AL154" s="3">
        <v>-11091</v>
      </c>
      <c r="AM154" s="3">
        <v>-1816</v>
      </c>
      <c r="AN154" s="11">
        <v>17965</v>
      </c>
      <c r="AO154" s="3">
        <v>-1044</v>
      </c>
      <c r="AP154" s="3">
        <v>178</v>
      </c>
      <c r="AQ154" s="3">
        <v>-3873</v>
      </c>
      <c r="AR154" s="3">
        <v>3493</v>
      </c>
      <c r="AS154" s="3">
        <v>-842</v>
      </c>
      <c r="AT154" s="3">
        <v>16921</v>
      </c>
      <c r="AU154" s="3">
        <v>37801</v>
      </c>
      <c r="AV154" s="3">
        <v>-22122</v>
      </c>
      <c r="AW154" s="3">
        <v>121</v>
      </c>
      <c r="AX154" s="3">
        <v>1122</v>
      </c>
      <c r="AY154" s="3">
        <v>-1001</v>
      </c>
      <c r="AZ154" s="3"/>
      <c r="BA154" s="3">
        <f>(L154+'B of I M'!D182)/1000</f>
        <v>-46.804498999999993</v>
      </c>
      <c r="BB154" s="3">
        <f t="shared" si="10"/>
        <v>-40.140999999999998</v>
      </c>
      <c r="BE154" s="25">
        <f>Bloomberg!A152</f>
        <v>40908</v>
      </c>
      <c r="BF154" s="48">
        <f t="shared" si="12"/>
        <v>-85.353000000000009</v>
      </c>
      <c r="BG154" s="48">
        <f>Bloomberg!B152/1000</f>
        <v>150.83099999999999</v>
      </c>
      <c r="BH154" s="48">
        <f t="shared" si="14"/>
        <v>99.279999999999987</v>
      </c>
      <c r="BI154" s="48">
        <f t="shared" si="16"/>
        <v>-112.613837</v>
      </c>
      <c r="BJ154" s="48">
        <f>Bloomberg!C152/1000</f>
        <v>198.45257999999998</v>
      </c>
      <c r="BK154" s="48">
        <f t="shared" si="17"/>
        <v>192.69972999999999</v>
      </c>
    </row>
    <row r="155" spans="1:63">
      <c r="A155" t="s">
        <v>87</v>
      </c>
      <c r="B155" s="2">
        <v>40939</v>
      </c>
      <c r="C155" s="3">
        <v>11992</v>
      </c>
      <c r="D155" s="3">
        <v>3870</v>
      </c>
      <c r="E155" s="3">
        <v>4873</v>
      </c>
      <c r="F155" s="3">
        <v>-1003</v>
      </c>
      <c r="G155" s="11">
        <v>14569</v>
      </c>
      <c r="H155" s="3">
        <v>6792</v>
      </c>
      <c r="I155" s="3">
        <v>9562</v>
      </c>
      <c r="J155" s="3">
        <v>2496</v>
      </c>
      <c r="K155" s="3">
        <v>-2770</v>
      </c>
      <c r="L155" s="3">
        <v>7777</v>
      </c>
      <c r="M155" s="3">
        <v>1396</v>
      </c>
      <c r="N155" s="3">
        <v>8634</v>
      </c>
      <c r="O155" s="3">
        <v>6381</v>
      </c>
      <c r="P155" s="11">
        <v>-6789</v>
      </c>
      <c r="Q155" s="3">
        <v>8290</v>
      </c>
      <c r="R155" s="3">
        <v>-15079</v>
      </c>
      <c r="S155" s="3">
        <v>545</v>
      </c>
      <c r="T155" s="3">
        <v>-4862</v>
      </c>
      <c r="Z155" s="3">
        <v>2994</v>
      </c>
      <c r="AA155" s="3">
        <v>2665</v>
      </c>
      <c r="AB155" s="3">
        <v>-896</v>
      </c>
      <c r="AC155" s="3">
        <v>1769</v>
      </c>
      <c r="AD155" s="11">
        <v>-5864</v>
      </c>
      <c r="AE155" s="3">
        <v>-706</v>
      </c>
      <c r="AF155" s="3">
        <v>-657</v>
      </c>
      <c r="AG155" s="3">
        <v>2334</v>
      </c>
      <c r="AH155" s="3">
        <v>-362</v>
      </c>
      <c r="AI155" s="3">
        <v>-2021</v>
      </c>
      <c r="AJ155" s="3">
        <v>-6570</v>
      </c>
      <c r="AK155" s="3">
        <v>594</v>
      </c>
      <c r="AL155" s="3">
        <v>-9044</v>
      </c>
      <c r="AM155" s="3">
        <v>1880</v>
      </c>
      <c r="AN155" s="11">
        <v>6356</v>
      </c>
      <c r="AO155" s="3">
        <v>-981</v>
      </c>
      <c r="AP155" s="3">
        <v>-153</v>
      </c>
      <c r="AQ155" s="3">
        <v>805</v>
      </c>
      <c r="AR155" s="3">
        <v>-1360</v>
      </c>
      <c r="AS155" s="3">
        <v>-273</v>
      </c>
      <c r="AT155" s="3">
        <v>5375</v>
      </c>
      <c r="AU155" s="3">
        <v>8808</v>
      </c>
      <c r="AV155" s="3">
        <v>-5108</v>
      </c>
      <c r="AW155" s="3">
        <v>662</v>
      </c>
      <c r="AX155" s="3">
        <v>1014</v>
      </c>
      <c r="AY155" s="3">
        <v>-91</v>
      </c>
      <c r="AZ155" s="3"/>
      <c r="BA155" s="3">
        <f>(L155+'B of I M'!D183)/1000</f>
        <v>3.4614419999999999</v>
      </c>
      <c r="BB155" s="3">
        <f t="shared" si="10"/>
        <v>-11.678000000000001</v>
      </c>
      <c r="BE155" s="25">
        <f>Bloomberg!A153</f>
        <v>40939</v>
      </c>
      <c r="BF155" s="48">
        <f t="shared" si="12"/>
        <v>-114.583</v>
      </c>
      <c r="BG155" s="48">
        <f>Bloomberg!B153/1000</f>
        <v>175.94</v>
      </c>
      <c r="BH155" s="48">
        <f t="shared" ref="BH155:BH158" si="18">(BG155-BG144)</f>
        <v>132.55799999999999</v>
      </c>
      <c r="BI155" s="48">
        <f t="shared" si="16"/>
        <v>-127.014802</v>
      </c>
      <c r="BJ155" s="48">
        <f>Bloomberg!C153/1000</f>
        <v>186.12388000000001</v>
      </c>
      <c r="BK155" s="48">
        <f t="shared" si="17"/>
        <v>181.03949</v>
      </c>
    </row>
    <row r="156" spans="1:63">
      <c r="A156" t="s">
        <v>88</v>
      </c>
      <c r="B156" s="2">
        <v>40968</v>
      </c>
      <c r="C156" s="3">
        <v>-10770</v>
      </c>
      <c r="D156" s="3">
        <v>-4870</v>
      </c>
      <c r="E156" s="3">
        <v>-4362</v>
      </c>
      <c r="F156" s="3">
        <v>-508</v>
      </c>
      <c r="G156" s="11">
        <v>-12422</v>
      </c>
      <c r="H156" s="3">
        <v>4853</v>
      </c>
      <c r="I156" s="3">
        <v>5014</v>
      </c>
      <c r="J156" s="3">
        <v>75</v>
      </c>
      <c r="K156" s="3">
        <v>-161</v>
      </c>
      <c r="L156" s="3">
        <v>-17275</v>
      </c>
      <c r="M156" s="3">
        <v>-17804</v>
      </c>
      <c r="N156" s="3">
        <v>4533</v>
      </c>
      <c r="O156" s="3">
        <v>529</v>
      </c>
      <c r="P156" s="11">
        <v>7543</v>
      </c>
      <c r="Q156" s="3">
        <v>-400</v>
      </c>
      <c r="R156" s="3">
        <v>7943</v>
      </c>
      <c r="S156" s="3">
        <v>-937</v>
      </c>
      <c r="T156" s="3">
        <v>15280</v>
      </c>
      <c r="Z156" s="3">
        <v>6666</v>
      </c>
      <c r="AA156" s="3">
        <v>2305</v>
      </c>
      <c r="AB156" s="3">
        <v>-142</v>
      </c>
      <c r="AC156" s="3">
        <v>2162</v>
      </c>
      <c r="AD156" s="11">
        <v>-3624</v>
      </c>
      <c r="AE156" s="3">
        <v>351</v>
      </c>
      <c r="AF156" s="3">
        <v>-1806</v>
      </c>
      <c r="AG156" s="3">
        <v>4591</v>
      </c>
      <c r="AH156" s="3">
        <v>13</v>
      </c>
      <c r="AI156" s="3">
        <v>-2447</v>
      </c>
      <c r="AJ156" s="3">
        <v>-3274</v>
      </c>
      <c r="AK156" s="3">
        <v>-3574</v>
      </c>
      <c r="AL156" s="3">
        <v>-2587</v>
      </c>
      <c r="AM156" s="3">
        <v>2887</v>
      </c>
      <c r="AN156" s="11">
        <v>5512</v>
      </c>
      <c r="AO156" s="3">
        <v>8142</v>
      </c>
      <c r="AP156" s="3">
        <v>29</v>
      </c>
      <c r="AQ156" s="3">
        <v>10843</v>
      </c>
      <c r="AR156" s="3">
        <v>-2512</v>
      </c>
      <c r="AS156" s="3">
        <v>-218</v>
      </c>
      <c r="AT156" s="3">
        <v>13654</v>
      </c>
      <c r="AU156" s="3">
        <v>27639</v>
      </c>
      <c r="AV156" s="3">
        <v>-16716</v>
      </c>
      <c r="AW156" s="3">
        <v>221</v>
      </c>
      <c r="AX156" s="3">
        <v>2510</v>
      </c>
      <c r="AY156" s="3">
        <v>2584</v>
      </c>
      <c r="AZ156" s="3"/>
      <c r="BA156" s="3">
        <f>(L156+'B of I M'!D184)/1000</f>
        <v>-22.309163000000002</v>
      </c>
      <c r="BB156" s="3">
        <f t="shared" si="10"/>
        <v>-19.989999999999998</v>
      </c>
      <c r="BE156" s="25">
        <f>Bloomberg!A154</f>
        <v>40968</v>
      </c>
      <c r="BF156" s="48">
        <f t="shared" si="12"/>
        <v>-131.26400000000001</v>
      </c>
      <c r="BG156" s="48">
        <f>Bloomberg!B154/1000</f>
        <v>196.89599999999999</v>
      </c>
      <c r="BH156" s="48">
        <f t="shared" si="18"/>
        <v>156.29</v>
      </c>
      <c r="BI156" s="48">
        <f t="shared" si="16"/>
        <v>-171.60857799999999</v>
      </c>
      <c r="BJ156" s="48">
        <f>Bloomberg!C154/1000</f>
        <v>198.74818999999999</v>
      </c>
      <c r="BK156" s="48">
        <f t="shared" si="17"/>
        <v>194.18178</v>
      </c>
    </row>
    <row r="157" spans="1:63">
      <c r="A157" t="s">
        <v>89</v>
      </c>
      <c r="B157" s="2">
        <v>40999</v>
      </c>
      <c r="C157" s="3">
        <v>11493</v>
      </c>
      <c r="D157" s="3">
        <v>-6455</v>
      </c>
      <c r="E157" s="3">
        <v>-8794</v>
      </c>
      <c r="F157" s="3">
        <v>2339</v>
      </c>
      <c r="G157" s="11">
        <v>-33006</v>
      </c>
      <c r="H157" s="3">
        <v>4596</v>
      </c>
      <c r="I157" s="3">
        <v>5024</v>
      </c>
      <c r="J157" s="3">
        <v>-439</v>
      </c>
      <c r="K157" s="3">
        <v>-428</v>
      </c>
      <c r="L157" s="3">
        <v>-37602</v>
      </c>
      <c r="M157" s="3">
        <v>-37557</v>
      </c>
      <c r="N157" s="3">
        <v>722</v>
      </c>
      <c r="O157" s="3">
        <v>-45</v>
      </c>
      <c r="P157" s="11">
        <v>53183</v>
      </c>
      <c r="Q157" s="3">
        <v>-14169</v>
      </c>
      <c r="R157" s="3">
        <v>67352</v>
      </c>
      <c r="S157" s="3">
        <v>-2157</v>
      </c>
      <c r="T157" s="3">
        <v>-8956</v>
      </c>
      <c r="V157" s="3">
        <f>G157</f>
        <v>-33006</v>
      </c>
      <c r="Z157" s="3">
        <v>608</v>
      </c>
      <c r="AA157" s="3">
        <v>2212</v>
      </c>
      <c r="AB157" s="3">
        <v>127</v>
      </c>
      <c r="AC157" s="3">
        <v>2339</v>
      </c>
      <c r="AD157" s="11">
        <v>-21994</v>
      </c>
      <c r="AE157" s="3">
        <v>-1510</v>
      </c>
      <c r="AF157" s="3">
        <v>-2199</v>
      </c>
      <c r="AG157" s="3">
        <v>1375</v>
      </c>
      <c r="AH157" s="3">
        <v>8</v>
      </c>
      <c r="AI157" s="3">
        <v>-693</v>
      </c>
      <c r="AJ157" s="3">
        <v>-23505</v>
      </c>
      <c r="AK157" s="3">
        <v>-8494</v>
      </c>
      <c r="AL157" s="3">
        <v>-11012</v>
      </c>
      <c r="AM157" s="3">
        <v>-3998</v>
      </c>
      <c r="AN157" s="11">
        <v>19438</v>
      </c>
      <c r="AO157" s="3">
        <v>24358</v>
      </c>
      <c r="AP157" s="3">
        <v>42</v>
      </c>
      <c r="AQ157" s="3">
        <v>17629</v>
      </c>
      <c r="AR157" s="3">
        <v>4981</v>
      </c>
      <c r="AS157" s="3">
        <v>1707</v>
      </c>
      <c r="AT157" s="3">
        <v>43797</v>
      </c>
      <c r="AU157" s="3">
        <v>64608</v>
      </c>
      <c r="AV157" s="3">
        <v>-24930</v>
      </c>
      <c r="AW157" s="3">
        <v>4588</v>
      </c>
      <c r="AX157" s="3">
        <v>-469</v>
      </c>
      <c r="AY157" s="3">
        <v>983</v>
      </c>
      <c r="AZ157" s="3"/>
      <c r="BA157" s="3">
        <f>(L157+'B of I M'!D185)/1000</f>
        <v>-57.256</v>
      </c>
      <c r="BB157" s="3">
        <f>(AV157+AJ157)/1000</f>
        <v>-48.435000000000002</v>
      </c>
      <c r="BE157" s="25">
        <f>Bloomberg!A155</f>
        <v>40999</v>
      </c>
      <c r="BF157" s="48">
        <f>SUM(BB146:BB157)</f>
        <v>-188.52500000000001</v>
      </c>
      <c r="BG157" s="48">
        <f>Bloomberg!B155/1000</f>
        <v>252.09700000000001</v>
      </c>
      <c r="BH157" s="48">
        <f t="shared" si="18"/>
        <v>208.476</v>
      </c>
      <c r="BI157" s="48">
        <f>SUM(BA146:BA157)</f>
        <v>-223.45888500000001</v>
      </c>
      <c r="BJ157" s="48">
        <f>Bloomberg!C155/1000</f>
        <v>274.10583000000003</v>
      </c>
      <c r="BK157" s="48">
        <f t="shared" si="17"/>
        <v>269.67901000000001</v>
      </c>
    </row>
    <row r="158" spans="1:63">
      <c r="A158" t="s">
        <v>90</v>
      </c>
      <c r="B158" s="2">
        <v>41029</v>
      </c>
      <c r="C158" s="3">
        <v>6088</v>
      </c>
      <c r="D158" s="3">
        <v>492</v>
      </c>
      <c r="E158" s="3">
        <v>789</v>
      </c>
      <c r="F158" s="3">
        <v>-297</v>
      </c>
      <c r="G158" s="11">
        <v>127</v>
      </c>
      <c r="H158" s="3">
        <v>1447</v>
      </c>
      <c r="I158" s="3">
        <v>6189</v>
      </c>
      <c r="J158" s="3">
        <v>583</v>
      </c>
      <c r="K158" s="3">
        <v>-4742</v>
      </c>
      <c r="L158" s="3">
        <v>-1320</v>
      </c>
      <c r="M158" s="3">
        <v>-921</v>
      </c>
      <c r="N158" s="3">
        <v>10930</v>
      </c>
      <c r="O158" s="3">
        <v>-399</v>
      </c>
      <c r="P158" s="11">
        <v>6257</v>
      </c>
      <c r="Q158" s="3">
        <v>-6640</v>
      </c>
      <c r="R158" s="3">
        <v>12897</v>
      </c>
      <c r="S158" s="3">
        <v>-3</v>
      </c>
      <c r="T158" s="3">
        <v>-4768</v>
      </c>
      <c r="Z158" s="3">
        <v>2403</v>
      </c>
      <c r="AA158" s="3">
        <v>767</v>
      </c>
      <c r="AB158" s="3">
        <v>2161</v>
      </c>
      <c r="AC158" s="3">
        <v>2928</v>
      </c>
      <c r="AD158" s="11">
        <v>-17836</v>
      </c>
      <c r="AE158" s="3">
        <v>-6757</v>
      </c>
      <c r="AF158" s="3">
        <v>-2365</v>
      </c>
      <c r="AG158" s="3">
        <v>-1810</v>
      </c>
      <c r="AH158" s="3">
        <v>-526</v>
      </c>
      <c r="AI158" s="3">
        <v>-2055</v>
      </c>
      <c r="AJ158" s="3">
        <v>-24593</v>
      </c>
      <c r="AK158" s="3">
        <v>-4366</v>
      </c>
      <c r="AL158" s="3">
        <v>-14860</v>
      </c>
      <c r="AM158" s="3">
        <v>-5367</v>
      </c>
      <c r="AN158" s="11">
        <v>19617</v>
      </c>
      <c r="AO158" s="3">
        <v>4643</v>
      </c>
      <c r="AP158" s="3">
        <v>20</v>
      </c>
      <c r="AQ158" s="3">
        <v>-412</v>
      </c>
      <c r="AR158" s="3">
        <v>3934</v>
      </c>
      <c r="AS158" s="3">
        <v>1102</v>
      </c>
      <c r="AT158" s="3">
        <v>24260</v>
      </c>
      <c r="AU158" s="3">
        <v>26807</v>
      </c>
      <c r="AV158" s="3">
        <v>-5906</v>
      </c>
      <c r="AW158" s="3">
        <v>3959</v>
      </c>
      <c r="AX158" s="3">
        <v>-601</v>
      </c>
      <c r="AY158" s="3">
        <v>7</v>
      </c>
      <c r="BA158" s="3">
        <f>(L158+'B of I M'!D186)/1000</f>
        <v>-0.51300000000000001</v>
      </c>
      <c r="BB158" s="3">
        <f>(AV158+AJ158)/1000</f>
        <v>-30.498999999999999</v>
      </c>
      <c r="BE158" s="25">
        <f>Bloomberg!A156</f>
        <v>41029</v>
      </c>
      <c r="BF158" s="48">
        <f>SUM(BB147:BB158)</f>
        <v>-227.708</v>
      </c>
      <c r="BG158" s="48">
        <f>Bloomberg!B156/1000</f>
        <v>284.54899999999998</v>
      </c>
      <c r="BH158" s="48">
        <f t="shared" si="18"/>
        <v>234.46399999999997</v>
      </c>
      <c r="BI158" s="48">
        <f>SUM(BA147:BA158)</f>
        <v>-223.146107</v>
      </c>
      <c r="BJ158" s="48">
        <f>Bloomberg!C156/1000</f>
        <v>282.55628999999999</v>
      </c>
      <c r="BK158" s="48">
        <f>BJ158-BJ147</f>
        <v>279.55584999999996</v>
      </c>
    </row>
    <row r="159" spans="1:63">
      <c r="BA159" s="3"/>
      <c r="BB159" s="3"/>
      <c r="BE159" s="25">
        <f>Bloomberg!A157</f>
        <v>41060</v>
      </c>
      <c r="BF159" s="48"/>
      <c r="BG159" s="48">
        <f>Bloomberg!B157/1000</f>
        <v>318.59399999999999</v>
      </c>
      <c r="BH159" s="48">
        <f>(BG159-BG148)</f>
        <v>271.05799999999999</v>
      </c>
      <c r="BI159" s="48"/>
      <c r="BJ159" s="48"/>
      <c r="BK159" s="48"/>
    </row>
    <row r="160" spans="1:63">
      <c r="AF160" s="3"/>
      <c r="AV16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8"/>
  <sheetViews>
    <sheetView workbookViewId="0">
      <pane xSplit="1" ySplit="8" topLeftCell="B146" activePane="bottomRight" state="frozen"/>
      <selection pane="topRight" activeCell="B1" sqref="B1"/>
      <selection pane="bottomLeft" activeCell="A9" sqref="A9"/>
      <selection pane="bottomRight" activeCell="C156" sqref="C156"/>
    </sheetView>
  </sheetViews>
  <sheetFormatPr defaultRowHeight="14.4"/>
  <cols>
    <col min="1" max="1" width="13.5546875" customWidth="1"/>
    <col min="2" max="2" width="15.109375" style="26" customWidth="1"/>
    <col min="3" max="3" width="12.44140625" customWidth="1"/>
  </cols>
  <sheetData>
    <row r="1" spans="1:10">
      <c r="A1" s="13"/>
    </row>
    <row r="2" spans="1:10" s="6" customFormat="1" ht="51" customHeight="1">
      <c r="A2" s="32" t="s">
        <v>299</v>
      </c>
      <c r="B2" s="33" t="s">
        <v>306</v>
      </c>
      <c r="C2" s="33" t="s">
        <v>305</v>
      </c>
      <c r="D2" s="34" t="s">
        <v>290</v>
      </c>
      <c r="E2" s="34" t="s">
        <v>291</v>
      </c>
      <c r="F2" s="34" t="s">
        <v>291</v>
      </c>
      <c r="G2" s="34" t="s">
        <v>291</v>
      </c>
      <c r="H2" s="34" t="s">
        <v>291</v>
      </c>
      <c r="I2" s="34" t="s">
        <v>291</v>
      </c>
      <c r="J2" s="34" t="s">
        <v>291</v>
      </c>
    </row>
    <row r="3" spans="1:10">
      <c r="A3" s="13"/>
      <c r="B3" s="28" t="s">
        <v>292</v>
      </c>
      <c r="C3" s="14">
        <v>40189</v>
      </c>
      <c r="D3" s="14">
        <v>40190</v>
      </c>
      <c r="E3" s="14">
        <v>40191</v>
      </c>
      <c r="F3" s="14">
        <v>40192</v>
      </c>
      <c r="G3" s="14">
        <v>40193</v>
      </c>
      <c r="H3" s="14">
        <v>40194</v>
      </c>
      <c r="I3" s="14">
        <v>40195</v>
      </c>
      <c r="J3" s="14">
        <v>40196</v>
      </c>
    </row>
    <row r="4" spans="1:10" ht="28.8">
      <c r="A4" s="15" t="s">
        <v>293</v>
      </c>
      <c r="B4" s="29" t="s">
        <v>300</v>
      </c>
      <c r="C4" s="7" t="s">
        <v>301</v>
      </c>
      <c r="D4" s="7" t="s">
        <v>307</v>
      </c>
      <c r="E4" s="16" t="s">
        <v>294</v>
      </c>
      <c r="F4" s="16" t="s">
        <v>294</v>
      </c>
      <c r="G4" s="16" t="s">
        <v>294</v>
      </c>
      <c r="H4" s="16" t="s">
        <v>294</v>
      </c>
      <c r="I4" s="16" t="s">
        <v>294</v>
      </c>
      <c r="J4" s="16" t="s">
        <v>294</v>
      </c>
    </row>
    <row r="5" spans="1:10">
      <c r="A5" s="15" t="s">
        <v>295</v>
      </c>
      <c r="B5" s="30" t="s">
        <v>296</v>
      </c>
      <c r="C5" s="17" t="s">
        <v>296</v>
      </c>
      <c r="D5" s="17" t="s">
        <v>296</v>
      </c>
      <c r="E5" s="17" t="s">
        <v>296</v>
      </c>
      <c r="F5" s="17" t="s">
        <v>296</v>
      </c>
      <c r="G5" s="17" t="s">
        <v>296</v>
      </c>
      <c r="H5" s="17" t="s">
        <v>296</v>
      </c>
      <c r="I5" s="17" t="s">
        <v>296</v>
      </c>
      <c r="J5" s="17" t="s">
        <v>296</v>
      </c>
    </row>
    <row r="6" spans="1:10">
      <c r="A6" s="15" t="s">
        <v>297</v>
      </c>
      <c r="B6" s="27">
        <v>36526</v>
      </c>
      <c r="C6" s="18">
        <f>B6</f>
        <v>36526</v>
      </c>
      <c r="D6" s="18">
        <f t="shared" ref="D6:J6" si="0">C6</f>
        <v>36526</v>
      </c>
      <c r="E6" s="18">
        <f t="shared" si="0"/>
        <v>36526</v>
      </c>
      <c r="F6" s="18">
        <f t="shared" si="0"/>
        <v>36526</v>
      </c>
      <c r="G6" s="18">
        <f t="shared" si="0"/>
        <v>36526</v>
      </c>
      <c r="H6" s="18">
        <f t="shared" si="0"/>
        <v>36526</v>
      </c>
      <c r="I6" s="18">
        <f t="shared" si="0"/>
        <v>36526</v>
      </c>
      <c r="J6" s="18">
        <f t="shared" si="0"/>
        <v>36526</v>
      </c>
    </row>
    <row r="7" spans="1:10">
      <c r="A7" s="19" t="s">
        <v>298</v>
      </c>
      <c r="B7" s="27"/>
      <c r="C7" s="18"/>
      <c r="D7" s="18"/>
      <c r="E7" s="18"/>
      <c r="F7" s="18"/>
      <c r="G7" s="18"/>
      <c r="H7" s="18"/>
      <c r="I7" s="18"/>
      <c r="J7" s="18"/>
    </row>
    <row r="8" spans="1:10">
      <c r="A8" s="20"/>
      <c r="B8" s="31"/>
      <c r="C8" s="21"/>
      <c r="D8" s="21"/>
      <c r="E8" s="21"/>
      <c r="F8" s="21"/>
      <c r="G8" s="21"/>
      <c r="H8" s="21"/>
      <c r="I8" s="21"/>
      <c r="J8" s="21"/>
    </row>
    <row r="9" spans="1:10">
      <c r="A9" s="22">
        <f>_xll.BDH(B4,B5,B6,B7,"Per",$A$2,"Days=n","Dts",TRUE,"cols=2;rows=150")</f>
        <v>36556</v>
      </c>
      <c r="B9" s="28">
        <v>-22477</v>
      </c>
      <c r="C9" s="23">
        <f>_xll.BDH(C4,C5,C6,C7,"Per",$A$2,"Days=n","Dts",FALSE,"cols=1;rows=150")</f>
        <v>9988.34</v>
      </c>
      <c r="D9" s="23">
        <f>_xll.BDH(D4,D5,D6,D7,"Per",$A$2,"Days=n","Dts",FALSE,"cols=1;rows=150")</f>
        <v>28175.65</v>
      </c>
      <c r="E9" s="23">
        <f>_xll.BDH(E4,E5,E6,E7,"Per",$A$2,"Days=n","Dts",FALSE,"cols=1;rows=150")</f>
        <v>5.7709999999999999</v>
      </c>
      <c r="F9" s="23">
        <f>_xll.BDH(F4,F5,F6,F7,"Per",$A$2,"Days=n","Dts",FALSE,"cols=1;rows=150")</f>
        <v>5.7709999999999999</v>
      </c>
      <c r="G9" s="23">
        <f>_xll.BDH(G4,G5,G6,G7,"Per",$A$2,"Days=n","Dts",FALSE,"cols=1;rows=150")</f>
        <v>5.7709999999999999</v>
      </c>
      <c r="H9" s="23">
        <f>_xll.BDH(H4,H5,H6,H7,"Per",$A$2,"Days=n","Dts",FALSE,"cols=1;rows=150")</f>
        <v>5.7709999999999999</v>
      </c>
      <c r="I9" s="23">
        <f>_xll.BDH(I4,I5,I6,I7,"Per",$A$2,"Days=n","Dts",FALSE,"cols=1;rows=150")</f>
        <v>5.7709999999999999</v>
      </c>
      <c r="J9" s="23">
        <f>_xll.BDH(J4,J5,J6,J7,"Per",$A$2,"Days=n","Dts",FALSE,"cols=1;rows=150")</f>
        <v>5.7709999999999999</v>
      </c>
    </row>
    <row r="10" spans="1:10">
      <c r="A10" s="22">
        <v>36585</v>
      </c>
      <c r="B10" s="28">
        <v>-23750</v>
      </c>
      <c r="C10" s="23">
        <v>9204.19</v>
      </c>
      <c r="D10" s="23">
        <v>19670.900000000001</v>
      </c>
      <c r="E10" s="23">
        <v>5.7270000000000003</v>
      </c>
      <c r="F10" s="23">
        <v>5.7270000000000003</v>
      </c>
      <c r="G10" s="23">
        <v>5.7270000000000003</v>
      </c>
      <c r="H10" s="23">
        <v>5.7270000000000003</v>
      </c>
      <c r="I10" s="23">
        <v>5.7270000000000003</v>
      </c>
      <c r="J10" s="23">
        <v>5.7270000000000003</v>
      </c>
    </row>
    <row r="11" spans="1:10">
      <c r="A11" s="24">
        <v>36616</v>
      </c>
      <c r="B11" s="28">
        <v>-21966</v>
      </c>
      <c r="C11" s="23">
        <v>18041.29</v>
      </c>
      <c r="D11" s="23">
        <v>24406.78</v>
      </c>
      <c r="E11" s="23">
        <v>5.4409999999999998</v>
      </c>
      <c r="F11" s="23">
        <v>5.4409999999999998</v>
      </c>
      <c r="G11" s="23">
        <v>5.4409999999999998</v>
      </c>
      <c r="H11" s="23">
        <v>5.4409999999999998</v>
      </c>
      <c r="I11" s="23">
        <v>5.4409999999999998</v>
      </c>
      <c r="J11" s="23">
        <v>5.4409999999999998</v>
      </c>
    </row>
    <row r="12" spans="1:10">
      <c r="A12" s="24">
        <v>36646</v>
      </c>
      <c r="B12" s="28">
        <v>-20976</v>
      </c>
      <c r="C12" s="23">
        <v>24849.1</v>
      </c>
      <c r="D12" s="23">
        <v>18353.14</v>
      </c>
      <c r="E12" s="23">
        <v>5.5170000000000003</v>
      </c>
      <c r="F12" s="23">
        <v>5.5170000000000003</v>
      </c>
      <c r="G12" s="23">
        <v>5.5170000000000003</v>
      </c>
      <c r="H12" s="23">
        <v>5.5170000000000003</v>
      </c>
      <c r="I12" s="23">
        <v>5.5170000000000003</v>
      </c>
      <c r="J12" s="23">
        <v>5.5170000000000003</v>
      </c>
    </row>
    <row r="13" spans="1:10">
      <c r="A13" s="24">
        <v>36677</v>
      </c>
      <c r="B13" s="28">
        <v>-24712</v>
      </c>
      <c r="C13" s="23">
        <v>23768.53</v>
      </c>
      <c r="D13" s="23">
        <v>10435.299999999999</v>
      </c>
      <c r="E13" s="23">
        <v>5.4749999999999996</v>
      </c>
      <c r="F13" s="23">
        <v>5.4749999999999996</v>
      </c>
      <c r="G13" s="23">
        <v>5.4749999999999996</v>
      </c>
      <c r="H13" s="23">
        <v>5.4749999999999996</v>
      </c>
      <c r="I13" s="23">
        <v>5.4749999999999996</v>
      </c>
      <c r="J13" s="23">
        <v>5.4749999999999996</v>
      </c>
    </row>
    <row r="14" spans="1:10">
      <c r="A14" s="24">
        <v>36707</v>
      </c>
      <c r="B14" s="28">
        <v>-24355</v>
      </c>
      <c r="C14" s="23">
        <v>27260.080000000002</v>
      </c>
      <c r="D14" s="23">
        <v>30797.17</v>
      </c>
      <c r="E14" s="23">
        <v>5.5060000000000002</v>
      </c>
      <c r="F14" s="23">
        <v>5.5060000000000002</v>
      </c>
      <c r="G14" s="23">
        <v>5.5060000000000002</v>
      </c>
      <c r="H14" s="23">
        <v>5.5060000000000002</v>
      </c>
      <c r="I14" s="23">
        <v>5.5060000000000002</v>
      </c>
      <c r="J14" s="23">
        <v>5.5060000000000002</v>
      </c>
    </row>
    <row r="15" spans="1:10">
      <c r="A15" s="24">
        <v>36738</v>
      </c>
      <c r="B15" s="28">
        <v>-23955</v>
      </c>
      <c r="C15" s="23">
        <v>12058.89</v>
      </c>
      <c r="D15" s="23">
        <v>23067.37</v>
      </c>
      <c r="E15" s="23">
        <v>5.484</v>
      </c>
      <c r="F15" s="23">
        <v>5.484</v>
      </c>
      <c r="G15" s="23">
        <v>5.484</v>
      </c>
      <c r="H15" s="23">
        <v>5.484</v>
      </c>
      <c r="I15" s="23">
        <v>5.484</v>
      </c>
      <c r="J15" s="23">
        <v>5.484</v>
      </c>
    </row>
    <row r="16" spans="1:10">
      <c r="A16" s="24">
        <v>36769</v>
      </c>
      <c r="B16" s="28">
        <v>-24482</v>
      </c>
      <c r="C16" s="23">
        <v>13273.3</v>
      </c>
      <c r="D16" s="23">
        <v>25145.97</v>
      </c>
      <c r="E16" s="23">
        <v>5.6020000000000003</v>
      </c>
      <c r="F16" s="23">
        <v>5.6020000000000003</v>
      </c>
      <c r="G16" s="23">
        <v>5.6020000000000003</v>
      </c>
      <c r="H16" s="23">
        <v>5.6020000000000003</v>
      </c>
      <c r="I16" s="23">
        <v>5.6020000000000003</v>
      </c>
      <c r="J16" s="23">
        <v>5.6020000000000003</v>
      </c>
    </row>
    <row r="17" spans="1:10">
      <c r="A17" s="24">
        <v>36799</v>
      </c>
      <c r="B17" s="28">
        <v>-30173</v>
      </c>
      <c r="C17" s="23">
        <v>16730.41</v>
      </c>
      <c r="D17" s="23">
        <v>22064.74</v>
      </c>
      <c r="E17" s="23">
        <v>5.5209999999999999</v>
      </c>
      <c r="F17" s="23">
        <v>5.5209999999999999</v>
      </c>
      <c r="G17" s="23">
        <v>5.5209999999999999</v>
      </c>
      <c r="H17" s="23">
        <v>5.5209999999999999</v>
      </c>
      <c r="I17" s="23">
        <v>5.5209999999999999</v>
      </c>
      <c r="J17" s="23">
        <v>5.5209999999999999</v>
      </c>
    </row>
    <row r="18" spans="1:10">
      <c r="A18" s="24">
        <v>36830</v>
      </c>
      <c r="B18" s="28">
        <v>-33855</v>
      </c>
      <c r="C18" s="23">
        <v>15773.4</v>
      </c>
      <c r="D18" s="23">
        <v>17888.66</v>
      </c>
      <c r="E18" s="23">
        <v>5.5</v>
      </c>
      <c r="F18" s="23">
        <v>5.5</v>
      </c>
      <c r="G18" s="23">
        <v>5.5</v>
      </c>
      <c r="H18" s="23">
        <v>5.5</v>
      </c>
      <c r="I18" s="23">
        <v>5.5</v>
      </c>
      <c r="J18" s="23">
        <v>5.5</v>
      </c>
    </row>
    <row r="19" spans="1:10">
      <c r="A19" s="24">
        <v>36860</v>
      </c>
      <c r="B19" s="28">
        <v>-38553</v>
      </c>
      <c r="C19" s="23">
        <v>14022.91</v>
      </c>
      <c r="D19" s="23">
        <v>8192.25</v>
      </c>
      <c r="E19" s="23">
        <v>5.3250000000000002</v>
      </c>
      <c r="F19" s="23">
        <v>5.3250000000000002</v>
      </c>
      <c r="G19" s="23">
        <v>5.3250000000000002</v>
      </c>
      <c r="H19" s="23">
        <v>5.3250000000000002</v>
      </c>
      <c r="I19" s="23">
        <v>5.3250000000000002</v>
      </c>
      <c r="J19" s="23">
        <v>5.3250000000000002</v>
      </c>
    </row>
    <row r="20" spans="1:10">
      <c r="A20" s="24">
        <v>36891</v>
      </c>
      <c r="B20" s="28">
        <v>-42834</v>
      </c>
      <c r="C20" s="23">
        <v>17765.060000000001</v>
      </c>
      <c r="D20" s="23">
        <v>8194.7900000000009</v>
      </c>
      <c r="E20" s="23">
        <v>5.1929999999999996</v>
      </c>
      <c r="F20" s="23">
        <v>5.1929999999999996</v>
      </c>
      <c r="G20" s="23">
        <v>5.1929999999999996</v>
      </c>
      <c r="H20" s="23">
        <v>5.1929999999999996</v>
      </c>
      <c r="I20" s="23">
        <v>5.1929999999999996</v>
      </c>
      <c r="J20" s="23">
        <v>5.1929999999999996</v>
      </c>
    </row>
    <row r="21" spans="1:10">
      <c r="A21" s="25">
        <v>36922</v>
      </c>
      <c r="B21" s="26">
        <v>-40950</v>
      </c>
      <c r="C21">
        <v>3714.65</v>
      </c>
      <c r="D21">
        <v>8192.25</v>
      </c>
      <c r="E21">
        <v>5.1189999999999998</v>
      </c>
      <c r="F21">
        <v>5.1189999999999998</v>
      </c>
      <c r="G21">
        <v>5.1189999999999998</v>
      </c>
      <c r="H21">
        <v>5.1189999999999998</v>
      </c>
      <c r="I21">
        <v>5.1189999999999998</v>
      </c>
      <c r="J21">
        <v>5.1189999999999998</v>
      </c>
    </row>
    <row r="22" spans="1:10">
      <c r="A22" s="25">
        <v>36950</v>
      </c>
      <c r="B22" s="26">
        <v>-32958</v>
      </c>
      <c r="C22">
        <v>0</v>
      </c>
      <c r="D22">
        <v>12441.74</v>
      </c>
      <c r="E22">
        <v>5.093</v>
      </c>
      <c r="F22">
        <v>5.093</v>
      </c>
      <c r="G22">
        <v>5.093</v>
      </c>
      <c r="H22">
        <v>5.093</v>
      </c>
      <c r="I22">
        <v>5.093</v>
      </c>
      <c r="J22">
        <v>5.093</v>
      </c>
    </row>
    <row r="23" spans="1:10">
      <c r="A23" s="25">
        <v>36981</v>
      </c>
      <c r="B23" s="26">
        <v>-23676</v>
      </c>
      <c r="C23">
        <v>0</v>
      </c>
      <c r="D23">
        <v>10189.92</v>
      </c>
      <c r="E23">
        <v>5.048</v>
      </c>
      <c r="F23">
        <v>5.048</v>
      </c>
      <c r="G23">
        <v>5.048</v>
      </c>
      <c r="H23">
        <v>5.048</v>
      </c>
      <c r="I23">
        <v>5.048</v>
      </c>
      <c r="J23">
        <v>5.048</v>
      </c>
    </row>
    <row r="24" spans="1:10">
      <c r="A24" s="25">
        <v>37011</v>
      </c>
      <c r="B24" s="26">
        <v>-24688</v>
      </c>
      <c r="C24">
        <v>0</v>
      </c>
      <c r="D24">
        <v>11744.6</v>
      </c>
      <c r="E24">
        <v>5.3659999999999997</v>
      </c>
      <c r="F24">
        <v>5.3659999999999997</v>
      </c>
      <c r="G24">
        <v>5.3659999999999997</v>
      </c>
      <c r="H24">
        <v>5.3659999999999997</v>
      </c>
      <c r="I24">
        <v>5.3659999999999997</v>
      </c>
      <c r="J24">
        <v>5.3659999999999997</v>
      </c>
    </row>
    <row r="25" spans="1:10">
      <c r="A25" s="25">
        <v>37042</v>
      </c>
      <c r="B25" s="26">
        <v>-24456</v>
      </c>
      <c r="C25">
        <v>4975.37</v>
      </c>
      <c r="D25">
        <v>8192.25</v>
      </c>
      <c r="E25">
        <v>5.4649999999999999</v>
      </c>
      <c r="F25">
        <v>5.4649999999999999</v>
      </c>
      <c r="G25">
        <v>5.4649999999999999</v>
      </c>
      <c r="H25">
        <v>5.4649999999999999</v>
      </c>
      <c r="I25">
        <v>5.4649999999999999</v>
      </c>
      <c r="J25">
        <v>5.4649999999999999</v>
      </c>
    </row>
    <row r="26" spans="1:10">
      <c r="A26" s="25">
        <v>37072</v>
      </c>
      <c r="B26" s="26">
        <v>-25981</v>
      </c>
      <c r="C26">
        <v>0</v>
      </c>
      <c r="D26">
        <v>21772.78</v>
      </c>
      <c r="E26">
        <v>5.4169999999999998</v>
      </c>
      <c r="F26">
        <v>5.4169999999999998</v>
      </c>
      <c r="G26">
        <v>5.4169999999999998</v>
      </c>
      <c r="H26">
        <v>5.4169999999999998</v>
      </c>
      <c r="I26">
        <v>5.4169999999999998</v>
      </c>
      <c r="J26">
        <v>5.4169999999999998</v>
      </c>
    </row>
    <row r="27" spans="1:10">
      <c r="A27" s="25">
        <v>37103</v>
      </c>
      <c r="B27" s="26">
        <v>-26325</v>
      </c>
      <c r="C27">
        <v>0</v>
      </c>
      <c r="D27">
        <v>17901.080000000002</v>
      </c>
      <c r="E27">
        <v>5.1840000000000002</v>
      </c>
      <c r="F27">
        <v>5.1840000000000002</v>
      </c>
      <c r="G27">
        <v>5.1840000000000002</v>
      </c>
      <c r="H27">
        <v>5.1840000000000002</v>
      </c>
      <c r="I27">
        <v>5.1840000000000002</v>
      </c>
      <c r="J27">
        <v>5.1840000000000002</v>
      </c>
    </row>
    <row r="28" spans="1:10">
      <c r="A28" s="25">
        <v>37134</v>
      </c>
      <c r="B28" s="26">
        <v>-25268</v>
      </c>
      <c r="C28">
        <v>0</v>
      </c>
      <c r="D28">
        <v>14574.22</v>
      </c>
      <c r="E28">
        <v>5.0780000000000003</v>
      </c>
      <c r="F28">
        <v>5.0780000000000003</v>
      </c>
      <c r="G28">
        <v>5.0780000000000003</v>
      </c>
      <c r="H28">
        <v>5.0780000000000003</v>
      </c>
      <c r="I28">
        <v>5.0780000000000003</v>
      </c>
      <c r="J28">
        <v>5.0780000000000003</v>
      </c>
    </row>
    <row r="29" spans="1:10">
      <c r="A29" s="25">
        <v>37164</v>
      </c>
      <c r="B29" s="26">
        <v>-26825</v>
      </c>
      <c r="C29">
        <v>0</v>
      </c>
      <c r="D29">
        <v>9842.93</v>
      </c>
      <c r="E29">
        <v>5.0759999999999996</v>
      </c>
      <c r="F29">
        <v>5.0759999999999996</v>
      </c>
      <c r="G29">
        <v>5.0759999999999996</v>
      </c>
      <c r="H29">
        <v>5.0759999999999996</v>
      </c>
      <c r="I29">
        <v>5.0759999999999996</v>
      </c>
      <c r="J29">
        <v>5.0759999999999996</v>
      </c>
    </row>
    <row r="30" spans="1:10">
      <c r="A30" s="25">
        <v>37195</v>
      </c>
      <c r="B30" s="26">
        <v>-28529</v>
      </c>
      <c r="C30">
        <v>763.91</v>
      </c>
      <c r="D30">
        <v>8192.25</v>
      </c>
      <c r="E30">
        <v>4.6740000000000004</v>
      </c>
      <c r="F30">
        <v>4.6740000000000004</v>
      </c>
      <c r="G30">
        <v>4.6740000000000004</v>
      </c>
      <c r="H30">
        <v>4.6740000000000004</v>
      </c>
      <c r="I30">
        <v>4.6740000000000004</v>
      </c>
      <c r="J30">
        <v>4.6740000000000004</v>
      </c>
    </row>
    <row r="31" spans="1:10">
      <c r="A31" s="25">
        <v>37225</v>
      </c>
      <c r="B31" s="26">
        <v>-27644</v>
      </c>
      <c r="C31">
        <v>330.6</v>
      </c>
      <c r="D31">
        <v>8192.25</v>
      </c>
      <c r="E31">
        <v>4.8360000000000003</v>
      </c>
      <c r="F31">
        <v>4.8360000000000003</v>
      </c>
      <c r="G31">
        <v>4.8360000000000003</v>
      </c>
      <c r="H31">
        <v>4.8360000000000003</v>
      </c>
      <c r="I31">
        <v>4.8360000000000003</v>
      </c>
      <c r="J31">
        <v>4.8360000000000003</v>
      </c>
    </row>
    <row r="32" spans="1:10">
      <c r="A32" s="25">
        <v>37256</v>
      </c>
      <c r="B32" s="26">
        <v>-23281</v>
      </c>
      <c r="C32">
        <v>0</v>
      </c>
      <c r="D32">
        <v>18903.34</v>
      </c>
      <c r="E32">
        <v>5.1779999999999999</v>
      </c>
      <c r="F32">
        <v>5.1779999999999999</v>
      </c>
      <c r="G32">
        <v>5.1779999999999999</v>
      </c>
      <c r="H32">
        <v>5.1779999999999999</v>
      </c>
      <c r="I32">
        <v>5.1779999999999999</v>
      </c>
      <c r="J32">
        <v>5.1779999999999999</v>
      </c>
    </row>
    <row r="33" spans="1:10">
      <c r="A33" s="25">
        <v>37287</v>
      </c>
      <c r="B33" s="26">
        <v>-26614</v>
      </c>
      <c r="C33">
        <v>2677.68</v>
      </c>
      <c r="D33">
        <v>19894.79</v>
      </c>
      <c r="E33">
        <v>5.0860000000000003</v>
      </c>
      <c r="F33">
        <v>5.0860000000000003</v>
      </c>
      <c r="G33">
        <v>5.0860000000000003</v>
      </c>
      <c r="H33">
        <v>5.0860000000000003</v>
      </c>
      <c r="I33">
        <v>5.0860000000000003</v>
      </c>
      <c r="J33">
        <v>5.0860000000000003</v>
      </c>
    </row>
    <row r="34" spans="1:10">
      <c r="A34" s="25">
        <v>37315</v>
      </c>
      <c r="B34" s="26">
        <v>-20925</v>
      </c>
      <c r="C34">
        <v>7684.87</v>
      </c>
      <c r="D34">
        <v>15386.69</v>
      </c>
      <c r="E34">
        <v>5.1379999999999999</v>
      </c>
      <c r="F34">
        <v>5.1379999999999999</v>
      </c>
      <c r="G34">
        <v>5.1379999999999999</v>
      </c>
      <c r="H34">
        <v>5.1379999999999999</v>
      </c>
      <c r="I34">
        <v>5.1379999999999999</v>
      </c>
      <c r="J34">
        <v>5.1379999999999999</v>
      </c>
    </row>
    <row r="35" spans="1:10">
      <c r="A35" s="25">
        <v>37346</v>
      </c>
      <c r="B35" s="26">
        <v>-21319</v>
      </c>
      <c r="C35">
        <v>6699.67</v>
      </c>
      <c r="D35">
        <v>14433.49</v>
      </c>
      <c r="E35">
        <v>5.4269999999999996</v>
      </c>
      <c r="F35">
        <v>5.4269999999999996</v>
      </c>
      <c r="G35">
        <v>5.4269999999999996</v>
      </c>
      <c r="H35">
        <v>5.4269999999999996</v>
      </c>
      <c r="I35">
        <v>5.4269999999999996</v>
      </c>
      <c r="J35">
        <v>5.4269999999999996</v>
      </c>
    </row>
    <row r="36" spans="1:10">
      <c r="A36" s="25">
        <v>37376</v>
      </c>
      <c r="B36" s="26">
        <v>-22921</v>
      </c>
      <c r="C36">
        <v>9129.59</v>
      </c>
      <c r="D36">
        <v>8192.25</v>
      </c>
      <c r="E36">
        <v>5.2930000000000001</v>
      </c>
      <c r="F36">
        <v>5.2930000000000001</v>
      </c>
      <c r="G36">
        <v>5.2930000000000001</v>
      </c>
      <c r="H36">
        <v>5.2930000000000001</v>
      </c>
      <c r="I36">
        <v>5.2930000000000001</v>
      </c>
      <c r="J36">
        <v>5.2930000000000001</v>
      </c>
    </row>
    <row r="37" spans="1:10">
      <c r="A37" s="25">
        <v>37407</v>
      </c>
      <c r="B37" s="26">
        <v>-23770</v>
      </c>
      <c r="C37">
        <v>10088.98</v>
      </c>
      <c r="D37">
        <v>8192.25</v>
      </c>
      <c r="E37">
        <v>5.359</v>
      </c>
      <c r="F37">
        <v>5.359</v>
      </c>
      <c r="G37">
        <v>5.359</v>
      </c>
      <c r="H37">
        <v>5.359</v>
      </c>
      <c r="I37">
        <v>5.359</v>
      </c>
      <c r="J37">
        <v>5.359</v>
      </c>
    </row>
    <row r="38" spans="1:10">
      <c r="A38" s="25">
        <v>37437</v>
      </c>
      <c r="B38" s="26">
        <v>-23709</v>
      </c>
      <c r="C38">
        <v>5019.88</v>
      </c>
      <c r="D38">
        <v>14889.86</v>
      </c>
      <c r="E38">
        <v>5.15</v>
      </c>
      <c r="F38">
        <v>5.15</v>
      </c>
      <c r="G38">
        <v>5.15</v>
      </c>
      <c r="H38">
        <v>5.15</v>
      </c>
      <c r="I38">
        <v>5.15</v>
      </c>
      <c r="J38">
        <v>5.15</v>
      </c>
    </row>
    <row r="39" spans="1:10">
      <c r="A39" s="25">
        <v>37468</v>
      </c>
      <c r="B39" s="26">
        <v>-19849</v>
      </c>
      <c r="C39">
        <v>4830.7299999999996</v>
      </c>
      <c r="D39">
        <v>16529.759999999998</v>
      </c>
      <c r="E39">
        <v>4.9459999999999997</v>
      </c>
      <c r="F39">
        <v>4.9459999999999997</v>
      </c>
      <c r="G39">
        <v>4.9459999999999997</v>
      </c>
      <c r="H39">
        <v>4.9459999999999997</v>
      </c>
      <c r="I39">
        <v>4.9459999999999997</v>
      </c>
      <c r="J39">
        <v>4.9459999999999997</v>
      </c>
    </row>
    <row r="40" spans="1:10">
      <c r="A40" s="25">
        <v>37499</v>
      </c>
      <c r="B40" s="26">
        <v>-20029</v>
      </c>
      <c r="C40">
        <v>3810.2</v>
      </c>
      <c r="D40">
        <v>9657.0300000000007</v>
      </c>
      <c r="E40">
        <v>4.7469999999999999</v>
      </c>
      <c r="F40">
        <v>4.7469999999999999</v>
      </c>
      <c r="G40">
        <v>4.7469999999999999</v>
      </c>
      <c r="H40">
        <v>4.7469999999999999</v>
      </c>
      <c r="I40">
        <v>4.7469999999999999</v>
      </c>
      <c r="J40">
        <v>4.7469999999999999</v>
      </c>
    </row>
    <row r="41" spans="1:10">
      <c r="A41" s="25">
        <v>37529</v>
      </c>
      <c r="B41" s="26">
        <v>-21584</v>
      </c>
      <c r="C41">
        <v>6976.34</v>
      </c>
      <c r="D41">
        <v>8192.25</v>
      </c>
      <c r="E41">
        <v>4.4560000000000004</v>
      </c>
      <c r="F41">
        <v>4.4560000000000004</v>
      </c>
      <c r="G41">
        <v>4.4560000000000004</v>
      </c>
      <c r="H41">
        <v>4.4560000000000004</v>
      </c>
      <c r="I41">
        <v>4.4560000000000004</v>
      </c>
      <c r="J41">
        <v>4.4560000000000004</v>
      </c>
    </row>
    <row r="42" spans="1:10">
      <c r="A42" s="25">
        <v>37560</v>
      </c>
      <c r="B42" s="26">
        <v>-24127</v>
      </c>
      <c r="C42">
        <v>8315.76</v>
      </c>
      <c r="D42">
        <v>8192.25</v>
      </c>
      <c r="E42">
        <v>4.6150000000000002</v>
      </c>
      <c r="F42">
        <v>4.6150000000000002</v>
      </c>
      <c r="G42">
        <v>4.6150000000000002</v>
      </c>
      <c r="H42">
        <v>4.6150000000000002</v>
      </c>
      <c r="I42">
        <v>4.6150000000000002</v>
      </c>
      <c r="J42">
        <v>4.6150000000000002</v>
      </c>
    </row>
    <row r="43" spans="1:10">
      <c r="A43" s="25">
        <v>37590</v>
      </c>
      <c r="B43" s="26">
        <v>-23634</v>
      </c>
      <c r="C43">
        <v>3602.12</v>
      </c>
      <c r="D43">
        <v>8841.91</v>
      </c>
      <c r="E43">
        <v>4.5649999999999995</v>
      </c>
      <c r="F43">
        <v>4.5649999999999995</v>
      </c>
      <c r="G43">
        <v>4.5649999999999995</v>
      </c>
      <c r="H43">
        <v>4.5649999999999995</v>
      </c>
      <c r="I43">
        <v>4.5649999999999995</v>
      </c>
      <c r="J43">
        <v>4.5649999999999995</v>
      </c>
    </row>
    <row r="44" spans="1:10">
      <c r="A44" s="25">
        <v>37621</v>
      </c>
      <c r="B44" s="26">
        <v>-22533</v>
      </c>
      <c r="C44">
        <v>7977.91</v>
      </c>
      <c r="D44">
        <v>8303.69</v>
      </c>
      <c r="E44">
        <v>4.2809999999999997</v>
      </c>
      <c r="F44">
        <v>4.2809999999999997</v>
      </c>
      <c r="G44">
        <v>4.2809999999999997</v>
      </c>
      <c r="H44">
        <v>4.2809999999999997</v>
      </c>
      <c r="I44">
        <v>4.2809999999999997</v>
      </c>
      <c r="J44">
        <v>4.2809999999999997</v>
      </c>
    </row>
    <row r="45" spans="1:10">
      <c r="A45" s="25">
        <v>37652</v>
      </c>
      <c r="B45" s="26">
        <v>-21064</v>
      </c>
      <c r="C45">
        <v>4468.22</v>
      </c>
      <c r="D45">
        <v>17562.310000000001</v>
      </c>
      <c r="E45">
        <v>4.117</v>
      </c>
      <c r="F45">
        <v>4.117</v>
      </c>
      <c r="G45">
        <v>4.117</v>
      </c>
      <c r="H45">
        <v>4.117</v>
      </c>
      <c r="I45">
        <v>4.117</v>
      </c>
      <c r="J45">
        <v>4.117</v>
      </c>
    </row>
    <row r="46" spans="1:10">
      <c r="A46" s="25">
        <v>37680</v>
      </c>
      <c r="B46" s="26">
        <v>-20511</v>
      </c>
      <c r="C46">
        <v>4197.3599999999997</v>
      </c>
      <c r="D46">
        <v>20865.77</v>
      </c>
      <c r="E46">
        <v>3.9210000000000003</v>
      </c>
      <c r="F46">
        <v>3.9210000000000003</v>
      </c>
      <c r="G46">
        <v>3.9210000000000003</v>
      </c>
      <c r="H46">
        <v>3.9210000000000003</v>
      </c>
      <c r="I46">
        <v>3.9210000000000003</v>
      </c>
      <c r="J46">
        <v>3.9210000000000003</v>
      </c>
    </row>
    <row r="47" spans="1:10">
      <c r="A47" s="25">
        <v>37711</v>
      </c>
      <c r="B47" s="26">
        <v>-20738</v>
      </c>
      <c r="C47">
        <v>4149.3999999999996</v>
      </c>
      <c r="D47">
        <v>20734.29</v>
      </c>
      <c r="E47">
        <v>4.0469999999999997</v>
      </c>
      <c r="F47">
        <v>4.0469999999999997</v>
      </c>
      <c r="G47">
        <v>4.0469999999999997</v>
      </c>
      <c r="H47">
        <v>4.0469999999999997</v>
      </c>
      <c r="I47">
        <v>4.0469999999999997</v>
      </c>
      <c r="J47">
        <v>4.0469999999999997</v>
      </c>
    </row>
    <row r="48" spans="1:10">
      <c r="A48" s="25">
        <v>37741</v>
      </c>
      <c r="B48" s="26">
        <v>-23845</v>
      </c>
      <c r="C48">
        <v>4185.6499999999996</v>
      </c>
      <c r="D48">
        <v>11912.42</v>
      </c>
      <c r="E48">
        <v>4.181</v>
      </c>
      <c r="F48">
        <v>4.181</v>
      </c>
      <c r="G48">
        <v>4.181</v>
      </c>
      <c r="H48">
        <v>4.181</v>
      </c>
      <c r="I48">
        <v>4.181</v>
      </c>
      <c r="J48">
        <v>4.181</v>
      </c>
    </row>
    <row r="49" spans="1:10">
      <c r="A49" s="25">
        <v>37772</v>
      </c>
      <c r="B49" s="26">
        <v>-24535</v>
      </c>
      <c r="C49">
        <v>3310.93</v>
      </c>
      <c r="D49">
        <v>16535.91</v>
      </c>
      <c r="E49">
        <v>3.7930000000000001</v>
      </c>
      <c r="F49">
        <v>3.7930000000000001</v>
      </c>
      <c r="G49">
        <v>3.7930000000000001</v>
      </c>
      <c r="H49">
        <v>3.7930000000000001</v>
      </c>
      <c r="I49">
        <v>3.7930000000000001</v>
      </c>
      <c r="J49">
        <v>3.7930000000000001</v>
      </c>
    </row>
    <row r="50" spans="1:10">
      <c r="A50" s="25">
        <v>37802</v>
      </c>
      <c r="B50" s="26">
        <v>-25645</v>
      </c>
      <c r="C50">
        <v>2758.65</v>
      </c>
      <c r="D50">
        <v>25975.18</v>
      </c>
      <c r="E50">
        <v>3.8719999999999999</v>
      </c>
      <c r="F50">
        <v>3.8719999999999999</v>
      </c>
      <c r="G50">
        <v>3.8719999999999999</v>
      </c>
      <c r="H50">
        <v>3.8719999999999999</v>
      </c>
      <c r="I50">
        <v>3.8719999999999999</v>
      </c>
      <c r="J50">
        <v>3.8719999999999999</v>
      </c>
    </row>
    <row r="51" spans="1:10">
      <c r="A51" s="25">
        <v>37833</v>
      </c>
      <c r="B51" s="26">
        <v>-23644</v>
      </c>
      <c r="C51">
        <v>3056.55</v>
      </c>
      <c r="D51">
        <v>22310.59</v>
      </c>
      <c r="E51">
        <v>4.2320000000000002</v>
      </c>
      <c r="F51">
        <v>4.2320000000000002</v>
      </c>
      <c r="G51">
        <v>4.2320000000000002</v>
      </c>
      <c r="H51">
        <v>4.2320000000000002</v>
      </c>
      <c r="I51">
        <v>4.2320000000000002</v>
      </c>
      <c r="J51">
        <v>4.2320000000000002</v>
      </c>
    </row>
    <row r="52" spans="1:10">
      <c r="A52" s="25">
        <v>37864</v>
      </c>
      <c r="B52" s="26">
        <v>-11568</v>
      </c>
      <c r="C52">
        <v>2265.1799999999998</v>
      </c>
      <c r="D52">
        <v>20273.07</v>
      </c>
      <c r="E52">
        <v>4.2249999999999996</v>
      </c>
      <c r="F52">
        <v>4.2249999999999996</v>
      </c>
      <c r="G52">
        <v>4.2249999999999996</v>
      </c>
      <c r="H52">
        <v>4.2249999999999996</v>
      </c>
      <c r="I52">
        <v>4.2249999999999996</v>
      </c>
      <c r="J52">
        <v>4.2249999999999996</v>
      </c>
    </row>
    <row r="53" spans="1:10">
      <c r="A53" s="25">
        <v>37894</v>
      </c>
      <c r="B53" s="26">
        <v>-15599</v>
      </c>
      <c r="C53">
        <v>2462.3200000000002</v>
      </c>
      <c r="D53">
        <v>23190.13</v>
      </c>
      <c r="E53">
        <v>4.008</v>
      </c>
      <c r="F53">
        <v>4.008</v>
      </c>
      <c r="G53">
        <v>4.008</v>
      </c>
      <c r="H53">
        <v>4.008</v>
      </c>
      <c r="I53">
        <v>4.008</v>
      </c>
      <c r="J53">
        <v>4.008</v>
      </c>
    </row>
    <row r="54" spans="1:10">
      <c r="A54" s="25">
        <v>37925</v>
      </c>
      <c r="B54" s="26">
        <v>-17669</v>
      </c>
      <c r="C54">
        <v>4122.2299999999996</v>
      </c>
      <c r="D54">
        <v>8192.25</v>
      </c>
      <c r="E54">
        <v>4.3289999999999997</v>
      </c>
      <c r="F54">
        <v>4.3289999999999997</v>
      </c>
      <c r="G54">
        <v>4.3289999999999997</v>
      </c>
      <c r="H54">
        <v>4.3289999999999997</v>
      </c>
      <c r="I54">
        <v>4.3289999999999997</v>
      </c>
      <c r="J54">
        <v>4.3289999999999997</v>
      </c>
    </row>
    <row r="55" spans="1:10">
      <c r="A55" s="25">
        <v>37955</v>
      </c>
      <c r="B55" s="26">
        <v>-21156</v>
      </c>
      <c r="C55">
        <v>2778.25</v>
      </c>
      <c r="D55">
        <v>16283.34</v>
      </c>
      <c r="E55">
        <v>4.4539999999999997</v>
      </c>
      <c r="F55">
        <v>4.4539999999999997</v>
      </c>
      <c r="G55">
        <v>4.4539999999999997</v>
      </c>
      <c r="H55">
        <v>4.4539999999999997</v>
      </c>
      <c r="I55">
        <v>4.4539999999999997</v>
      </c>
      <c r="J55">
        <v>4.4539999999999997</v>
      </c>
    </row>
    <row r="56" spans="1:10">
      <c r="A56" s="25">
        <v>37986</v>
      </c>
      <c r="B56" s="26">
        <v>-17124</v>
      </c>
      <c r="C56">
        <v>7728.05</v>
      </c>
      <c r="D56">
        <v>8207.26</v>
      </c>
      <c r="E56">
        <v>4.2880000000000003</v>
      </c>
      <c r="F56">
        <v>4.2880000000000003</v>
      </c>
      <c r="G56">
        <v>4.2880000000000003</v>
      </c>
      <c r="H56">
        <v>4.2880000000000003</v>
      </c>
      <c r="I56">
        <v>4.2880000000000003</v>
      </c>
      <c r="J56">
        <v>4.2880000000000003</v>
      </c>
    </row>
    <row r="57" spans="1:10">
      <c r="A57" s="25">
        <v>38017</v>
      </c>
      <c r="B57" s="26">
        <v>-16088</v>
      </c>
      <c r="C57">
        <v>4747.1000000000004</v>
      </c>
      <c r="D57">
        <v>27729.8</v>
      </c>
      <c r="E57">
        <v>4.3040000000000003</v>
      </c>
      <c r="F57">
        <v>4.3040000000000003</v>
      </c>
      <c r="G57">
        <v>4.3040000000000003</v>
      </c>
      <c r="H57">
        <v>4.3040000000000003</v>
      </c>
      <c r="I57">
        <v>4.3040000000000003</v>
      </c>
      <c r="J57">
        <v>4.3040000000000003</v>
      </c>
    </row>
    <row r="58" spans="1:10">
      <c r="A58" s="25">
        <v>38046</v>
      </c>
      <c r="B58" s="26">
        <v>-15976</v>
      </c>
      <c r="C58">
        <v>4563.33</v>
      </c>
      <c r="D58">
        <v>31492.21</v>
      </c>
      <c r="E58">
        <v>4.1180000000000003</v>
      </c>
      <c r="F58">
        <v>4.1180000000000003</v>
      </c>
      <c r="G58">
        <v>4.1180000000000003</v>
      </c>
      <c r="H58">
        <v>4.1180000000000003</v>
      </c>
      <c r="I58">
        <v>4.1180000000000003</v>
      </c>
      <c r="J58">
        <v>4.1180000000000003</v>
      </c>
    </row>
    <row r="59" spans="1:10">
      <c r="A59" s="25">
        <v>38077</v>
      </c>
      <c r="B59" s="26">
        <v>-16675</v>
      </c>
      <c r="C59">
        <v>4787.1000000000004</v>
      </c>
      <c r="D59">
        <v>23600.86</v>
      </c>
      <c r="E59">
        <v>4.0129999999999999</v>
      </c>
      <c r="F59">
        <v>4.0129999999999999</v>
      </c>
      <c r="G59">
        <v>4.0129999999999999</v>
      </c>
      <c r="H59">
        <v>4.0129999999999999</v>
      </c>
      <c r="I59">
        <v>4.0129999999999999</v>
      </c>
      <c r="J59">
        <v>4.0129999999999999</v>
      </c>
    </row>
    <row r="60" spans="1:10">
      <c r="A60" s="25">
        <v>38107</v>
      </c>
      <c r="B60" s="26">
        <v>-20109</v>
      </c>
      <c r="C60">
        <v>4327.07</v>
      </c>
      <c r="D60">
        <v>21061.599999999999</v>
      </c>
      <c r="E60">
        <v>4.2370000000000001</v>
      </c>
      <c r="F60">
        <v>4.2370000000000001</v>
      </c>
      <c r="G60">
        <v>4.2370000000000001</v>
      </c>
      <c r="H60">
        <v>4.2370000000000001</v>
      </c>
      <c r="I60">
        <v>4.2370000000000001</v>
      </c>
      <c r="J60">
        <v>4.2370000000000001</v>
      </c>
    </row>
    <row r="61" spans="1:10">
      <c r="A61" s="25">
        <v>38138</v>
      </c>
      <c r="B61" s="26">
        <v>-23226</v>
      </c>
      <c r="C61">
        <v>4189.97</v>
      </c>
      <c r="D61">
        <v>20504.88</v>
      </c>
      <c r="E61">
        <v>4.3959999999999999</v>
      </c>
      <c r="F61">
        <v>4.3959999999999999</v>
      </c>
      <c r="G61">
        <v>4.3959999999999999</v>
      </c>
      <c r="H61">
        <v>4.3959999999999999</v>
      </c>
      <c r="I61">
        <v>4.3959999999999999</v>
      </c>
      <c r="J61">
        <v>4.3959999999999999</v>
      </c>
    </row>
    <row r="62" spans="1:10">
      <c r="A62" s="25">
        <v>38168</v>
      </c>
      <c r="B62" s="26">
        <v>-24367</v>
      </c>
      <c r="C62">
        <v>3921.49</v>
      </c>
      <c r="D62">
        <v>39600.269999999997</v>
      </c>
      <c r="E62">
        <v>4.3369999999999997</v>
      </c>
      <c r="F62">
        <v>4.3369999999999997</v>
      </c>
      <c r="G62">
        <v>4.3369999999999997</v>
      </c>
      <c r="H62">
        <v>4.3369999999999997</v>
      </c>
      <c r="I62">
        <v>4.3369999999999997</v>
      </c>
      <c r="J62">
        <v>4.3369999999999997</v>
      </c>
    </row>
    <row r="63" spans="1:10">
      <c r="A63" s="25">
        <v>38199</v>
      </c>
      <c r="B63" s="26">
        <v>-26029</v>
      </c>
      <c r="C63">
        <v>4251.87</v>
      </c>
      <c r="D63">
        <v>32588.99</v>
      </c>
      <c r="E63">
        <v>4.2350000000000003</v>
      </c>
      <c r="F63">
        <v>4.2350000000000003</v>
      </c>
      <c r="G63">
        <v>4.2350000000000003</v>
      </c>
      <c r="H63">
        <v>4.2350000000000003</v>
      </c>
      <c r="I63">
        <v>4.2350000000000003</v>
      </c>
      <c r="J63">
        <v>4.2350000000000003</v>
      </c>
    </row>
    <row r="64" spans="1:10">
      <c r="A64" s="25">
        <v>38230</v>
      </c>
      <c r="B64" s="26">
        <v>-22733</v>
      </c>
      <c r="C64">
        <v>3525.1</v>
      </c>
      <c r="D64">
        <v>33150.14</v>
      </c>
      <c r="E64">
        <v>4.0389999999999997</v>
      </c>
      <c r="F64">
        <v>4.0389999999999997</v>
      </c>
      <c r="G64">
        <v>4.0389999999999997</v>
      </c>
      <c r="H64">
        <v>4.0389999999999997</v>
      </c>
      <c r="I64">
        <v>4.0389999999999997</v>
      </c>
      <c r="J64">
        <v>4.0389999999999997</v>
      </c>
    </row>
    <row r="65" spans="1:10">
      <c r="A65" s="25">
        <v>38260</v>
      </c>
      <c r="B65" s="26">
        <v>-18003</v>
      </c>
      <c r="C65">
        <v>3581.36</v>
      </c>
      <c r="D65">
        <v>29969.25</v>
      </c>
      <c r="E65">
        <v>4.0039999999999996</v>
      </c>
      <c r="F65">
        <v>4.0039999999999996</v>
      </c>
      <c r="G65">
        <v>4.0039999999999996</v>
      </c>
      <c r="H65">
        <v>4.0039999999999996</v>
      </c>
      <c r="I65">
        <v>4.0039999999999996</v>
      </c>
      <c r="J65">
        <v>4.0039999999999996</v>
      </c>
    </row>
    <row r="66" spans="1:10">
      <c r="A66" s="25">
        <v>38291</v>
      </c>
      <c r="B66" s="26">
        <v>-23012</v>
      </c>
      <c r="C66">
        <v>3286.08</v>
      </c>
      <c r="D66">
        <v>21363.68</v>
      </c>
      <c r="E66">
        <v>3.8780000000000001</v>
      </c>
      <c r="F66">
        <v>3.8780000000000001</v>
      </c>
      <c r="G66">
        <v>3.8780000000000001</v>
      </c>
      <c r="H66">
        <v>3.8780000000000001</v>
      </c>
      <c r="I66">
        <v>3.8780000000000001</v>
      </c>
      <c r="J66">
        <v>3.8780000000000001</v>
      </c>
    </row>
    <row r="67" spans="1:10">
      <c r="A67" s="25">
        <v>38321</v>
      </c>
      <c r="B67" s="26">
        <v>-26391</v>
      </c>
      <c r="C67">
        <v>3634.71</v>
      </c>
      <c r="D67">
        <v>23387.09</v>
      </c>
      <c r="E67">
        <v>3.74</v>
      </c>
      <c r="F67">
        <v>3.74</v>
      </c>
      <c r="G67">
        <v>3.74</v>
      </c>
      <c r="H67">
        <v>3.74</v>
      </c>
      <c r="I67">
        <v>3.74</v>
      </c>
      <c r="J67">
        <v>3.74</v>
      </c>
    </row>
    <row r="68" spans="1:10">
      <c r="A68" s="25">
        <v>38352</v>
      </c>
      <c r="B68" s="26">
        <v>-25035</v>
      </c>
      <c r="C68">
        <v>6077.31</v>
      </c>
      <c r="D68">
        <v>15247</v>
      </c>
      <c r="E68">
        <v>3.71</v>
      </c>
      <c r="F68">
        <v>3.71</v>
      </c>
      <c r="G68">
        <v>3.71</v>
      </c>
      <c r="H68">
        <v>3.71</v>
      </c>
      <c r="I68">
        <v>3.71</v>
      </c>
      <c r="J68">
        <v>3.71</v>
      </c>
    </row>
    <row r="69" spans="1:10">
      <c r="A69" s="25">
        <v>38383</v>
      </c>
      <c r="B69" s="26">
        <v>-24869</v>
      </c>
      <c r="C69">
        <v>4704.68</v>
      </c>
      <c r="D69">
        <v>36984.720000000001</v>
      </c>
      <c r="E69">
        <v>3.56</v>
      </c>
      <c r="F69">
        <v>3.56</v>
      </c>
      <c r="G69">
        <v>3.56</v>
      </c>
      <c r="H69">
        <v>3.56</v>
      </c>
      <c r="I69">
        <v>3.56</v>
      </c>
      <c r="J69">
        <v>3.56</v>
      </c>
    </row>
    <row r="70" spans="1:10">
      <c r="A70" s="25">
        <v>38411</v>
      </c>
      <c r="B70" s="26">
        <v>-25629</v>
      </c>
      <c r="C70">
        <v>4724.1899999999996</v>
      </c>
      <c r="D70">
        <v>48697.39</v>
      </c>
      <c r="E70">
        <v>3.7269999999999999</v>
      </c>
      <c r="F70">
        <v>3.7269999999999999</v>
      </c>
      <c r="G70">
        <v>3.7269999999999999</v>
      </c>
      <c r="H70">
        <v>3.7269999999999999</v>
      </c>
      <c r="I70">
        <v>3.7269999999999999</v>
      </c>
      <c r="J70">
        <v>3.7269999999999999</v>
      </c>
    </row>
    <row r="71" spans="1:10">
      <c r="A71" s="25">
        <v>38442</v>
      </c>
      <c r="B71" s="26">
        <v>-22653</v>
      </c>
      <c r="C71">
        <v>4950.5</v>
      </c>
      <c r="D71">
        <v>37701.32</v>
      </c>
      <c r="E71">
        <v>3.64</v>
      </c>
      <c r="F71">
        <v>3.64</v>
      </c>
      <c r="G71">
        <v>3.64</v>
      </c>
      <c r="H71">
        <v>3.64</v>
      </c>
      <c r="I71">
        <v>3.64</v>
      </c>
      <c r="J71">
        <v>3.64</v>
      </c>
    </row>
    <row r="72" spans="1:10">
      <c r="A72" s="25">
        <v>38472</v>
      </c>
      <c r="B72" s="26">
        <v>-16452</v>
      </c>
      <c r="C72">
        <v>4696.01</v>
      </c>
      <c r="D72">
        <v>41935.32</v>
      </c>
      <c r="E72">
        <v>3.4239999999999999</v>
      </c>
      <c r="F72">
        <v>3.4239999999999999</v>
      </c>
      <c r="G72">
        <v>3.4239999999999999</v>
      </c>
      <c r="H72">
        <v>3.4239999999999999</v>
      </c>
      <c r="I72">
        <v>3.4239999999999999</v>
      </c>
      <c r="J72">
        <v>3.4239999999999999</v>
      </c>
    </row>
    <row r="73" spans="1:10">
      <c r="A73" s="25">
        <v>38503</v>
      </c>
      <c r="B73" s="26">
        <v>-16640</v>
      </c>
      <c r="C73">
        <v>4483.33</v>
      </c>
      <c r="D73">
        <v>26077.51</v>
      </c>
      <c r="E73">
        <v>3.2650000000000001</v>
      </c>
      <c r="F73">
        <v>3.2650000000000001</v>
      </c>
      <c r="G73">
        <v>3.2650000000000001</v>
      </c>
      <c r="H73">
        <v>3.2650000000000001</v>
      </c>
      <c r="I73">
        <v>3.2650000000000001</v>
      </c>
      <c r="J73">
        <v>3.2650000000000001</v>
      </c>
    </row>
    <row r="74" spans="1:10">
      <c r="A74" s="25">
        <v>38533</v>
      </c>
      <c r="B74" s="26">
        <v>-18951</v>
      </c>
      <c r="C74">
        <v>3555.19</v>
      </c>
      <c r="D74">
        <v>54129.93</v>
      </c>
      <c r="E74">
        <v>3.1150000000000002</v>
      </c>
      <c r="F74">
        <v>3.1150000000000002</v>
      </c>
      <c r="G74">
        <v>3.1150000000000002</v>
      </c>
      <c r="H74">
        <v>3.1150000000000002</v>
      </c>
      <c r="I74">
        <v>3.1150000000000002</v>
      </c>
      <c r="J74">
        <v>3.1150000000000002</v>
      </c>
    </row>
    <row r="75" spans="1:10">
      <c r="A75" s="25">
        <v>38564</v>
      </c>
      <c r="B75" s="26">
        <v>-13372</v>
      </c>
      <c r="C75">
        <v>4496.08</v>
      </c>
      <c r="D75">
        <v>49472.7</v>
      </c>
      <c r="E75">
        <v>3.2320000000000002</v>
      </c>
      <c r="F75">
        <v>3.2320000000000002</v>
      </c>
      <c r="G75">
        <v>3.2320000000000002</v>
      </c>
      <c r="H75">
        <v>3.2320000000000002</v>
      </c>
      <c r="I75">
        <v>3.2320000000000002</v>
      </c>
      <c r="J75">
        <v>3.2320000000000002</v>
      </c>
    </row>
    <row r="76" spans="1:10">
      <c r="A76" s="25">
        <v>38595</v>
      </c>
      <c r="B76" s="26">
        <v>-10398</v>
      </c>
      <c r="C76">
        <v>4055.22</v>
      </c>
      <c r="D76">
        <v>36527.919999999998</v>
      </c>
      <c r="E76">
        <v>3.081</v>
      </c>
      <c r="F76">
        <v>3.081</v>
      </c>
      <c r="G76">
        <v>3.081</v>
      </c>
      <c r="H76">
        <v>3.081</v>
      </c>
      <c r="I76">
        <v>3.081</v>
      </c>
      <c r="J76">
        <v>3.081</v>
      </c>
    </row>
    <row r="77" spans="1:10">
      <c r="A77" s="25">
        <v>38625</v>
      </c>
      <c r="B77" s="26">
        <v>-10124</v>
      </c>
      <c r="C77">
        <v>4256.6899999999996</v>
      </c>
      <c r="D77">
        <v>28810.04</v>
      </c>
      <c r="E77">
        <v>3.13</v>
      </c>
      <c r="F77">
        <v>3.13</v>
      </c>
      <c r="G77">
        <v>3.13</v>
      </c>
      <c r="H77">
        <v>3.13</v>
      </c>
      <c r="I77">
        <v>3.13</v>
      </c>
      <c r="J77">
        <v>3.13</v>
      </c>
    </row>
    <row r="78" spans="1:10">
      <c r="A78" s="25">
        <v>38656</v>
      </c>
      <c r="B78" s="26">
        <v>-14554</v>
      </c>
      <c r="C78">
        <v>4418.3</v>
      </c>
      <c r="D78">
        <v>31291.27</v>
      </c>
      <c r="E78">
        <v>3.4319999999999999</v>
      </c>
      <c r="F78">
        <v>3.4319999999999999</v>
      </c>
      <c r="G78">
        <v>3.4319999999999999</v>
      </c>
      <c r="H78">
        <v>3.4319999999999999</v>
      </c>
      <c r="I78">
        <v>3.4319999999999999</v>
      </c>
      <c r="J78">
        <v>3.4319999999999999</v>
      </c>
    </row>
    <row r="79" spans="1:10">
      <c r="A79" s="25">
        <v>38686</v>
      </c>
      <c r="B79" s="26">
        <v>-12459</v>
      </c>
      <c r="C79">
        <v>4767.53</v>
      </c>
      <c r="D79">
        <v>26795.45</v>
      </c>
      <c r="E79">
        <v>3.4740000000000002</v>
      </c>
      <c r="F79">
        <v>3.4740000000000002</v>
      </c>
      <c r="G79">
        <v>3.4740000000000002</v>
      </c>
      <c r="H79">
        <v>3.4740000000000002</v>
      </c>
      <c r="I79">
        <v>3.4740000000000002</v>
      </c>
      <c r="J79">
        <v>3.4740000000000002</v>
      </c>
    </row>
    <row r="80" spans="1:10">
      <c r="A80" s="25">
        <v>38717</v>
      </c>
      <c r="B80" s="26">
        <v>-12803</v>
      </c>
      <c r="C80">
        <v>8100.7</v>
      </c>
      <c r="D80">
        <v>15541.74</v>
      </c>
      <c r="E80">
        <v>3.3119999999999998</v>
      </c>
      <c r="F80">
        <v>3.3119999999999998</v>
      </c>
      <c r="G80">
        <v>3.3119999999999998</v>
      </c>
      <c r="H80">
        <v>3.3119999999999998</v>
      </c>
      <c r="I80">
        <v>3.3119999999999998</v>
      </c>
      <c r="J80">
        <v>3.3119999999999998</v>
      </c>
    </row>
    <row r="81" spans="1:10">
      <c r="A81" s="25">
        <v>38748</v>
      </c>
      <c r="B81" s="26">
        <v>-13117</v>
      </c>
      <c r="C81">
        <v>6911.06</v>
      </c>
      <c r="D81">
        <v>43253.29</v>
      </c>
      <c r="E81">
        <v>3.4769999999999999</v>
      </c>
      <c r="F81">
        <v>3.4769999999999999</v>
      </c>
      <c r="G81">
        <v>3.4769999999999999</v>
      </c>
      <c r="H81">
        <v>3.4769999999999999</v>
      </c>
      <c r="I81">
        <v>3.4769999999999999</v>
      </c>
      <c r="J81">
        <v>3.4769999999999999</v>
      </c>
    </row>
    <row r="82" spans="1:10">
      <c r="A82" s="25">
        <v>38776</v>
      </c>
      <c r="B82" s="26">
        <v>-17199</v>
      </c>
      <c r="C82">
        <v>6541.79</v>
      </c>
      <c r="D82">
        <v>40132.58</v>
      </c>
      <c r="E82">
        <v>3.5049999999999999</v>
      </c>
      <c r="F82">
        <v>3.5049999999999999</v>
      </c>
      <c r="G82">
        <v>3.5049999999999999</v>
      </c>
      <c r="H82">
        <v>3.5049999999999999</v>
      </c>
      <c r="I82">
        <v>3.5049999999999999</v>
      </c>
      <c r="J82">
        <v>3.5049999999999999</v>
      </c>
    </row>
    <row r="83" spans="1:10">
      <c r="A83" s="25">
        <v>38807</v>
      </c>
      <c r="B83" s="26">
        <v>-18756</v>
      </c>
      <c r="C83">
        <v>6854.5</v>
      </c>
      <c r="D83">
        <v>31039.5</v>
      </c>
      <c r="E83">
        <v>3.7909999999999999</v>
      </c>
      <c r="F83">
        <v>3.7909999999999999</v>
      </c>
      <c r="G83">
        <v>3.7909999999999999</v>
      </c>
      <c r="H83">
        <v>3.7909999999999999</v>
      </c>
      <c r="I83">
        <v>3.7909999999999999</v>
      </c>
      <c r="J83">
        <v>3.7909999999999999</v>
      </c>
    </row>
    <row r="84" spans="1:10">
      <c r="A84" s="25">
        <v>38837</v>
      </c>
      <c r="B84" s="26">
        <v>-21553</v>
      </c>
      <c r="C84">
        <v>7330.26</v>
      </c>
      <c r="D84">
        <v>26896.240000000002</v>
      </c>
      <c r="E84">
        <v>3.9649999999999999</v>
      </c>
      <c r="F84">
        <v>3.9649999999999999</v>
      </c>
      <c r="G84">
        <v>3.9649999999999999</v>
      </c>
      <c r="H84">
        <v>3.9649999999999999</v>
      </c>
      <c r="I84">
        <v>3.9649999999999999</v>
      </c>
      <c r="J84">
        <v>3.9649999999999999</v>
      </c>
    </row>
    <row r="85" spans="1:10">
      <c r="A85" s="25">
        <v>38868</v>
      </c>
      <c r="B85" s="26">
        <v>-24561</v>
      </c>
      <c r="C85">
        <v>7493.05</v>
      </c>
      <c r="D85">
        <v>21504.06</v>
      </c>
      <c r="E85">
        <v>3.9809999999999999</v>
      </c>
      <c r="F85">
        <v>3.9809999999999999</v>
      </c>
      <c r="G85">
        <v>3.9809999999999999</v>
      </c>
      <c r="H85">
        <v>3.9809999999999999</v>
      </c>
      <c r="I85">
        <v>3.9809999999999999</v>
      </c>
      <c r="J85">
        <v>3.9809999999999999</v>
      </c>
    </row>
    <row r="86" spans="1:10">
      <c r="A86" s="25">
        <v>38898</v>
      </c>
      <c r="B86" s="26">
        <v>-29058</v>
      </c>
      <c r="C86">
        <v>7298.7</v>
      </c>
      <c r="D86">
        <v>55557.74</v>
      </c>
      <c r="E86">
        <v>4.0650000000000004</v>
      </c>
      <c r="F86">
        <v>4.0650000000000004</v>
      </c>
      <c r="G86">
        <v>4.0650000000000004</v>
      </c>
      <c r="H86">
        <v>4.0650000000000004</v>
      </c>
      <c r="I86">
        <v>4.0650000000000004</v>
      </c>
      <c r="J86">
        <v>4.0650000000000004</v>
      </c>
    </row>
    <row r="87" spans="1:10">
      <c r="A87" s="25">
        <v>38929</v>
      </c>
      <c r="B87" s="26">
        <v>-29195</v>
      </c>
      <c r="C87">
        <v>8174.64</v>
      </c>
      <c r="D87">
        <v>55048.56</v>
      </c>
      <c r="E87">
        <v>3.9220000000000002</v>
      </c>
      <c r="F87">
        <v>3.9220000000000002</v>
      </c>
      <c r="G87">
        <v>3.9220000000000002</v>
      </c>
      <c r="H87">
        <v>3.9220000000000002</v>
      </c>
      <c r="I87">
        <v>3.9220000000000002</v>
      </c>
      <c r="J87">
        <v>3.9220000000000002</v>
      </c>
    </row>
    <row r="88" spans="1:10">
      <c r="A88" s="25">
        <v>38960</v>
      </c>
      <c r="B88" s="26">
        <v>-28013</v>
      </c>
      <c r="C88">
        <v>7865.29</v>
      </c>
      <c r="D88">
        <v>44073.11</v>
      </c>
      <c r="E88">
        <v>3.7570000000000001</v>
      </c>
      <c r="F88">
        <v>3.7570000000000001</v>
      </c>
      <c r="G88">
        <v>3.7570000000000001</v>
      </c>
      <c r="H88">
        <v>3.7570000000000001</v>
      </c>
      <c r="I88">
        <v>3.7570000000000001</v>
      </c>
      <c r="J88">
        <v>3.7570000000000001</v>
      </c>
    </row>
    <row r="89" spans="1:10">
      <c r="A89" s="25">
        <v>38990</v>
      </c>
      <c r="B89" s="26">
        <v>-24750</v>
      </c>
      <c r="C89">
        <v>8181.87</v>
      </c>
      <c r="D89">
        <v>37552.120000000003</v>
      </c>
      <c r="E89">
        <v>3.7149999999999999</v>
      </c>
      <c r="F89">
        <v>3.7149999999999999</v>
      </c>
      <c r="G89">
        <v>3.7149999999999999</v>
      </c>
      <c r="H89">
        <v>3.7149999999999999</v>
      </c>
      <c r="I89">
        <v>3.7149999999999999</v>
      </c>
      <c r="J89">
        <v>3.7149999999999999</v>
      </c>
    </row>
    <row r="90" spans="1:10">
      <c r="A90" s="25">
        <v>39021</v>
      </c>
      <c r="B90" s="26">
        <v>-25416</v>
      </c>
      <c r="C90">
        <v>9110.9599999999991</v>
      </c>
      <c r="D90">
        <v>41525.53</v>
      </c>
      <c r="E90">
        <v>3.7410000000000001</v>
      </c>
      <c r="F90">
        <v>3.7410000000000001</v>
      </c>
      <c r="G90">
        <v>3.7410000000000001</v>
      </c>
      <c r="H90">
        <v>3.7410000000000001</v>
      </c>
      <c r="I90">
        <v>3.7410000000000001</v>
      </c>
      <c r="J90">
        <v>3.7410000000000001</v>
      </c>
    </row>
    <row r="91" spans="1:10">
      <c r="A91" s="25">
        <v>39051</v>
      </c>
      <c r="B91" s="26">
        <v>-25443</v>
      </c>
      <c r="C91">
        <v>10151.49</v>
      </c>
      <c r="D91">
        <v>35022.370000000003</v>
      </c>
      <c r="E91">
        <v>3.7309999999999999</v>
      </c>
      <c r="F91">
        <v>3.7309999999999999</v>
      </c>
      <c r="G91">
        <v>3.7309999999999999</v>
      </c>
      <c r="H91">
        <v>3.7309999999999999</v>
      </c>
      <c r="I91">
        <v>3.7309999999999999</v>
      </c>
      <c r="J91">
        <v>3.7309999999999999</v>
      </c>
    </row>
    <row r="92" spans="1:10">
      <c r="A92" s="25">
        <v>39082</v>
      </c>
      <c r="B92" s="26">
        <v>-23640</v>
      </c>
      <c r="C92">
        <v>14208.92</v>
      </c>
      <c r="D92">
        <v>30845.24</v>
      </c>
      <c r="E92">
        <v>4.0030000000000001</v>
      </c>
      <c r="F92">
        <v>4.0030000000000001</v>
      </c>
      <c r="G92">
        <v>4.0030000000000001</v>
      </c>
      <c r="H92">
        <v>4.0030000000000001</v>
      </c>
      <c r="I92">
        <v>4.0030000000000001</v>
      </c>
      <c r="J92">
        <v>4.0030000000000001</v>
      </c>
    </row>
    <row r="93" spans="1:10">
      <c r="A93" s="25">
        <v>39113</v>
      </c>
      <c r="B93" s="26">
        <v>-22011</v>
      </c>
      <c r="C93">
        <v>13852.28</v>
      </c>
      <c r="D93">
        <v>35053.07</v>
      </c>
      <c r="E93">
        <v>4.1449999999999996</v>
      </c>
      <c r="F93">
        <v>4.1449999999999996</v>
      </c>
      <c r="G93">
        <v>4.1449999999999996</v>
      </c>
      <c r="H93">
        <v>4.1449999999999996</v>
      </c>
      <c r="I93">
        <v>4.1449999999999996</v>
      </c>
      <c r="J93">
        <v>4.1449999999999996</v>
      </c>
    </row>
    <row r="94" spans="1:10">
      <c r="A94" s="25">
        <v>39141</v>
      </c>
      <c r="B94" s="26">
        <v>-21757</v>
      </c>
      <c r="C94">
        <v>13836.79</v>
      </c>
      <c r="D94">
        <v>35398.71</v>
      </c>
      <c r="E94">
        <v>4.0030000000000001</v>
      </c>
      <c r="F94">
        <v>4.0030000000000001</v>
      </c>
      <c r="G94">
        <v>4.0030000000000001</v>
      </c>
      <c r="H94">
        <v>4.0030000000000001</v>
      </c>
      <c r="I94">
        <v>4.0030000000000001</v>
      </c>
      <c r="J94">
        <v>4.0030000000000001</v>
      </c>
    </row>
    <row r="95" spans="1:10">
      <c r="A95" s="25">
        <v>39172</v>
      </c>
      <c r="B95" s="26">
        <v>-21032</v>
      </c>
      <c r="C95">
        <v>13770.18</v>
      </c>
      <c r="D95">
        <v>26379</v>
      </c>
      <c r="E95">
        <v>4.1100000000000003</v>
      </c>
      <c r="F95">
        <v>4.1100000000000003</v>
      </c>
      <c r="G95">
        <v>4.1100000000000003</v>
      </c>
      <c r="H95">
        <v>4.1100000000000003</v>
      </c>
      <c r="I95">
        <v>4.1100000000000003</v>
      </c>
      <c r="J95">
        <v>4.1100000000000003</v>
      </c>
    </row>
    <row r="96" spans="1:10">
      <c r="A96" s="25">
        <v>39202</v>
      </c>
      <c r="B96" s="26">
        <v>-26289</v>
      </c>
      <c r="C96">
        <v>14215.68</v>
      </c>
      <c r="D96">
        <v>21670.02</v>
      </c>
      <c r="E96">
        <v>4.2069999999999999</v>
      </c>
      <c r="F96">
        <v>4.2069999999999999</v>
      </c>
      <c r="G96">
        <v>4.2069999999999999</v>
      </c>
      <c r="H96">
        <v>4.2069999999999999</v>
      </c>
      <c r="I96">
        <v>4.2069999999999999</v>
      </c>
      <c r="J96">
        <v>4.2069999999999999</v>
      </c>
    </row>
    <row r="97" spans="1:10">
      <c r="A97" s="25">
        <v>39233</v>
      </c>
      <c r="B97" s="26">
        <v>-32805</v>
      </c>
      <c r="C97">
        <v>13602.68</v>
      </c>
      <c r="D97">
        <v>21991.87</v>
      </c>
      <c r="E97">
        <v>4.4619999999999997</v>
      </c>
      <c r="F97">
        <v>4.4619999999999997</v>
      </c>
      <c r="G97">
        <v>4.4619999999999997</v>
      </c>
      <c r="H97">
        <v>4.4619999999999997</v>
      </c>
      <c r="I97">
        <v>4.4619999999999997</v>
      </c>
      <c r="J97">
        <v>4.4619999999999997</v>
      </c>
    </row>
    <row r="98" spans="1:10">
      <c r="A98" s="25">
        <v>39263</v>
      </c>
      <c r="B98" s="26">
        <v>-34802</v>
      </c>
      <c r="C98">
        <v>13065.49</v>
      </c>
      <c r="D98">
        <v>40767.65</v>
      </c>
      <c r="E98">
        <v>4.6399999999999997</v>
      </c>
      <c r="F98">
        <v>4.6399999999999997</v>
      </c>
      <c r="G98">
        <v>4.6399999999999997</v>
      </c>
      <c r="H98">
        <v>4.6399999999999997</v>
      </c>
      <c r="I98">
        <v>4.6399999999999997</v>
      </c>
      <c r="J98">
        <v>4.6399999999999997</v>
      </c>
    </row>
    <row r="99" spans="1:10">
      <c r="A99" s="25">
        <v>39294</v>
      </c>
      <c r="B99" s="26">
        <v>-27106</v>
      </c>
      <c r="C99">
        <v>13738.52</v>
      </c>
      <c r="D99">
        <v>44335.95</v>
      </c>
      <c r="E99">
        <v>4.4640000000000004</v>
      </c>
      <c r="F99">
        <v>4.4640000000000004</v>
      </c>
      <c r="G99">
        <v>4.4640000000000004</v>
      </c>
      <c r="H99">
        <v>4.4640000000000004</v>
      </c>
      <c r="I99">
        <v>4.4640000000000004</v>
      </c>
      <c r="J99">
        <v>4.4640000000000004</v>
      </c>
    </row>
    <row r="100" spans="1:10">
      <c r="A100" s="25">
        <v>39325</v>
      </c>
      <c r="B100" s="26">
        <v>-24045</v>
      </c>
      <c r="C100">
        <v>13143.05</v>
      </c>
      <c r="D100">
        <v>38390.129999999997</v>
      </c>
      <c r="E100">
        <v>4.3629999999999995</v>
      </c>
      <c r="F100">
        <v>4.3629999999999995</v>
      </c>
      <c r="G100">
        <v>4.3629999999999995</v>
      </c>
      <c r="H100">
        <v>4.3629999999999995</v>
      </c>
      <c r="I100">
        <v>4.3629999999999995</v>
      </c>
      <c r="J100">
        <v>4.3629999999999995</v>
      </c>
    </row>
    <row r="101" spans="1:10">
      <c r="A101" s="25">
        <v>39355</v>
      </c>
      <c r="B101" s="26">
        <v>-17669</v>
      </c>
      <c r="C101">
        <v>13112.64</v>
      </c>
      <c r="D101">
        <v>34096.239999999998</v>
      </c>
      <c r="E101">
        <v>4.4390000000000001</v>
      </c>
      <c r="F101">
        <v>4.4390000000000001</v>
      </c>
      <c r="G101">
        <v>4.4390000000000001</v>
      </c>
      <c r="H101">
        <v>4.4390000000000001</v>
      </c>
      <c r="I101">
        <v>4.4390000000000001</v>
      </c>
      <c r="J101">
        <v>4.4390000000000001</v>
      </c>
    </row>
    <row r="102" spans="1:10">
      <c r="A102" s="25">
        <v>39386</v>
      </c>
      <c r="B102" s="26">
        <v>-5873</v>
      </c>
      <c r="C102">
        <v>13028.71</v>
      </c>
      <c r="D102">
        <v>46141.3</v>
      </c>
      <c r="E102">
        <v>4.3559999999999999</v>
      </c>
      <c r="F102">
        <v>4.3559999999999999</v>
      </c>
      <c r="G102">
        <v>4.3559999999999999</v>
      </c>
      <c r="H102">
        <v>4.3559999999999999</v>
      </c>
      <c r="I102">
        <v>4.3559999999999999</v>
      </c>
      <c r="J102">
        <v>4.3559999999999999</v>
      </c>
    </row>
    <row r="103" spans="1:10">
      <c r="A103" s="25">
        <v>39416</v>
      </c>
      <c r="B103" s="26">
        <v>291</v>
      </c>
      <c r="C103">
        <v>13473.55</v>
      </c>
      <c r="D103">
        <v>35656.15</v>
      </c>
      <c r="E103">
        <v>4.3179999999999996</v>
      </c>
      <c r="F103">
        <v>4.3179999999999996</v>
      </c>
      <c r="G103">
        <v>4.3179999999999996</v>
      </c>
      <c r="H103">
        <v>4.3179999999999996</v>
      </c>
      <c r="I103">
        <v>4.3179999999999996</v>
      </c>
      <c r="J103">
        <v>4.3179999999999996</v>
      </c>
    </row>
    <row r="104" spans="1:10">
      <c r="A104" s="25">
        <v>39447</v>
      </c>
      <c r="B104" s="26">
        <v>4278</v>
      </c>
      <c r="C104">
        <v>16244.52</v>
      </c>
      <c r="D104">
        <v>43743.53</v>
      </c>
      <c r="E104">
        <v>4.43</v>
      </c>
      <c r="F104">
        <v>4.43</v>
      </c>
      <c r="G104">
        <v>4.43</v>
      </c>
      <c r="H104">
        <v>4.43</v>
      </c>
      <c r="I104">
        <v>4.43</v>
      </c>
      <c r="J104">
        <v>4.43</v>
      </c>
    </row>
    <row r="105" spans="1:10">
      <c r="A105" s="25">
        <v>39478</v>
      </c>
      <c r="B105" s="26">
        <v>4993</v>
      </c>
      <c r="C105">
        <v>14264.14</v>
      </c>
      <c r="D105">
        <v>47503.78</v>
      </c>
      <c r="E105">
        <v>4.1319999999999997</v>
      </c>
      <c r="F105">
        <v>4.1319999999999997</v>
      </c>
      <c r="G105">
        <v>4.1319999999999997</v>
      </c>
      <c r="H105">
        <v>4.1319999999999997</v>
      </c>
      <c r="I105">
        <v>4.1319999999999997</v>
      </c>
      <c r="J105">
        <v>4.1319999999999997</v>
      </c>
    </row>
    <row r="106" spans="1:10">
      <c r="A106" s="25">
        <v>39507</v>
      </c>
      <c r="B106" s="26">
        <v>7985</v>
      </c>
      <c r="C106">
        <v>14014.72</v>
      </c>
      <c r="D106">
        <v>45418.67</v>
      </c>
      <c r="E106">
        <v>4.0640000000000001</v>
      </c>
      <c r="F106">
        <v>4.0640000000000001</v>
      </c>
      <c r="G106">
        <v>4.0640000000000001</v>
      </c>
      <c r="H106">
        <v>4.0640000000000001</v>
      </c>
      <c r="I106">
        <v>4.0640000000000001</v>
      </c>
      <c r="J106">
        <v>4.0640000000000001</v>
      </c>
    </row>
    <row r="107" spans="1:10">
      <c r="A107" s="25">
        <v>39538</v>
      </c>
      <c r="B107" s="26">
        <v>6549</v>
      </c>
      <c r="C107">
        <v>14038.14</v>
      </c>
      <c r="D107">
        <v>61382.28</v>
      </c>
      <c r="E107">
        <v>4.2229999999999999</v>
      </c>
      <c r="F107">
        <v>4.2229999999999999</v>
      </c>
      <c r="G107">
        <v>4.2229999999999999</v>
      </c>
      <c r="H107">
        <v>4.2229999999999999</v>
      </c>
      <c r="I107">
        <v>4.2229999999999999</v>
      </c>
      <c r="J107">
        <v>4.2229999999999999</v>
      </c>
    </row>
    <row r="108" spans="1:10">
      <c r="A108" s="25">
        <v>39568</v>
      </c>
      <c r="B108" s="26">
        <v>12728</v>
      </c>
      <c r="C108">
        <v>13949.9</v>
      </c>
      <c r="D108">
        <v>64404.85</v>
      </c>
      <c r="E108">
        <v>4.3890000000000002</v>
      </c>
      <c r="F108">
        <v>4.3890000000000002</v>
      </c>
      <c r="G108">
        <v>4.3890000000000002</v>
      </c>
      <c r="H108">
        <v>4.3890000000000002</v>
      </c>
      <c r="I108">
        <v>4.3890000000000002</v>
      </c>
      <c r="J108">
        <v>4.3890000000000002</v>
      </c>
    </row>
    <row r="109" spans="1:10">
      <c r="A109" s="25">
        <v>39599</v>
      </c>
      <c r="B109" s="26">
        <v>9119</v>
      </c>
      <c r="C109">
        <v>14004.53</v>
      </c>
      <c r="D109">
        <v>37797.660000000003</v>
      </c>
      <c r="E109">
        <v>4.62</v>
      </c>
      <c r="F109">
        <v>4.62</v>
      </c>
      <c r="G109">
        <v>4.62</v>
      </c>
      <c r="H109">
        <v>4.62</v>
      </c>
      <c r="I109">
        <v>4.62</v>
      </c>
      <c r="J109">
        <v>4.62</v>
      </c>
    </row>
    <row r="110" spans="1:10">
      <c r="A110" s="25">
        <v>39629</v>
      </c>
      <c r="B110" s="26">
        <v>8300</v>
      </c>
      <c r="C110">
        <v>13411.55</v>
      </c>
      <c r="D110">
        <v>56819.05</v>
      </c>
      <c r="E110">
        <v>4.9009999999999998</v>
      </c>
      <c r="F110">
        <v>4.9009999999999998</v>
      </c>
      <c r="G110">
        <v>4.9009999999999998</v>
      </c>
      <c r="H110">
        <v>4.9009999999999998</v>
      </c>
      <c r="I110">
        <v>4.9009999999999998</v>
      </c>
      <c r="J110">
        <v>4.9009999999999998</v>
      </c>
    </row>
    <row r="111" spans="1:10">
      <c r="A111" s="25">
        <v>39660</v>
      </c>
      <c r="B111" s="26">
        <v>18770</v>
      </c>
      <c r="C111">
        <v>13862.51</v>
      </c>
      <c r="D111">
        <v>66343.33</v>
      </c>
      <c r="E111">
        <v>4.6719999999999997</v>
      </c>
      <c r="F111">
        <v>4.6719999999999997</v>
      </c>
      <c r="G111">
        <v>4.6719999999999997</v>
      </c>
      <c r="H111">
        <v>4.6719999999999997</v>
      </c>
      <c r="I111">
        <v>4.6719999999999997</v>
      </c>
      <c r="J111">
        <v>4.6719999999999997</v>
      </c>
    </row>
    <row r="112" spans="1:10">
      <c r="A112" s="25">
        <v>39691</v>
      </c>
      <c r="B112" s="26">
        <v>20634</v>
      </c>
      <c r="C112">
        <v>13386.27</v>
      </c>
      <c r="D112">
        <v>75513.97</v>
      </c>
      <c r="E112">
        <v>4.548</v>
      </c>
      <c r="F112">
        <v>4.548</v>
      </c>
      <c r="G112">
        <v>4.548</v>
      </c>
      <c r="H112">
        <v>4.548</v>
      </c>
      <c r="I112">
        <v>4.548</v>
      </c>
      <c r="J112">
        <v>4.548</v>
      </c>
    </row>
    <row r="113" spans="1:10">
      <c r="A113" s="25">
        <v>39721</v>
      </c>
      <c r="B113" s="26">
        <v>21118</v>
      </c>
      <c r="C113">
        <v>12661.92</v>
      </c>
      <c r="D113">
        <v>47659.63</v>
      </c>
      <c r="E113">
        <v>4.5949999999999998</v>
      </c>
      <c r="F113">
        <v>4.5949999999999998</v>
      </c>
      <c r="G113">
        <v>4.5949999999999998</v>
      </c>
      <c r="H113">
        <v>4.5949999999999998</v>
      </c>
      <c r="I113">
        <v>4.5949999999999998</v>
      </c>
      <c r="J113">
        <v>4.5949999999999998</v>
      </c>
    </row>
    <row r="114" spans="1:10">
      <c r="A114" s="25">
        <v>39752</v>
      </c>
      <c r="B114" s="26">
        <v>11844</v>
      </c>
      <c r="C114">
        <v>9859.2999999999993</v>
      </c>
      <c r="D114">
        <v>33756.03</v>
      </c>
      <c r="E114">
        <v>4.6070000000000002</v>
      </c>
      <c r="F114">
        <v>4.6070000000000002</v>
      </c>
      <c r="G114">
        <v>4.6070000000000002</v>
      </c>
      <c r="H114">
        <v>4.6070000000000002</v>
      </c>
      <c r="I114">
        <v>4.6070000000000002</v>
      </c>
      <c r="J114">
        <v>4.6070000000000002</v>
      </c>
    </row>
    <row r="115" spans="1:10">
      <c r="A115" s="25">
        <v>39782</v>
      </c>
      <c r="B115" s="26">
        <v>15379</v>
      </c>
      <c r="C115">
        <v>9892.08</v>
      </c>
      <c r="D115">
        <v>34739.660000000003</v>
      </c>
      <c r="E115">
        <v>3.89</v>
      </c>
      <c r="F115">
        <v>3.89</v>
      </c>
      <c r="G115">
        <v>3.89</v>
      </c>
      <c r="H115">
        <v>3.89</v>
      </c>
      <c r="I115">
        <v>3.89</v>
      </c>
      <c r="J115">
        <v>3.89</v>
      </c>
    </row>
    <row r="116" spans="1:10">
      <c r="A116" s="25">
        <v>39813</v>
      </c>
      <c r="B116" s="26">
        <v>28274</v>
      </c>
      <c r="C116">
        <v>13313.09</v>
      </c>
      <c r="D116">
        <v>31392</v>
      </c>
      <c r="E116">
        <v>3.8109999999999999</v>
      </c>
      <c r="F116">
        <v>3.8109999999999999</v>
      </c>
      <c r="G116">
        <v>3.8109999999999999</v>
      </c>
      <c r="H116">
        <v>3.8109999999999999</v>
      </c>
      <c r="I116">
        <v>3.8109999999999999</v>
      </c>
      <c r="J116">
        <v>3.8109999999999999</v>
      </c>
    </row>
    <row r="117" spans="1:10">
      <c r="A117" s="25">
        <v>39844</v>
      </c>
      <c r="B117" s="26">
        <v>29076</v>
      </c>
      <c r="C117">
        <v>10758.14</v>
      </c>
      <c r="D117">
        <v>58569.15</v>
      </c>
      <c r="E117">
        <v>4.3940000000000001</v>
      </c>
      <c r="F117">
        <v>4.3940000000000001</v>
      </c>
      <c r="G117">
        <v>4.3940000000000001</v>
      </c>
      <c r="H117">
        <v>4.3940000000000001</v>
      </c>
      <c r="I117">
        <v>4.3940000000000001</v>
      </c>
      <c r="J117">
        <v>4.3940000000000001</v>
      </c>
    </row>
    <row r="118" spans="1:10">
      <c r="A118" s="25">
        <v>39872</v>
      </c>
      <c r="B118" s="26">
        <v>38001</v>
      </c>
      <c r="C118">
        <v>9934.34</v>
      </c>
      <c r="D118">
        <v>62821.18</v>
      </c>
      <c r="E118">
        <v>4.2839999999999998</v>
      </c>
      <c r="F118">
        <v>4.2839999999999998</v>
      </c>
      <c r="G118">
        <v>4.2839999999999998</v>
      </c>
      <c r="H118">
        <v>4.2839999999999998</v>
      </c>
      <c r="I118">
        <v>4.2839999999999998</v>
      </c>
      <c r="J118">
        <v>4.2839999999999998</v>
      </c>
    </row>
    <row r="119" spans="1:10">
      <c r="A119" s="25">
        <v>39903</v>
      </c>
      <c r="B119" s="26">
        <v>38496</v>
      </c>
      <c r="C119">
        <v>10141.69</v>
      </c>
      <c r="D119">
        <v>77951.53</v>
      </c>
      <c r="E119">
        <v>4.0510000000000002</v>
      </c>
      <c r="F119">
        <v>4.0510000000000002</v>
      </c>
      <c r="G119">
        <v>4.0510000000000002</v>
      </c>
      <c r="H119">
        <v>4.0510000000000002</v>
      </c>
      <c r="I119">
        <v>4.0510000000000002</v>
      </c>
      <c r="J119">
        <v>4.0510000000000002</v>
      </c>
    </row>
    <row r="120" spans="1:10">
      <c r="A120" s="25">
        <v>39933</v>
      </c>
      <c r="B120" s="26">
        <v>29462</v>
      </c>
      <c r="C120">
        <v>9722.76</v>
      </c>
      <c r="D120">
        <v>75235.19</v>
      </c>
      <c r="E120">
        <v>3.9260000000000002</v>
      </c>
      <c r="F120">
        <v>3.9260000000000002</v>
      </c>
      <c r="G120">
        <v>3.9260000000000002</v>
      </c>
      <c r="H120">
        <v>3.9260000000000002</v>
      </c>
      <c r="I120">
        <v>3.9260000000000002</v>
      </c>
      <c r="J120">
        <v>3.9260000000000002</v>
      </c>
    </row>
    <row r="121" spans="1:10">
      <c r="A121" s="25">
        <v>39964</v>
      </c>
      <c r="B121" s="26">
        <v>26575</v>
      </c>
      <c r="C121">
        <v>9099.94</v>
      </c>
      <c r="D121">
        <v>80570.14</v>
      </c>
      <c r="E121">
        <v>4.2850000000000001</v>
      </c>
      <c r="F121">
        <v>4.2850000000000001</v>
      </c>
      <c r="G121">
        <v>4.2850000000000001</v>
      </c>
      <c r="H121">
        <v>4.2850000000000001</v>
      </c>
      <c r="I121">
        <v>4.2850000000000001</v>
      </c>
      <c r="J121">
        <v>4.2850000000000001</v>
      </c>
    </row>
    <row r="122" spans="1:10">
      <c r="A122" s="25">
        <v>39994</v>
      </c>
      <c r="B122" s="26">
        <v>29962</v>
      </c>
      <c r="C122">
        <v>8573.06</v>
      </c>
      <c r="D122">
        <v>81526.179999999993</v>
      </c>
      <c r="E122">
        <v>4.1310000000000002</v>
      </c>
      <c r="F122">
        <v>4.1310000000000002</v>
      </c>
      <c r="G122">
        <v>4.1310000000000002</v>
      </c>
      <c r="H122">
        <v>4.1310000000000002</v>
      </c>
      <c r="I122">
        <v>4.1310000000000002</v>
      </c>
      <c r="J122">
        <v>4.1310000000000002</v>
      </c>
    </row>
    <row r="123" spans="1:10">
      <c r="A123" s="25">
        <v>40025</v>
      </c>
      <c r="B123" s="26">
        <v>31501</v>
      </c>
      <c r="C123">
        <v>9723.52</v>
      </c>
      <c r="D123">
        <v>74903.45</v>
      </c>
      <c r="E123">
        <v>3.8460000000000001</v>
      </c>
      <c r="F123">
        <v>3.8460000000000001</v>
      </c>
      <c r="G123">
        <v>3.8460000000000001</v>
      </c>
      <c r="H123">
        <v>3.8460000000000001</v>
      </c>
      <c r="I123">
        <v>3.8460000000000001</v>
      </c>
      <c r="J123">
        <v>3.8460000000000001</v>
      </c>
    </row>
    <row r="124" spans="1:10">
      <c r="A124" s="25">
        <v>40056</v>
      </c>
      <c r="B124" s="26">
        <v>42474</v>
      </c>
      <c r="C124">
        <v>8776.76</v>
      </c>
      <c r="D124">
        <v>69373.25</v>
      </c>
      <c r="E124">
        <v>3.7749999999999999</v>
      </c>
      <c r="F124">
        <v>3.7749999999999999</v>
      </c>
      <c r="G124">
        <v>3.7749999999999999</v>
      </c>
      <c r="H124">
        <v>3.7749999999999999</v>
      </c>
      <c r="I124">
        <v>3.7749999999999999</v>
      </c>
      <c r="J124">
        <v>3.7749999999999999</v>
      </c>
    </row>
    <row r="125" spans="1:10">
      <c r="A125" s="25">
        <v>40086</v>
      </c>
      <c r="B125" s="26">
        <v>48155</v>
      </c>
      <c r="C125">
        <v>8427.94</v>
      </c>
      <c r="D125">
        <v>90103.78</v>
      </c>
      <c r="E125">
        <v>3.8079999999999998</v>
      </c>
      <c r="F125">
        <v>3.8079999999999998</v>
      </c>
      <c r="G125">
        <v>3.8079999999999998</v>
      </c>
      <c r="H125">
        <v>3.8079999999999998</v>
      </c>
      <c r="I125">
        <v>3.8079999999999998</v>
      </c>
      <c r="J125">
        <v>3.8079999999999998</v>
      </c>
    </row>
    <row r="126" spans="1:10">
      <c r="A126" s="25">
        <v>40117</v>
      </c>
      <c r="B126" s="26">
        <v>44070</v>
      </c>
      <c r="C126">
        <v>7406.71</v>
      </c>
      <c r="D126">
        <v>89438.54</v>
      </c>
      <c r="E126">
        <v>3.7880000000000003</v>
      </c>
      <c r="F126">
        <v>3.7880000000000003</v>
      </c>
      <c r="G126">
        <v>3.7880000000000003</v>
      </c>
      <c r="H126">
        <v>3.7880000000000003</v>
      </c>
      <c r="I126">
        <v>3.7880000000000003</v>
      </c>
      <c r="J126">
        <v>3.7880000000000003</v>
      </c>
    </row>
    <row r="127" spans="1:10">
      <c r="A127" s="25">
        <v>40147</v>
      </c>
      <c r="B127" s="26">
        <v>32264</v>
      </c>
      <c r="C127">
        <v>7542.06</v>
      </c>
      <c r="D127">
        <v>67930.36</v>
      </c>
      <c r="E127">
        <v>3.7469999999999999</v>
      </c>
      <c r="F127">
        <v>3.7469999999999999</v>
      </c>
      <c r="G127">
        <v>3.7469999999999999</v>
      </c>
      <c r="H127">
        <v>3.7469999999999999</v>
      </c>
      <c r="I127">
        <v>3.7469999999999999</v>
      </c>
      <c r="J127">
        <v>3.7469999999999999</v>
      </c>
    </row>
    <row r="128" spans="1:10">
      <c r="A128" s="25">
        <v>40178</v>
      </c>
      <c r="B128" s="26">
        <v>33623</v>
      </c>
      <c r="C128">
        <v>10358.200000000001</v>
      </c>
      <c r="D128">
        <v>63211.19</v>
      </c>
      <c r="E128">
        <v>3.9779999999999998</v>
      </c>
      <c r="F128">
        <v>3.9779999999999998</v>
      </c>
      <c r="G128">
        <v>3.9779999999999998</v>
      </c>
      <c r="H128">
        <v>3.9779999999999998</v>
      </c>
      <c r="I128">
        <v>3.9779999999999998</v>
      </c>
      <c r="J128">
        <v>3.9779999999999998</v>
      </c>
    </row>
    <row r="129" spans="1:10">
      <c r="A129" s="25">
        <v>40209</v>
      </c>
      <c r="B129" s="26">
        <v>38790</v>
      </c>
      <c r="C129">
        <v>8106.07</v>
      </c>
      <c r="D129">
        <v>85514.33</v>
      </c>
      <c r="E129">
        <v>4.12</v>
      </c>
      <c r="F129">
        <v>4.12</v>
      </c>
      <c r="G129">
        <v>4.12</v>
      </c>
      <c r="H129">
        <v>4.12</v>
      </c>
      <c r="I129">
        <v>4.12</v>
      </c>
      <c r="J129">
        <v>4.12</v>
      </c>
    </row>
    <row r="130" spans="1:10">
      <c r="A130" s="25">
        <v>40237</v>
      </c>
      <c r="B130" s="26">
        <v>40278</v>
      </c>
      <c r="C130">
        <v>6901.11</v>
      </c>
      <c r="D130">
        <v>70039.5</v>
      </c>
      <c r="E130">
        <v>3.8609999999999998</v>
      </c>
      <c r="F130">
        <v>3.8609999999999998</v>
      </c>
      <c r="G130">
        <v>3.8609999999999998</v>
      </c>
      <c r="H130">
        <v>3.8609999999999998</v>
      </c>
      <c r="I130">
        <v>3.8609999999999998</v>
      </c>
      <c r="J130">
        <v>3.8609999999999998</v>
      </c>
    </row>
    <row r="131" spans="1:10">
      <c r="A131" s="25">
        <v>40268</v>
      </c>
      <c r="B131" s="26">
        <v>47978</v>
      </c>
      <c r="C131">
        <v>5945.58</v>
      </c>
      <c r="D131">
        <v>56637.34</v>
      </c>
      <c r="E131">
        <v>3.8159999999999998</v>
      </c>
      <c r="F131">
        <v>3.8159999999999998</v>
      </c>
      <c r="G131">
        <v>3.8159999999999998</v>
      </c>
      <c r="H131">
        <v>3.8159999999999998</v>
      </c>
      <c r="I131">
        <v>3.8159999999999998</v>
      </c>
      <c r="J131">
        <v>3.8159999999999998</v>
      </c>
    </row>
    <row r="132" spans="1:10">
      <c r="A132" s="25">
        <v>40298</v>
      </c>
      <c r="B132" s="26">
        <v>41475</v>
      </c>
      <c r="C132">
        <v>5757.89</v>
      </c>
      <c r="D132">
        <v>51850.73</v>
      </c>
      <c r="E132">
        <v>4.03</v>
      </c>
      <c r="F132">
        <v>4.03</v>
      </c>
      <c r="G132">
        <v>4.03</v>
      </c>
      <c r="H132">
        <v>4.03</v>
      </c>
      <c r="I132">
        <v>4.03</v>
      </c>
      <c r="J132">
        <v>4.03</v>
      </c>
    </row>
    <row r="133" spans="1:10">
      <c r="A133" s="25">
        <v>40329</v>
      </c>
      <c r="B133" s="26">
        <v>53407</v>
      </c>
      <c r="C133">
        <v>5549.51</v>
      </c>
      <c r="D133">
        <v>43008.32</v>
      </c>
      <c r="E133">
        <v>4.258</v>
      </c>
      <c r="F133">
        <v>4.258</v>
      </c>
      <c r="G133">
        <v>4.258</v>
      </c>
      <c r="H133">
        <v>4.258</v>
      </c>
      <c r="I133">
        <v>4.258</v>
      </c>
      <c r="J133">
        <v>4.258</v>
      </c>
    </row>
    <row r="134" spans="1:10">
      <c r="A134" s="25">
        <v>40359</v>
      </c>
      <c r="B134" s="26">
        <v>92411</v>
      </c>
      <c r="C134">
        <v>4914.5</v>
      </c>
      <c r="D134">
        <v>29774.57</v>
      </c>
      <c r="E134">
        <v>4.5609999999999999</v>
      </c>
      <c r="F134">
        <v>4.5609999999999999</v>
      </c>
      <c r="G134">
        <v>4.5609999999999999</v>
      </c>
      <c r="H134">
        <v>4.5609999999999999</v>
      </c>
      <c r="I134">
        <v>4.5609999999999999</v>
      </c>
      <c r="J134">
        <v>4.5609999999999999</v>
      </c>
    </row>
    <row r="135" spans="1:10">
      <c r="A135" s="25">
        <v>40390</v>
      </c>
      <c r="B135" s="26">
        <v>102620</v>
      </c>
      <c r="C135">
        <v>6019.16</v>
      </c>
      <c r="D135">
        <v>41536.22</v>
      </c>
      <c r="E135">
        <v>4.2110000000000003</v>
      </c>
      <c r="F135">
        <v>4.2110000000000003</v>
      </c>
      <c r="G135">
        <v>4.2110000000000003</v>
      </c>
      <c r="H135">
        <v>4.2110000000000003</v>
      </c>
      <c r="I135">
        <v>4.2110000000000003</v>
      </c>
      <c r="J135">
        <v>4.2110000000000003</v>
      </c>
    </row>
    <row r="136" spans="1:10">
      <c r="A136" s="25">
        <v>40421</v>
      </c>
      <c r="B136" s="26">
        <v>88651</v>
      </c>
      <c r="C136">
        <v>5711.38</v>
      </c>
      <c r="D136">
        <v>36071.11</v>
      </c>
      <c r="E136">
        <v>4.048</v>
      </c>
      <c r="F136">
        <v>4.048</v>
      </c>
      <c r="G136">
        <v>4.048</v>
      </c>
      <c r="H136">
        <v>4.048</v>
      </c>
      <c r="I136">
        <v>4.048</v>
      </c>
      <c r="J136">
        <v>4.048</v>
      </c>
    </row>
    <row r="137" spans="1:10">
      <c r="A137" s="25">
        <v>40451</v>
      </c>
      <c r="B137" s="26">
        <v>77026</v>
      </c>
      <c r="C137">
        <v>4925.66</v>
      </c>
      <c r="D137">
        <v>23394.799999999999</v>
      </c>
      <c r="E137">
        <v>4.1230000000000002</v>
      </c>
      <c r="F137">
        <v>4.1230000000000002</v>
      </c>
      <c r="G137">
        <v>4.1230000000000002</v>
      </c>
      <c r="H137">
        <v>4.1230000000000002</v>
      </c>
      <c r="I137">
        <v>4.1230000000000002</v>
      </c>
      <c r="J137">
        <v>4.1230000000000002</v>
      </c>
    </row>
    <row r="138" spans="1:10">
      <c r="A138" s="25">
        <v>40482</v>
      </c>
      <c r="B138" s="26">
        <v>49480</v>
      </c>
      <c r="C138">
        <v>4592.83</v>
      </c>
      <c r="D138">
        <v>37878.69</v>
      </c>
      <c r="E138">
        <v>4.2110000000000003</v>
      </c>
      <c r="F138">
        <v>4.2110000000000003</v>
      </c>
      <c r="G138">
        <v>4.2110000000000003</v>
      </c>
      <c r="H138">
        <v>4.2110000000000003</v>
      </c>
      <c r="I138">
        <v>4.2110000000000003</v>
      </c>
      <c r="J138">
        <v>4.2110000000000003</v>
      </c>
    </row>
    <row r="139" spans="1:10">
      <c r="A139" s="25">
        <v>40512</v>
      </c>
      <c r="B139" s="26">
        <v>42571</v>
      </c>
      <c r="C139">
        <v>4426.74</v>
      </c>
      <c r="D139">
        <v>38459.370000000003</v>
      </c>
      <c r="E139">
        <v>5.5030000000000001</v>
      </c>
      <c r="F139">
        <v>5.5030000000000001</v>
      </c>
      <c r="G139">
        <v>5.5030000000000001</v>
      </c>
      <c r="H139">
        <v>5.5030000000000001</v>
      </c>
      <c r="I139">
        <v>5.5030000000000001</v>
      </c>
      <c r="J139">
        <v>5.5030000000000001</v>
      </c>
    </row>
    <row r="140" spans="1:10">
      <c r="A140" s="25">
        <v>40543</v>
      </c>
      <c r="B140" s="26">
        <v>50767</v>
      </c>
      <c r="C140">
        <v>7092.75</v>
      </c>
      <c r="D140">
        <v>11842.59</v>
      </c>
      <c r="E140">
        <v>5.4530000000000003</v>
      </c>
      <c r="F140">
        <v>5.4530000000000003</v>
      </c>
      <c r="G140">
        <v>5.4530000000000003</v>
      </c>
      <c r="H140">
        <v>5.4530000000000003</v>
      </c>
      <c r="I140">
        <v>5.4530000000000003</v>
      </c>
      <c r="J140">
        <v>5.4530000000000003</v>
      </c>
    </row>
    <row r="141" spans="1:10">
      <c r="A141" s="25">
        <v>40574</v>
      </c>
      <c r="B141" s="26">
        <v>51551</v>
      </c>
      <c r="C141">
        <v>5752.85</v>
      </c>
      <c r="D141">
        <v>35843.730000000003</v>
      </c>
      <c r="E141">
        <v>5.3680000000000003</v>
      </c>
      <c r="F141">
        <v>5.3680000000000003</v>
      </c>
      <c r="G141">
        <v>5.3680000000000003</v>
      </c>
      <c r="H141">
        <v>5.3680000000000003</v>
      </c>
      <c r="I141">
        <v>5.3680000000000003</v>
      </c>
      <c r="J141">
        <v>5.3680000000000003</v>
      </c>
    </row>
    <row r="142" spans="1:10">
      <c r="A142" s="25">
        <v>40602</v>
      </c>
      <c r="B142" s="26">
        <v>43382</v>
      </c>
      <c r="C142">
        <v>5084.3900000000003</v>
      </c>
      <c r="D142">
        <v>27777.74</v>
      </c>
      <c r="E142">
        <v>5.39</v>
      </c>
      <c r="F142">
        <v>5.39</v>
      </c>
      <c r="G142">
        <v>5.39</v>
      </c>
      <c r="H142">
        <v>5.39</v>
      </c>
      <c r="I142">
        <v>5.39</v>
      </c>
      <c r="J142">
        <v>5.39</v>
      </c>
    </row>
    <row r="143" spans="1:10">
      <c r="A143" s="25">
        <v>40633</v>
      </c>
      <c r="B143" s="26">
        <v>40606</v>
      </c>
      <c r="C143">
        <v>4566.41</v>
      </c>
      <c r="D143">
        <v>8966.75</v>
      </c>
      <c r="E143">
        <v>5.2969999999999997</v>
      </c>
      <c r="F143">
        <v>5.2969999999999997</v>
      </c>
      <c r="G143">
        <v>5.2969999999999997</v>
      </c>
      <c r="H143">
        <v>5.2969999999999997</v>
      </c>
      <c r="I143">
        <v>5.2969999999999997</v>
      </c>
      <c r="J143">
        <v>5.2969999999999997</v>
      </c>
    </row>
    <row r="144" spans="1:10">
      <c r="A144" s="25">
        <v>40663</v>
      </c>
      <c r="B144" s="26">
        <v>43621</v>
      </c>
      <c r="C144">
        <v>4426.82</v>
      </c>
      <c r="D144">
        <v>20162.07</v>
      </c>
      <c r="E144">
        <v>5.2919999999999998</v>
      </c>
      <c r="F144">
        <v>5.2919999999999998</v>
      </c>
      <c r="G144">
        <v>5.2919999999999998</v>
      </c>
      <c r="H144">
        <v>5.2919999999999998</v>
      </c>
      <c r="I144">
        <v>5.2919999999999998</v>
      </c>
      <c r="J144">
        <v>5.2919999999999998</v>
      </c>
    </row>
    <row r="145" spans="1:10">
      <c r="A145" s="25">
        <v>40694</v>
      </c>
      <c r="B145" s="26">
        <v>50085</v>
      </c>
      <c r="C145">
        <v>3000.44</v>
      </c>
      <c r="D145">
        <v>22009.4</v>
      </c>
      <c r="E145">
        <v>5.3639999999999999</v>
      </c>
      <c r="F145">
        <v>5.3639999999999999</v>
      </c>
      <c r="G145">
        <v>5.3639999999999999</v>
      </c>
      <c r="H145">
        <v>5.3639999999999999</v>
      </c>
      <c r="I145">
        <v>5.3639999999999999</v>
      </c>
      <c r="J145">
        <v>5.3639999999999999</v>
      </c>
    </row>
    <row r="146" spans="1:10">
      <c r="A146" s="25">
        <v>40724</v>
      </c>
      <c r="B146" s="26">
        <v>47536</v>
      </c>
      <c r="C146">
        <v>1737.43</v>
      </c>
      <c r="D146">
        <v>14140.57</v>
      </c>
      <c r="E146">
        <v>5.4459999999999997</v>
      </c>
      <c r="F146">
        <v>5.4459999999999997</v>
      </c>
      <c r="G146">
        <v>5.4459999999999997</v>
      </c>
      <c r="H146">
        <v>5.4459999999999997</v>
      </c>
      <c r="I146">
        <v>5.4459999999999997</v>
      </c>
      <c r="J146">
        <v>5.4459999999999997</v>
      </c>
    </row>
    <row r="147" spans="1:10">
      <c r="A147" s="25">
        <v>40755</v>
      </c>
      <c r="B147" s="26">
        <v>53344</v>
      </c>
      <c r="C147">
        <v>18845.060000000001</v>
      </c>
      <c r="D147">
        <v>8143.58</v>
      </c>
      <c r="E147">
        <v>6.0810000000000004</v>
      </c>
      <c r="F147">
        <v>6.0810000000000004</v>
      </c>
      <c r="G147">
        <v>6.0810000000000004</v>
      </c>
      <c r="H147">
        <v>6.0810000000000004</v>
      </c>
      <c r="I147">
        <v>6.0810000000000004</v>
      </c>
      <c r="J147">
        <v>6.0810000000000004</v>
      </c>
    </row>
    <row r="148" spans="1:10">
      <c r="A148" s="25">
        <v>40786</v>
      </c>
      <c r="B148" s="26">
        <v>69880</v>
      </c>
      <c r="C148">
        <v>59735.76</v>
      </c>
      <c r="D148">
        <v>8143.58</v>
      </c>
      <c r="E148">
        <v>5.0439999999999996</v>
      </c>
      <c r="F148">
        <v>5.0439999999999996</v>
      </c>
      <c r="G148">
        <v>5.0439999999999996</v>
      </c>
      <c r="H148">
        <v>5.0439999999999996</v>
      </c>
      <c r="I148">
        <v>5.0439999999999996</v>
      </c>
      <c r="J148">
        <v>5.0439999999999996</v>
      </c>
    </row>
    <row r="149" spans="1:10">
      <c r="A149" s="25">
        <v>40816</v>
      </c>
      <c r="B149" s="26">
        <v>82810</v>
      </c>
      <c r="C149">
        <v>105109.87</v>
      </c>
      <c r="D149">
        <v>8143.58</v>
      </c>
      <c r="E149">
        <v>5.1360000000000001</v>
      </c>
      <c r="F149">
        <v>5.1360000000000001</v>
      </c>
      <c r="G149">
        <v>5.1360000000000001</v>
      </c>
      <c r="H149">
        <v>5.1360000000000001</v>
      </c>
      <c r="I149">
        <v>5.1360000000000001</v>
      </c>
      <c r="J149">
        <v>5.1360000000000001</v>
      </c>
    </row>
    <row r="150" spans="1:10">
      <c r="A150" s="25">
        <v>40847</v>
      </c>
      <c r="B150" s="26">
        <v>93640</v>
      </c>
      <c r="C150">
        <v>89287.96</v>
      </c>
      <c r="D150">
        <v>8143.58</v>
      </c>
      <c r="E150">
        <v>5.5430000000000001</v>
      </c>
      <c r="F150">
        <v>5.5430000000000001</v>
      </c>
      <c r="G150">
        <v>5.5430000000000001</v>
      </c>
      <c r="H150">
        <v>5.5430000000000001</v>
      </c>
      <c r="I150">
        <v>5.5430000000000001</v>
      </c>
      <c r="J150">
        <v>5.5430000000000001</v>
      </c>
    </row>
    <row r="151" spans="1:10">
      <c r="A151" s="25">
        <v>40877</v>
      </c>
      <c r="B151" s="26">
        <v>119540</v>
      </c>
      <c r="C151">
        <v>149578.04</v>
      </c>
      <c r="D151">
        <v>8143.58</v>
      </c>
      <c r="E151">
        <v>6.2309999999999999</v>
      </c>
      <c r="F151">
        <v>6.2309999999999999</v>
      </c>
      <c r="G151">
        <v>6.2309999999999999</v>
      </c>
      <c r="H151">
        <v>6.2309999999999999</v>
      </c>
      <c r="I151">
        <v>6.2309999999999999</v>
      </c>
      <c r="J151">
        <v>6.2309999999999999</v>
      </c>
    </row>
    <row r="152" spans="1:10">
      <c r="A152" s="25">
        <v>40908</v>
      </c>
      <c r="B152" s="26">
        <v>150831</v>
      </c>
      <c r="C152">
        <v>198452.58</v>
      </c>
      <c r="D152">
        <v>8351.85</v>
      </c>
      <c r="E152">
        <v>5.0880000000000001</v>
      </c>
      <c r="F152">
        <v>5.0880000000000001</v>
      </c>
      <c r="G152">
        <v>5.0880000000000001</v>
      </c>
      <c r="H152">
        <v>5.0880000000000001</v>
      </c>
      <c r="I152">
        <v>5.0880000000000001</v>
      </c>
      <c r="J152">
        <v>5.0880000000000001</v>
      </c>
    </row>
    <row r="153" spans="1:10">
      <c r="A153" s="25">
        <v>40939</v>
      </c>
      <c r="B153" s="26">
        <v>175940</v>
      </c>
      <c r="C153">
        <v>186123.88</v>
      </c>
      <c r="D153">
        <v>8351.85</v>
      </c>
      <c r="E153">
        <v>4.9740000000000002</v>
      </c>
      <c r="F153">
        <v>4.9740000000000002</v>
      </c>
      <c r="G153">
        <v>4.9740000000000002</v>
      </c>
      <c r="H153">
        <v>4.9740000000000002</v>
      </c>
      <c r="I153">
        <v>4.9740000000000002</v>
      </c>
      <c r="J153">
        <v>4.9740000000000002</v>
      </c>
    </row>
    <row r="154" spans="1:10">
      <c r="A154" s="25">
        <v>40968</v>
      </c>
      <c r="B154" s="26">
        <v>196896</v>
      </c>
      <c r="C154">
        <v>198748.19</v>
      </c>
      <c r="D154">
        <v>8351.85</v>
      </c>
      <c r="E154">
        <v>4.9889999999999999</v>
      </c>
      <c r="F154">
        <v>4.9889999999999999</v>
      </c>
      <c r="G154">
        <v>4.9889999999999999</v>
      </c>
      <c r="H154">
        <v>4.9889999999999999</v>
      </c>
      <c r="I154">
        <v>4.9889999999999999</v>
      </c>
      <c r="J154">
        <v>4.9889999999999999</v>
      </c>
    </row>
    <row r="155" spans="1:10">
      <c r="A155" s="25">
        <v>40999</v>
      </c>
      <c r="B155" s="26">
        <v>252097</v>
      </c>
      <c r="C155">
        <v>274105.83</v>
      </c>
      <c r="D155">
        <v>8351.85</v>
      </c>
      <c r="E155">
        <v>5.3529999999999998</v>
      </c>
      <c r="F155">
        <v>5.3529999999999998</v>
      </c>
      <c r="G155">
        <v>5.3529999999999998</v>
      </c>
      <c r="H155">
        <v>5.3529999999999998</v>
      </c>
      <c r="I155">
        <v>5.3529999999999998</v>
      </c>
      <c r="J155">
        <v>5.3529999999999998</v>
      </c>
    </row>
    <row r="156" spans="1:10">
      <c r="A156" s="25">
        <v>41029</v>
      </c>
      <c r="B156" s="26">
        <v>284549</v>
      </c>
      <c r="C156">
        <v>282556.28999999998</v>
      </c>
      <c r="D156">
        <v>8351.85</v>
      </c>
      <c r="E156">
        <v>5.7679999999999998</v>
      </c>
      <c r="F156">
        <v>5.7679999999999998</v>
      </c>
      <c r="G156">
        <v>5.7679999999999998</v>
      </c>
      <c r="H156">
        <v>5.7679999999999998</v>
      </c>
      <c r="I156">
        <v>5.7679999999999998</v>
      </c>
      <c r="J156">
        <v>5.7679999999999998</v>
      </c>
    </row>
    <row r="157" spans="1:10">
      <c r="A157" s="25">
        <v>41060</v>
      </c>
      <c r="B157" s="26">
        <v>318594</v>
      </c>
      <c r="C157">
        <v>282556.28999999998</v>
      </c>
      <c r="D157">
        <v>8351.85</v>
      </c>
      <c r="E157">
        <v>6.5609999999999999</v>
      </c>
      <c r="F157">
        <v>6.5609999999999999</v>
      </c>
      <c r="G157">
        <v>6.5609999999999999</v>
      </c>
      <c r="H157">
        <v>6.5609999999999999</v>
      </c>
      <c r="I157">
        <v>6.5609999999999999</v>
      </c>
      <c r="J157">
        <v>6.5609999999999999</v>
      </c>
    </row>
    <row r="158" spans="1:10">
      <c r="A158" s="25">
        <v>41090</v>
      </c>
      <c r="B158" s="26">
        <v>318594</v>
      </c>
      <c r="C158">
        <v>282556.28999999998</v>
      </c>
      <c r="D158">
        <v>8351.85</v>
      </c>
      <c r="E158">
        <v>6.3289999999999997</v>
      </c>
      <c r="F158">
        <v>6.3289999999999997</v>
      </c>
      <c r="G158">
        <v>6.3289999999999997</v>
      </c>
      <c r="H158">
        <v>6.3289999999999997</v>
      </c>
      <c r="I158">
        <v>6.3289999999999997</v>
      </c>
      <c r="J158">
        <v>6.3289999999999997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94"/>
  <sheetViews>
    <sheetView workbookViewId="0">
      <pane xSplit="1" ySplit="2" topLeftCell="B168" activePane="bottomRight" state="frozen"/>
      <selection pane="topRight" activeCell="B1" sqref="B1"/>
      <selection pane="bottomLeft" activeCell="A3" sqref="A3"/>
      <selection pane="bottomRight" activeCell="A175" sqref="A175"/>
    </sheetView>
  </sheetViews>
  <sheetFormatPr defaultRowHeight="14.4"/>
  <cols>
    <col min="2" max="2" width="8.88671875" style="41"/>
    <col min="3" max="3" width="10.5546875" style="25" bestFit="1" customWidth="1"/>
    <col min="4" max="4" width="9.21875" style="26" bestFit="1" customWidth="1"/>
  </cols>
  <sheetData>
    <row r="2" spans="1:7">
      <c r="B2" s="41" t="s">
        <v>532</v>
      </c>
    </row>
    <row r="3" spans="1:7">
      <c r="A3" t="s">
        <v>507</v>
      </c>
      <c r="C3" s="25">
        <v>35461</v>
      </c>
      <c r="D3" s="26">
        <v>-861.06586000000004</v>
      </c>
      <c r="E3" t="s">
        <v>508</v>
      </c>
      <c r="F3" t="s">
        <v>509</v>
      </c>
      <c r="G3" t="s">
        <v>510</v>
      </c>
    </row>
    <row r="4" spans="1:7">
      <c r="A4" t="s">
        <v>507</v>
      </c>
      <c r="C4" s="25">
        <v>35489</v>
      </c>
      <c r="D4" s="26">
        <v>1437.1141399999999</v>
      </c>
      <c r="E4" t="s">
        <v>508</v>
      </c>
      <c r="F4" t="s">
        <v>509</v>
      </c>
      <c r="G4" t="s">
        <v>510</v>
      </c>
    </row>
    <row r="5" spans="1:7">
      <c r="A5" t="s">
        <v>507</v>
      </c>
      <c r="C5" s="25">
        <v>35520</v>
      </c>
      <c r="D5" s="26">
        <v>587.09115999999995</v>
      </c>
      <c r="E5" t="s">
        <v>508</v>
      </c>
      <c r="F5" t="s">
        <v>509</v>
      </c>
      <c r="G5" t="s">
        <v>510</v>
      </c>
    </row>
    <row r="6" spans="1:7">
      <c r="A6" t="s">
        <v>507</v>
      </c>
      <c r="C6" s="25">
        <v>35550</v>
      </c>
      <c r="D6" s="26">
        <v>-1950.0518999999999</v>
      </c>
      <c r="E6" t="s">
        <v>508</v>
      </c>
      <c r="F6" t="s">
        <v>509</v>
      </c>
      <c r="G6" t="s">
        <v>510</v>
      </c>
    </row>
    <row r="7" spans="1:7">
      <c r="A7" t="s">
        <v>507</v>
      </c>
      <c r="C7" s="25">
        <v>35581</v>
      </c>
      <c r="D7" s="26">
        <v>-3245.8210899999999</v>
      </c>
      <c r="E7" t="s">
        <v>508</v>
      </c>
      <c r="F7" t="s">
        <v>509</v>
      </c>
      <c r="G7" t="s">
        <v>510</v>
      </c>
    </row>
    <row r="8" spans="1:7">
      <c r="A8" t="s">
        <v>507</v>
      </c>
      <c r="C8" s="25">
        <v>35611</v>
      </c>
      <c r="D8" s="26">
        <v>2524.7780499999999</v>
      </c>
      <c r="E8" t="s">
        <v>508</v>
      </c>
      <c r="F8" t="s">
        <v>509</v>
      </c>
      <c r="G8" t="s">
        <v>510</v>
      </c>
    </row>
    <row r="9" spans="1:7">
      <c r="A9" t="s">
        <v>507</v>
      </c>
      <c r="C9" s="25">
        <v>35642</v>
      </c>
      <c r="D9" s="26">
        <v>-3776.7914599999999</v>
      </c>
      <c r="E9" t="s">
        <v>508</v>
      </c>
      <c r="F9" t="s">
        <v>509</v>
      </c>
      <c r="G9" t="s">
        <v>510</v>
      </c>
    </row>
    <row r="10" spans="1:7">
      <c r="A10" t="s">
        <v>507</v>
      </c>
      <c r="C10" s="25">
        <v>35673</v>
      </c>
      <c r="D10" s="26">
        <v>-3827.9403200000002</v>
      </c>
      <c r="E10" t="s">
        <v>508</v>
      </c>
      <c r="F10" t="s">
        <v>509</v>
      </c>
      <c r="G10" t="s">
        <v>510</v>
      </c>
    </row>
    <row r="11" spans="1:7">
      <c r="A11" t="s">
        <v>507</v>
      </c>
      <c r="C11" s="25">
        <v>35703</v>
      </c>
      <c r="D11" s="26">
        <v>13550.94124</v>
      </c>
      <c r="E11" t="s">
        <v>508</v>
      </c>
      <c r="F11" t="s">
        <v>509</v>
      </c>
      <c r="G11" t="s">
        <v>510</v>
      </c>
    </row>
    <row r="12" spans="1:7">
      <c r="A12" t="s">
        <v>507</v>
      </c>
      <c r="C12" s="25">
        <v>35734</v>
      </c>
      <c r="D12" s="26">
        <v>-2964.7797099999998</v>
      </c>
      <c r="E12" t="s">
        <v>508</v>
      </c>
      <c r="F12" t="s">
        <v>509</v>
      </c>
      <c r="G12" t="s">
        <v>510</v>
      </c>
    </row>
    <row r="13" spans="1:7">
      <c r="A13" t="s">
        <v>507</v>
      </c>
      <c r="C13" s="25">
        <v>35764</v>
      </c>
      <c r="D13" s="26">
        <v>6010.0827900000004</v>
      </c>
      <c r="E13" t="s">
        <v>508</v>
      </c>
      <c r="F13" t="s">
        <v>509</v>
      </c>
      <c r="G13" t="s">
        <v>510</v>
      </c>
    </row>
    <row r="14" spans="1:7">
      <c r="A14" t="s">
        <v>507</v>
      </c>
      <c r="C14" s="25">
        <v>35795</v>
      </c>
      <c r="D14" s="26">
        <v>2336.9561100000001</v>
      </c>
      <c r="E14" t="s">
        <v>508</v>
      </c>
      <c r="F14" t="s">
        <v>509</v>
      </c>
      <c r="G14" t="s">
        <v>510</v>
      </c>
    </row>
    <row r="15" spans="1:7">
      <c r="A15" t="s">
        <v>507</v>
      </c>
      <c r="C15" s="25">
        <v>35826</v>
      </c>
      <c r="D15" s="26">
        <v>6905.2579999999998</v>
      </c>
      <c r="E15" t="s">
        <v>508</v>
      </c>
      <c r="F15" t="s">
        <v>509</v>
      </c>
      <c r="G15" t="s">
        <v>510</v>
      </c>
    </row>
    <row r="16" spans="1:7">
      <c r="A16" t="s">
        <v>507</v>
      </c>
      <c r="C16" s="25">
        <v>35854</v>
      </c>
      <c r="D16" s="26">
        <v>128.94</v>
      </c>
      <c r="E16" t="s">
        <v>508</v>
      </c>
      <c r="F16" t="s">
        <v>509</v>
      </c>
      <c r="G16" t="s">
        <v>510</v>
      </c>
    </row>
    <row r="17" spans="1:7">
      <c r="A17" t="s">
        <v>507</v>
      </c>
      <c r="C17" s="25">
        <v>35885</v>
      </c>
      <c r="D17" s="26">
        <v>13405.022999999999</v>
      </c>
      <c r="E17" t="s">
        <v>508</v>
      </c>
      <c r="F17" t="s">
        <v>509</v>
      </c>
      <c r="G17" t="s">
        <v>510</v>
      </c>
    </row>
    <row r="18" spans="1:7">
      <c r="A18" t="s">
        <v>507</v>
      </c>
      <c r="C18" s="25">
        <v>35915</v>
      </c>
      <c r="D18" s="26">
        <v>-2555.84</v>
      </c>
      <c r="E18" t="s">
        <v>508</v>
      </c>
      <c r="F18" t="s">
        <v>509</v>
      </c>
      <c r="G18" t="s">
        <v>510</v>
      </c>
    </row>
    <row r="19" spans="1:7">
      <c r="A19" t="s">
        <v>507</v>
      </c>
      <c r="C19" s="25">
        <v>35946</v>
      </c>
      <c r="D19" s="26">
        <v>-1350.8689999999999</v>
      </c>
      <c r="E19" t="s">
        <v>508</v>
      </c>
      <c r="F19" t="s">
        <v>509</v>
      </c>
      <c r="G19" t="s">
        <v>510</v>
      </c>
    </row>
    <row r="20" spans="1:7">
      <c r="A20" t="s">
        <v>507</v>
      </c>
      <c r="C20" s="25">
        <v>35976</v>
      </c>
      <c r="D20" s="26">
        <v>2284.9360000000001</v>
      </c>
      <c r="E20" t="s">
        <v>508</v>
      </c>
      <c r="F20" t="s">
        <v>509</v>
      </c>
      <c r="G20" t="s">
        <v>510</v>
      </c>
    </row>
    <row r="21" spans="1:7">
      <c r="A21" t="s">
        <v>507</v>
      </c>
      <c r="C21" s="25">
        <v>36007</v>
      </c>
      <c r="D21" s="26">
        <v>-3436.0810000000001</v>
      </c>
      <c r="E21" t="s">
        <v>508</v>
      </c>
      <c r="F21" t="s">
        <v>509</v>
      </c>
      <c r="G21" t="s">
        <v>510</v>
      </c>
    </row>
    <row r="22" spans="1:7">
      <c r="A22" t="s">
        <v>507</v>
      </c>
      <c r="C22" s="25">
        <v>36038</v>
      </c>
      <c r="D22" s="26">
        <v>-684.78800000000001</v>
      </c>
      <c r="E22" t="s">
        <v>508</v>
      </c>
      <c r="F22" t="s">
        <v>509</v>
      </c>
      <c r="G22" t="s">
        <v>510</v>
      </c>
    </row>
    <row r="23" spans="1:7">
      <c r="A23" t="s">
        <v>507</v>
      </c>
      <c r="C23" s="25">
        <v>36068</v>
      </c>
      <c r="D23" s="26">
        <v>5936.8869999999997</v>
      </c>
      <c r="E23" t="s">
        <v>508</v>
      </c>
      <c r="F23" t="s">
        <v>509</v>
      </c>
      <c r="G23" t="s">
        <v>510</v>
      </c>
    </row>
    <row r="24" spans="1:7">
      <c r="A24" t="s">
        <v>507</v>
      </c>
      <c r="C24" s="25">
        <v>36099</v>
      </c>
      <c r="D24" s="26">
        <v>6910.3320000000003</v>
      </c>
      <c r="E24" t="s">
        <v>508</v>
      </c>
      <c r="F24" t="s">
        <v>509</v>
      </c>
      <c r="G24" t="s">
        <v>510</v>
      </c>
    </row>
    <row r="25" spans="1:7">
      <c r="A25" t="s">
        <v>507</v>
      </c>
      <c r="C25" s="25">
        <v>36129</v>
      </c>
      <c r="D25" s="26">
        <v>-2556.1460000000002</v>
      </c>
      <c r="E25" t="s">
        <v>508</v>
      </c>
      <c r="F25" t="s">
        <v>509</v>
      </c>
      <c r="G25" t="s">
        <v>510</v>
      </c>
    </row>
    <row r="26" spans="1:7">
      <c r="A26" t="s">
        <v>507</v>
      </c>
      <c r="C26" s="25">
        <v>36160</v>
      </c>
      <c r="D26" s="26">
        <v>-8962.7369999999992</v>
      </c>
      <c r="E26" t="s">
        <v>508</v>
      </c>
      <c r="F26" t="s">
        <v>509</v>
      </c>
      <c r="G26" t="s">
        <v>510</v>
      </c>
    </row>
    <row r="27" spans="1:7">
      <c r="A27" t="s">
        <v>507</v>
      </c>
      <c r="C27" s="25">
        <v>36191</v>
      </c>
      <c r="D27" s="26">
        <v>-1208.749</v>
      </c>
      <c r="E27" t="s">
        <v>508</v>
      </c>
      <c r="F27" t="s">
        <v>509</v>
      </c>
      <c r="G27" t="s">
        <v>510</v>
      </c>
    </row>
    <row r="28" spans="1:7">
      <c r="A28" t="s">
        <v>507</v>
      </c>
      <c r="C28" s="25">
        <v>36219</v>
      </c>
      <c r="D28" s="26">
        <v>862.27</v>
      </c>
      <c r="E28" t="s">
        <v>508</v>
      </c>
      <c r="F28" t="s">
        <v>509</v>
      </c>
      <c r="G28" t="s">
        <v>510</v>
      </c>
    </row>
    <row r="29" spans="1:7">
      <c r="A29" t="s">
        <v>507</v>
      </c>
      <c r="C29" s="25">
        <v>36250</v>
      </c>
      <c r="D29" s="26">
        <v>-5294.826</v>
      </c>
      <c r="E29" t="s">
        <v>508</v>
      </c>
      <c r="F29" t="s">
        <v>509</v>
      </c>
      <c r="G29" t="s">
        <v>510</v>
      </c>
    </row>
    <row r="30" spans="1:7">
      <c r="A30" t="s">
        <v>507</v>
      </c>
      <c r="C30" s="25">
        <v>36280</v>
      </c>
      <c r="D30" s="26">
        <v>-8647.9169999999995</v>
      </c>
      <c r="E30" t="s">
        <v>508</v>
      </c>
      <c r="F30" t="s">
        <v>509</v>
      </c>
      <c r="G30" t="s">
        <v>510</v>
      </c>
    </row>
    <row r="31" spans="1:7">
      <c r="A31" t="s">
        <v>507</v>
      </c>
      <c r="C31" s="25">
        <v>36311</v>
      </c>
      <c r="D31" s="26">
        <v>719.76400000000001</v>
      </c>
      <c r="E31" t="s">
        <v>508</v>
      </c>
      <c r="F31" t="s">
        <v>509</v>
      </c>
      <c r="G31" t="s">
        <v>510</v>
      </c>
    </row>
    <row r="32" spans="1:7">
      <c r="A32" t="s">
        <v>507</v>
      </c>
      <c r="C32" s="25">
        <v>36341</v>
      </c>
      <c r="D32" s="26">
        <v>-1928.44</v>
      </c>
      <c r="E32" t="s">
        <v>508</v>
      </c>
      <c r="F32" t="s">
        <v>509</v>
      </c>
      <c r="G32" t="s">
        <v>510</v>
      </c>
    </row>
    <row r="33" spans="1:7">
      <c r="A33" t="s">
        <v>507</v>
      </c>
      <c r="C33" s="25">
        <v>36372</v>
      </c>
      <c r="D33" s="26">
        <v>9696.7780000000002</v>
      </c>
      <c r="E33" t="s">
        <v>508</v>
      </c>
      <c r="F33" t="s">
        <v>509</v>
      </c>
      <c r="G33" t="s">
        <v>510</v>
      </c>
    </row>
    <row r="34" spans="1:7">
      <c r="A34" t="s">
        <v>507</v>
      </c>
      <c r="C34" s="25">
        <v>36403</v>
      </c>
      <c r="D34" s="26">
        <v>-1348.7159999999999</v>
      </c>
      <c r="E34" t="s">
        <v>508</v>
      </c>
      <c r="F34" t="s">
        <v>509</v>
      </c>
      <c r="G34" t="s">
        <v>510</v>
      </c>
    </row>
    <row r="35" spans="1:7">
      <c r="A35" t="s">
        <v>507</v>
      </c>
      <c r="C35" s="25">
        <v>36433</v>
      </c>
      <c r="D35" s="26">
        <v>-3447.2730000000001</v>
      </c>
      <c r="E35" t="s">
        <v>508</v>
      </c>
      <c r="F35" t="s">
        <v>509</v>
      </c>
      <c r="G35" t="s">
        <v>510</v>
      </c>
    </row>
    <row r="36" spans="1:7">
      <c r="A36" t="s">
        <v>507</v>
      </c>
      <c r="C36" s="25">
        <v>36464</v>
      </c>
      <c r="D36" s="26">
        <v>3794.2040000000002</v>
      </c>
      <c r="E36" t="s">
        <v>508</v>
      </c>
      <c r="F36" t="s">
        <v>509</v>
      </c>
      <c r="G36" t="s">
        <v>510</v>
      </c>
    </row>
    <row r="37" spans="1:7">
      <c r="A37" t="s">
        <v>507</v>
      </c>
      <c r="C37" s="25">
        <v>36494</v>
      </c>
      <c r="D37" s="26">
        <v>10118.084000000001</v>
      </c>
      <c r="E37" t="s">
        <v>508</v>
      </c>
      <c r="F37" t="s">
        <v>509</v>
      </c>
      <c r="G37" t="s">
        <v>510</v>
      </c>
    </row>
    <row r="38" spans="1:7">
      <c r="A38" t="s">
        <v>507</v>
      </c>
      <c r="C38" s="25">
        <v>36525</v>
      </c>
      <c r="D38" s="26">
        <v>-1657.864</v>
      </c>
      <c r="E38" t="s">
        <v>508</v>
      </c>
      <c r="F38" t="s">
        <v>509</v>
      </c>
      <c r="G38" t="s">
        <v>510</v>
      </c>
    </row>
    <row r="39" spans="1:7">
      <c r="A39" t="s">
        <v>507</v>
      </c>
      <c r="C39" s="25">
        <v>36556</v>
      </c>
      <c r="D39" s="26">
        <v>-588.97500000000002</v>
      </c>
      <c r="E39" t="s">
        <v>508</v>
      </c>
      <c r="F39" t="s">
        <v>509</v>
      </c>
      <c r="G39" t="s">
        <v>510</v>
      </c>
    </row>
    <row r="40" spans="1:7">
      <c r="A40" t="s">
        <v>507</v>
      </c>
      <c r="C40" s="25">
        <v>36585</v>
      </c>
      <c r="D40" s="26">
        <v>-3819.2620000000002</v>
      </c>
      <c r="E40" t="s">
        <v>508</v>
      </c>
      <c r="F40" t="s">
        <v>509</v>
      </c>
      <c r="G40" t="s">
        <v>510</v>
      </c>
    </row>
    <row r="41" spans="1:7">
      <c r="A41" t="s">
        <v>507</v>
      </c>
      <c r="C41" s="25">
        <v>36616</v>
      </c>
      <c r="D41" s="26">
        <v>15050.904</v>
      </c>
      <c r="E41" t="s">
        <v>508</v>
      </c>
      <c r="F41" t="s">
        <v>509</v>
      </c>
      <c r="G41" t="s">
        <v>510</v>
      </c>
    </row>
    <row r="42" spans="1:7">
      <c r="A42" t="s">
        <v>507</v>
      </c>
      <c r="C42" s="25">
        <v>36646</v>
      </c>
      <c r="D42" s="26">
        <v>-2027.836</v>
      </c>
      <c r="E42" t="s">
        <v>508</v>
      </c>
      <c r="F42" t="s">
        <v>509</v>
      </c>
      <c r="G42" t="s">
        <v>510</v>
      </c>
    </row>
    <row r="43" spans="1:7">
      <c r="A43" t="s">
        <v>507</v>
      </c>
      <c r="C43" s="25">
        <v>36677</v>
      </c>
      <c r="D43" s="26">
        <v>11521.245999999999</v>
      </c>
      <c r="E43" t="s">
        <v>508</v>
      </c>
      <c r="F43" t="s">
        <v>509</v>
      </c>
      <c r="G43" t="s">
        <v>510</v>
      </c>
    </row>
    <row r="44" spans="1:7">
      <c r="A44" t="s">
        <v>507</v>
      </c>
      <c r="C44" s="25">
        <v>36707</v>
      </c>
      <c r="D44" s="26">
        <v>-4028.24</v>
      </c>
      <c r="E44" t="s">
        <v>508</v>
      </c>
      <c r="F44" t="s">
        <v>509</v>
      </c>
      <c r="G44" t="s">
        <v>510</v>
      </c>
    </row>
    <row r="45" spans="1:7">
      <c r="A45" t="s">
        <v>507</v>
      </c>
      <c r="C45" s="25">
        <v>36738</v>
      </c>
      <c r="D45" s="26">
        <v>-5358.1710000000003</v>
      </c>
      <c r="E45" t="s">
        <v>508</v>
      </c>
      <c r="F45" t="s">
        <v>509</v>
      </c>
      <c r="G45" t="s">
        <v>510</v>
      </c>
    </row>
    <row r="46" spans="1:7">
      <c r="A46" t="s">
        <v>507</v>
      </c>
      <c r="C46" s="25">
        <v>36769</v>
      </c>
      <c r="D46" s="26">
        <v>13168.165000000001</v>
      </c>
      <c r="E46" t="s">
        <v>508</v>
      </c>
      <c r="F46" t="s">
        <v>509</v>
      </c>
      <c r="G46" t="s">
        <v>510</v>
      </c>
    </row>
    <row r="47" spans="1:7">
      <c r="A47" t="s">
        <v>507</v>
      </c>
      <c r="C47" s="25">
        <v>36799</v>
      </c>
      <c r="D47" s="26">
        <v>4482.6949999999997</v>
      </c>
      <c r="E47" t="s">
        <v>508</v>
      </c>
      <c r="F47" t="s">
        <v>509</v>
      </c>
      <c r="G47" t="s">
        <v>510</v>
      </c>
    </row>
    <row r="48" spans="1:7">
      <c r="A48" t="s">
        <v>507</v>
      </c>
      <c r="C48" s="25">
        <v>36830</v>
      </c>
      <c r="D48" s="26">
        <v>8262.6910000000007</v>
      </c>
      <c r="E48" t="s">
        <v>508</v>
      </c>
      <c r="F48" t="s">
        <v>509</v>
      </c>
      <c r="G48" t="s">
        <v>510</v>
      </c>
    </row>
    <row r="49" spans="1:7">
      <c r="A49" t="s">
        <v>507</v>
      </c>
      <c r="C49" s="25">
        <v>36860</v>
      </c>
      <c r="D49" s="26">
        <v>-7198.7780000000002</v>
      </c>
      <c r="E49" t="s">
        <v>508</v>
      </c>
      <c r="F49" t="s">
        <v>509</v>
      </c>
      <c r="G49" t="s">
        <v>510</v>
      </c>
    </row>
    <row r="50" spans="1:7">
      <c r="A50" t="s">
        <v>507</v>
      </c>
      <c r="C50" s="25">
        <v>36891</v>
      </c>
      <c r="D50" s="26">
        <v>-3182.5250000000001</v>
      </c>
      <c r="E50" t="s">
        <v>508</v>
      </c>
      <c r="F50" t="s">
        <v>509</v>
      </c>
      <c r="G50" t="s">
        <v>510</v>
      </c>
    </row>
    <row r="51" spans="1:7">
      <c r="A51" t="s">
        <v>507</v>
      </c>
      <c r="C51" s="25">
        <v>36922</v>
      </c>
      <c r="D51" s="26">
        <v>6296.6009999999997</v>
      </c>
      <c r="E51" t="s">
        <v>508</v>
      </c>
      <c r="F51" t="s">
        <v>509</v>
      </c>
      <c r="G51" t="s">
        <v>510</v>
      </c>
    </row>
    <row r="52" spans="1:7">
      <c r="A52" t="s">
        <v>507</v>
      </c>
      <c r="C52" s="25">
        <v>36950</v>
      </c>
      <c r="D52" s="26">
        <v>5421.1940000000004</v>
      </c>
      <c r="E52" t="s">
        <v>508</v>
      </c>
      <c r="F52" t="s">
        <v>509</v>
      </c>
      <c r="G52" t="s">
        <v>510</v>
      </c>
    </row>
    <row r="53" spans="1:7">
      <c r="A53" t="s">
        <v>507</v>
      </c>
      <c r="C53" s="25">
        <v>36981</v>
      </c>
      <c r="D53" s="26">
        <v>16849.828000000001</v>
      </c>
      <c r="E53" t="s">
        <v>508</v>
      </c>
      <c r="F53" t="s">
        <v>509</v>
      </c>
      <c r="G53" t="s">
        <v>510</v>
      </c>
    </row>
    <row r="54" spans="1:7">
      <c r="A54" t="s">
        <v>507</v>
      </c>
      <c r="C54" s="25">
        <v>37011</v>
      </c>
      <c r="D54" s="26">
        <v>5226.6949999999997</v>
      </c>
      <c r="E54" t="s">
        <v>508</v>
      </c>
      <c r="F54" t="s">
        <v>509</v>
      </c>
      <c r="G54" t="s">
        <v>510</v>
      </c>
    </row>
    <row r="55" spans="1:7">
      <c r="A55" t="s">
        <v>507</v>
      </c>
      <c r="C55" s="25">
        <v>37042</v>
      </c>
      <c r="D55" s="26">
        <v>-9580.5139999999992</v>
      </c>
      <c r="E55" t="s">
        <v>508</v>
      </c>
      <c r="F55" t="s">
        <v>509</v>
      </c>
      <c r="G55" t="s">
        <v>510</v>
      </c>
    </row>
    <row r="56" spans="1:7">
      <c r="A56" t="s">
        <v>507</v>
      </c>
      <c r="C56" s="25">
        <v>37072</v>
      </c>
      <c r="D56" s="26">
        <v>11184.284</v>
      </c>
      <c r="E56" t="s">
        <v>508</v>
      </c>
      <c r="F56" t="s">
        <v>509</v>
      </c>
      <c r="G56" t="s">
        <v>510</v>
      </c>
    </row>
    <row r="57" spans="1:7">
      <c r="A57" t="s">
        <v>507</v>
      </c>
      <c r="C57" s="25">
        <v>37103</v>
      </c>
      <c r="D57" s="26">
        <v>-10306.981</v>
      </c>
      <c r="E57" t="s">
        <v>508</v>
      </c>
      <c r="F57" t="s">
        <v>509</v>
      </c>
      <c r="G57" t="s">
        <v>510</v>
      </c>
    </row>
    <row r="58" spans="1:7">
      <c r="A58" t="s">
        <v>507</v>
      </c>
      <c r="C58" s="25">
        <v>37134</v>
      </c>
      <c r="D58" s="26">
        <v>-635.92200000000003</v>
      </c>
      <c r="E58" t="s">
        <v>508</v>
      </c>
      <c r="F58" t="s">
        <v>509</v>
      </c>
      <c r="G58" t="s">
        <v>510</v>
      </c>
    </row>
    <row r="59" spans="1:7">
      <c r="A59" t="s">
        <v>507</v>
      </c>
      <c r="C59" s="25">
        <v>37164</v>
      </c>
      <c r="D59" s="26">
        <v>3271.8240000000001</v>
      </c>
      <c r="E59" t="s">
        <v>508</v>
      </c>
      <c r="F59" t="s">
        <v>509</v>
      </c>
      <c r="G59" t="s">
        <v>510</v>
      </c>
    </row>
    <row r="60" spans="1:7">
      <c r="A60" t="s">
        <v>507</v>
      </c>
      <c r="C60" s="25">
        <v>37195</v>
      </c>
      <c r="D60" s="26">
        <v>-6624.5330000000004</v>
      </c>
      <c r="E60" t="s">
        <v>508</v>
      </c>
      <c r="F60" t="s">
        <v>509</v>
      </c>
      <c r="G60" t="s">
        <v>510</v>
      </c>
    </row>
    <row r="61" spans="1:7">
      <c r="A61" t="s">
        <v>507</v>
      </c>
      <c r="C61" s="25">
        <v>37225</v>
      </c>
      <c r="D61" s="26">
        <v>-288.005</v>
      </c>
      <c r="E61" t="s">
        <v>508</v>
      </c>
      <c r="F61" t="s">
        <v>509</v>
      </c>
      <c r="G61" t="s">
        <v>510</v>
      </c>
    </row>
    <row r="62" spans="1:7">
      <c r="A62" t="s">
        <v>507</v>
      </c>
      <c r="C62" s="25">
        <v>37256</v>
      </c>
      <c r="D62" s="26">
        <v>-7285.2780000000002</v>
      </c>
      <c r="E62" t="s">
        <v>508</v>
      </c>
      <c r="F62" t="s">
        <v>509</v>
      </c>
      <c r="G62" t="s">
        <v>510</v>
      </c>
    </row>
    <row r="63" spans="1:7">
      <c r="A63" t="s">
        <v>507</v>
      </c>
      <c r="C63" s="25">
        <v>37287</v>
      </c>
      <c r="D63" s="26">
        <v>6371.45</v>
      </c>
      <c r="E63" t="s">
        <v>508</v>
      </c>
      <c r="F63" t="s">
        <v>509</v>
      </c>
      <c r="G63" t="s">
        <v>510</v>
      </c>
    </row>
    <row r="64" spans="1:7">
      <c r="A64" t="s">
        <v>507</v>
      </c>
      <c r="C64" s="25">
        <v>37315</v>
      </c>
      <c r="D64" s="26">
        <v>-10789.721</v>
      </c>
      <c r="E64" t="s">
        <v>508</v>
      </c>
      <c r="F64" t="s">
        <v>509</v>
      </c>
      <c r="G64" t="s">
        <v>510</v>
      </c>
    </row>
    <row r="65" spans="1:7">
      <c r="A65" t="s">
        <v>507</v>
      </c>
      <c r="C65" s="25">
        <v>37346</v>
      </c>
      <c r="D65" s="26">
        <v>6231.8919999999998</v>
      </c>
      <c r="E65" t="s">
        <v>508</v>
      </c>
      <c r="F65" t="s">
        <v>509</v>
      </c>
      <c r="G65" t="s">
        <v>510</v>
      </c>
    </row>
    <row r="66" spans="1:7">
      <c r="A66" t="s">
        <v>507</v>
      </c>
      <c r="C66" s="25">
        <v>37376</v>
      </c>
      <c r="D66" s="26">
        <v>-847.56700000000001</v>
      </c>
      <c r="E66" t="s">
        <v>508</v>
      </c>
      <c r="F66" t="s">
        <v>509</v>
      </c>
      <c r="G66" t="s">
        <v>510</v>
      </c>
    </row>
    <row r="67" spans="1:7">
      <c r="A67" t="s">
        <v>507</v>
      </c>
      <c r="C67" s="25">
        <v>37407</v>
      </c>
      <c r="D67" s="26">
        <v>591.29300000000001</v>
      </c>
      <c r="E67" t="s">
        <v>508</v>
      </c>
      <c r="F67" t="s">
        <v>509</v>
      </c>
      <c r="G67" t="s">
        <v>510</v>
      </c>
    </row>
    <row r="68" spans="1:7">
      <c r="A68" t="s">
        <v>507</v>
      </c>
      <c r="C68" s="25">
        <v>37437</v>
      </c>
      <c r="D68" s="26">
        <v>1165.075</v>
      </c>
      <c r="E68" t="s">
        <v>508</v>
      </c>
      <c r="F68" t="s">
        <v>509</v>
      </c>
      <c r="G68" t="s">
        <v>510</v>
      </c>
    </row>
    <row r="69" spans="1:7">
      <c r="A69" t="s">
        <v>507</v>
      </c>
      <c r="C69" s="25">
        <v>37468</v>
      </c>
      <c r="D69" s="26">
        <v>-12390.075999999999</v>
      </c>
      <c r="E69" t="s">
        <v>508</v>
      </c>
      <c r="F69" t="s">
        <v>509</v>
      </c>
      <c r="G69" t="s">
        <v>510</v>
      </c>
    </row>
    <row r="70" spans="1:7">
      <c r="A70" t="s">
        <v>507</v>
      </c>
      <c r="C70" s="25">
        <v>37499</v>
      </c>
      <c r="D70" s="26">
        <v>-2042.8710000000001</v>
      </c>
      <c r="E70" t="s">
        <v>508</v>
      </c>
      <c r="F70" t="s">
        <v>509</v>
      </c>
      <c r="G70" t="s">
        <v>510</v>
      </c>
    </row>
    <row r="71" spans="1:7">
      <c r="A71" t="s">
        <v>507</v>
      </c>
      <c r="C71" s="25">
        <v>37529</v>
      </c>
      <c r="D71" s="26">
        <v>-224.13300000000001</v>
      </c>
      <c r="E71" t="s">
        <v>508</v>
      </c>
      <c r="F71" t="s">
        <v>509</v>
      </c>
      <c r="G71" t="s">
        <v>510</v>
      </c>
    </row>
    <row r="72" spans="1:7">
      <c r="A72" t="s">
        <v>507</v>
      </c>
      <c r="C72" s="25">
        <v>37560</v>
      </c>
      <c r="D72" s="26">
        <v>5882.076</v>
      </c>
      <c r="E72" t="s">
        <v>508</v>
      </c>
      <c r="F72" t="s">
        <v>509</v>
      </c>
      <c r="G72" t="s">
        <v>510</v>
      </c>
    </row>
    <row r="73" spans="1:7">
      <c r="A73" t="s">
        <v>507</v>
      </c>
      <c r="C73" s="25">
        <v>37590</v>
      </c>
      <c r="D73" s="26">
        <v>2102.7910000000002</v>
      </c>
      <c r="E73" t="s">
        <v>508</v>
      </c>
      <c r="F73" t="s">
        <v>509</v>
      </c>
      <c r="G73" t="s">
        <v>510</v>
      </c>
    </row>
    <row r="74" spans="1:7">
      <c r="A74" t="s">
        <v>507</v>
      </c>
      <c r="C74" s="25">
        <v>37621</v>
      </c>
      <c r="D74" s="26">
        <v>-2098.3530000000001</v>
      </c>
      <c r="E74" t="s">
        <v>508</v>
      </c>
      <c r="F74" t="s">
        <v>509</v>
      </c>
      <c r="G74" t="s">
        <v>510</v>
      </c>
    </row>
    <row r="75" spans="1:7">
      <c r="A75" t="s">
        <v>507</v>
      </c>
      <c r="C75" s="25">
        <v>37652</v>
      </c>
      <c r="D75" s="26">
        <v>15157.356</v>
      </c>
      <c r="E75" t="s">
        <v>508</v>
      </c>
      <c r="F75" t="s">
        <v>509</v>
      </c>
      <c r="G75" t="s">
        <v>510</v>
      </c>
    </row>
    <row r="76" spans="1:7">
      <c r="A76" t="s">
        <v>507</v>
      </c>
      <c r="C76" s="25">
        <v>37680</v>
      </c>
      <c r="D76" s="26">
        <v>16360.210999999999</v>
      </c>
      <c r="E76" t="s">
        <v>508</v>
      </c>
      <c r="F76" t="s">
        <v>509</v>
      </c>
      <c r="G76" t="s">
        <v>510</v>
      </c>
    </row>
    <row r="77" spans="1:7">
      <c r="A77" t="s">
        <v>507</v>
      </c>
      <c r="C77" s="25">
        <v>37711</v>
      </c>
      <c r="D77" s="26">
        <v>-4726.6440000000002</v>
      </c>
      <c r="E77" t="s">
        <v>508</v>
      </c>
      <c r="F77" t="s">
        <v>509</v>
      </c>
      <c r="G77" t="s">
        <v>510</v>
      </c>
    </row>
    <row r="78" spans="1:7">
      <c r="A78" t="s">
        <v>507</v>
      </c>
      <c r="C78" s="25">
        <v>37741</v>
      </c>
      <c r="D78" s="26">
        <v>-10440.233</v>
      </c>
      <c r="E78" t="s">
        <v>508</v>
      </c>
      <c r="F78" t="s">
        <v>509</v>
      </c>
      <c r="G78" t="s">
        <v>510</v>
      </c>
    </row>
    <row r="79" spans="1:7">
      <c r="A79" t="s">
        <v>507</v>
      </c>
      <c r="C79" s="25">
        <v>37772</v>
      </c>
      <c r="D79" s="26">
        <v>10433.221</v>
      </c>
      <c r="E79" t="s">
        <v>508</v>
      </c>
      <c r="F79" t="s">
        <v>509</v>
      </c>
      <c r="G79" t="s">
        <v>510</v>
      </c>
    </row>
    <row r="80" spans="1:7">
      <c r="A80" t="s">
        <v>507</v>
      </c>
      <c r="C80" s="25">
        <v>37802</v>
      </c>
      <c r="D80" s="26">
        <v>6604.0889999999999</v>
      </c>
      <c r="E80" t="s">
        <v>508</v>
      </c>
      <c r="F80" t="s">
        <v>509</v>
      </c>
      <c r="G80" t="s">
        <v>510</v>
      </c>
    </row>
    <row r="81" spans="1:7">
      <c r="A81" t="s">
        <v>507</v>
      </c>
      <c r="C81" s="25">
        <v>37833</v>
      </c>
      <c r="D81" s="26">
        <v>-4656.6980000000003</v>
      </c>
      <c r="E81" t="s">
        <v>508</v>
      </c>
      <c r="F81" t="s">
        <v>509</v>
      </c>
      <c r="G81" t="s">
        <v>510</v>
      </c>
    </row>
    <row r="82" spans="1:7">
      <c r="A82" t="s">
        <v>507</v>
      </c>
      <c r="C82" s="25">
        <v>37864</v>
      </c>
      <c r="D82" s="26">
        <v>6789.4350000000004</v>
      </c>
      <c r="E82" t="s">
        <v>508</v>
      </c>
      <c r="F82" t="s">
        <v>509</v>
      </c>
      <c r="G82" t="s">
        <v>510</v>
      </c>
    </row>
    <row r="83" spans="1:7">
      <c r="A83" t="s">
        <v>507</v>
      </c>
      <c r="C83" s="25">
        <v>37894</v>
      </c>
      <c r="D83" s="26">
        <v>-766.29</v>
      </c>
      <c r="E83" t="s">
        <v>508</v>
      </c>
      <c r="F83" t="s">
        <v>509</v>
      </c>
      <c r="G83" t="s">
        <v>510</v>
      </c>
    </row>
    <row r="84" spans="1:7">
      <c r="A84" t="s">
        <v>507</v>
      </c>
      <c r="C84" s="25">
        <v>37925</v>
      </c>
      <c r="D84" s="26">
        <v>-813.99199999999996</v>
      </c>
      <c r="E84" t="s">
        <v>508</v>
      </c>
      <c r="F84" t="s">
        <v>509</v>
      </c>
      <c r="G84" t="s">
        <v>510</v>
      </c>
    </row>
    <row r="85" spans="1:7">
      <c r="A85" t="s">
        <v>507</v>
      </c>
      <c r="C85" s="25">
        <v>37955</v>
      </c>
      <c r="D85" s="26">
        <v>5499.8490000000002</v>
      </c>
      <c r="E85" t="s">
        <v>508</v>
      </c>
      <c r="F85" t="s">
        <v>509</v>
      </c>
      <c r="G85" t="s">
        <v>510</v>
      </c>
    </row>
    <row r="86" spans="1:7">
      <c r="A86" t="s">
        <v>507</v>
      </c>
      <c r="C86" s="25">
        <v>37986</v>
      </c>
      <c r="D86" s="26">
        <v>247.91800000000001</v>
      </c>
      <c r="E86" t="s">
        <v>508</v>
      </c>
      <c r="F86" t="s">
        <v>509</v>
      </c>
      <c r="G86" t="s">
        <v>510</v>
      </c>
    </row>
    <row r="87" spans="1:7">
      <c r="A87" t="s">
        <v>507</v>
      </c>
      <c r="C87" s="25">
        <v>38017</v>
      </c>
      <c r="D87" s="26">
        <v>7631.65</v>
      </c>
      <c r="E87" t="s">
        <v>508</v>
      </c>
      <c r="F87" t="s">
        <v>509</v>
      </c>
      <c r="G87" t="s">
        <v>510</v>
      </c>
    </row>
    <row r="88" spans="1:7">
      <c r="A88" t="s">
        <v>507</v>
      </c>
      <c r="C88" s="25">
        <v>38046</v>
      </c>
      <c r="D88" s="26">
        <v>-820.01099999999997</v>
      </c>
      <c r="E88" t="s">
        <v>508</v>
      </c>
      <c r="F88" t="s">
        <v>509</v>
      </c>
      <c r="G88" t="s">
        <v>510</v>
      </c>
    </row>
    <row r="89" spans="1:7">
      <c r="A89" t="s">
        <v>507</v>
      </c>
      <c r="C89" s="25">
        <v>38077</v>
      </c>
      <c r="D89" s="26">
        <v>6199.2669999999998</v>
      </c>
      <c r="E89" t="s">
        <v>508</v>
      </c>
      <c r="F89" t="s">
        <v>509</v>
      </c>
      <c r="G89" t="s">
        <v>510</v>
      </c>
    </row>
    <row r="90" spans="1:7">
      <c r="A90" t="s">
        <v>507</v>
      </c>
      <c r="C90" s="25">
        <v>38107</v>
      </c>
      <c r="D90" s="26">
        <v>-10961.248</v>
      </c>
      <c r="E90" t="s">
        <v>508</v>
      </c>
      <c r="F90" t="s">
        <v>509</v>
      </c>
      <c r="G90" t="s">
        <v>510</v>
      </c>
    </row>
    <row r="91" spans="1:7">
      <c r="A91" t="s">
        <v>507</v>
      </c>
      <c r="C91" s="25">
        <v>38138</v>
      </c>
      <c r="D91" s="26">
        <v>4317.6350000000002</v>
      </c>
      <c r="E91" t="s">
        <v>508</v>
      </c>
      <c r="F91" t="s">
        <v>509</v>
      </c>
      <c r="G91" t="s">
        <v>510</v>
      </c>
    </row>
    <row r="92" spans="1:7">
      <c r="A92" t="s">
        <v>507</v>
      </c>
      <c r="C92" s="25">
        <v>38168</v>
      </c>
      <c r="D92" s="26">
        <v>-2120.1570000000002</v>
      </c>
      <c r="E92" t="s">
        <v>508</v>
      </c>
      <c r="F92" t="s">
        <v>509</v>
      </c>
      <c r="G92" t="s">
        <v>510</v>
      </c>
    </row>
    <row r="93" spans="1:7">
      <c r="A93" t="s">
        <v>507</v>
      </c>
      <c r="C93" s="25">
        <v>38199</v>
      </c>
      <c r="D93" s="26">
        <v>122.709</v>
      </c>
      <c r="E93" t="s">
        <v>508</v>
      </c>
      <c r="F93" t="s">
        <v>509</v>
      </c>
      <c r="G93" t="s">
        <v>510</v>
      </c>
    </row>
    <row r="94" spans="1:7">
      <c r="A94" t="s">
        <v>507</v>
      </c>
      <c r="C94" s="25">
        <v>38230</v>
      </c>
      <c r="D94" s="26">
        <v>5743.7889999999998</v>
      </c>
      <c r="E94" t="s">
        <v>508</v>
      </c>
      <c r="F94" t="s">
        <v>509</v>
      </c>
      <c r="G94" t="s">
        <v>510</v>
      </c>
    </row>
    <row r="95" spans="1:7">
      <c r="A95" t="s">
        <v>507</v>
      </c>
      <c r="C95" s="25">
        <v>38260</v>
      </c>
      <c r="D95" s="26">
        <v>-14042.762000000001</v>
      </c>
      <c r="E95" t="s">
        <v>508</v>
      </c>
      <c r="F95" t="s">
        <v>509</v>
      </c>
      <c r="G95" t="s">
        <v>510</v>
      </c>
    </row>
    <row r="96" spans="1:7">
      <c r="A96" t="s">
        <v>507</v>
      </c>
      <c r="C96" s="25">
        <v>38291</v>
      </c>
      <c r="D96" s="26">
        <v>-825.22299999999996</v>
      </c>
      <c r="E96" t="s">
        <v>508</v>
      </c>
      <c r="F96" t="s">
        <v>509</v>
      </c>
      <c r="G96" t="s">
        <v>510</v>
      </c>
    </row>
    <row r="97" spans="1:7">
      <c r="A97" t="s">
        <v>507</v>
      </c>
      <c r="C97" s="25">
        <v>38321</v>
      </c>
      <c r="D97" s="26">
        <v>21025.312000000002</v>
      </c>
      <c r="E97" t="s">
        <v>508</v>
      </c>
      <c r="F97" t="s">
        <v>509</v>
      </c>
      <c r="G97" t="s">
        <v>510</v>
      </c>
    </row>
    <row r="98" spans="1:7">
      <c r="A98" t="s">
        <v>507</v>
      </c>
      <c r="C98" s="25">
        <v>38352</v>
      </c>
      <c r="D98" s="26">
        <v>-5525.3770000000004</v>
      </c>
      <c r="E98" t="s">
        <v>508</v>
      </c>
      <c r="F98" t="s">
        <v>509</v>
      </c>
      <c r="G98" t="s">
        <v>510</v>
      </c>
    </row>
    <row r="99" spans="1:7">
      <c r="A99" t="s">
        <v>507</v>
      </c>
      <c r="B99" s="41" t="s">
        <v>382</v>
      </c>
      <c r="C99" s="25">
        <v>38383</v>
      </c>
      <c r="D99" s="26">
        <v>16433.932000000001</v>
      </c>
      <c r="E99" t="s">
        <v>508</v>
      </c>
      <c r="F99" t="s">
        <v>509</v>
      </c>
      <c r="G99" t="s">
        <v>510</v>
      </c>
    </row>
    <row r="100" spans="1:7">
      <c r="A100" t="s">
        <v>507</v>
      </c>
      <c r="B100" s="41" t="s">
        <v>382</v>
      </c>
      <c r="C100" s="25">
        <v>38411</v>
      </c>
      <c r="D100" s="26">
        <v>-7364.7039999999997</v>
      </c>
      <c r="E100" t="s">
        <v>508</v>
      </c>
      <c r="F100" t="s">
        <v>509</v>
      </c>
      <c r="G100" t="s">
        <v>510</v>
      </c>
    </row>
    <row r="101" spans="1:7">
      <c r="A101" t="s">
        <v>507</v>
      </c>
      <c r="B101" s="41" t="s">
        <v>382</v>
      </c>
      <c r="C101" s="25">
        <v>38442</v>
      </c>
      <c r="D101" s="26">
        <v>13574.83</v>
      </c>
      <c r="E101" t="s">
        <v>508</v>
      </c>
      <c r="F101" t="s">
        <v>509</v>
      </c>
      <c r="G101" t="s">
        <v>510</v>
      </c>
    </row>
    <row r="102" spans="1:7">
      <c r="A102" t="s">
        <v>507</v>
      </c>
      <c r="B102" s="41" t="s">
        <v>383</v>
      </c>
      <c r="C102" s="25">
        <v>38472</v>
      </c>
      <c r="D102" s="26">
        <v>9385.7880000000005</v>
      </c>
      <c r="E102" t="s">
        <v>508</v>
      </c>
      <c r="F102" t="s">
        <v>509</v>
      </c>
      <c r="G102" t="s">
        <v>510</v>
      </c>
    </row>
    <row r="103" spans="1:7">
      <c r="A103" t="s">
        <v>507</v>
      </c>
      <c r="B103" s="41" t="s">
        <v>383</v>
      </c>
      <c r="C103" s="25">
        <v>38503</v>
      </c>
      <c r="D103" s="26">
        <v>8041.3249999999998</v>
      </c>
      <c r="E103" t="s">
        <v>508</v>
      </c>
      <c r="F103" t="s">
        <v>509</v>
      </c>
      <c r="G103" t="s">
        <v>510</v>
      </c>
    </row>
    <row r="104" spans="1:7">
      <c r="A104" t="s">
        <v>507</v>
      </c>
      <c r="B104" s="41" t="s">
        <v>383</v>
      </c>
      <c r="C104" s="25">
        <v>38533</v>
      </c>
      <c r="D104" s="26">
        <v>3964.4859999999999</v>
      </c>
      <c r="E104" t="s">
        <v>508</v>
      </c>
      <c r="F104" t="s">
        <v>509</v>
      </c>
      <c r="G104" t="s">
        <v>510</v>
      </c>
    </row>
    <row r="105" spans="1:7">
      <c r="A105" t="s">
        <v>507</v>
      </c>
      <c r="B105" s="41" t="s">
        <v>384</v>
      </c>
      <c r="C105" s="25">
        <v>38564</v>
      </c>
      <c r="D105" s="26">
        <v>-15299.147000000001</v>
      </c>
      <c r="E105" t="s">
        <v>508</v>
      </c>
      <c r="F105" t="s">
        <v>509</v>
      </c>
      <c r="G105" t="s">
        <v>510</v>
      </c>
    </row>
    <row r="106" spans="1:7">
      <c r="A106" t="s">
        <v>507</v>
      </c>
      <c r="B106" s="41" t="s">
        <v>384</v>
      </c>
      <c r="C106" s="25">
        <v>38595</v>
      </c>
      <c r="D106" s="26">
        <v>11041.222</v>
      </c>
      <c r="E106" t="s">
        <v>508</v>
      </c>
      <c r="F106" t="s">
        <v>509</v>
      </c>
      <c r="G106" t="s">
        <v>510</v>
      </c>
    </row>
    <row r="107" spans="1:7">
      <c r="A107" t="s">
        <v>507</v>
      </c>
      <c r="B107" s="41" t="s">
        <v>384</v>
      </c>
      <c r="C107" s="25">
        <v>38625</v>
      </c>
      <c r="D107" s="26">
        <v>8399.3909999999996</v>
      </c>
      <c r="E107" t="s">
        <v>508</v>
      </c>
      <c r="F107" t="s">
        <v>509</v>
      </c>
      <c r="G107" t="s">
        <v>510</v>
      </c>
    </row>
    <row r="108" spans="1:7">
      <c r="A108" t="s">
        <v>507</v>
      </c>
      <c r="B108" s="41" t="s">
        <v>385</v>
      </c>
      <c r="C108" s="25">
        <v>38656</v>
      </c>
      <c r="D108" s="26">
        <v>10309.617</v>
      </c>
      <c r="E108" t="s">
        <v>508</v>
      </c>
      <c r="F108" t="s">
        <v>509</v>
      </c>
      <c r="G108" t="s">
        <v>510</v>
      </c>
    </row>
    <row r="109" spans="1:7">
      <c r="A109" t="s">
        <v>507</v>
      </c>
      <c r="B109" s="41" t="s">
        <v>385</v>
      </c>
      <c r="C109" s="25">
        <v>38686</v>
      </c>
      <c r="D109" s="26">
        <v>-2592.21</v>
      </c>
      <c r="E109" t="s">
        <v>508</v>
      </c>
      <c r="F109" t="s">
        <v>509</v>
      </c>
      <c r="G109" t="s">
        <v>510</v>
      </c>
    </row>
    <row r="110" spans="1:7">
      <c r="A110" t="s">
        <v>507</v>
      </c>
      <c r="B110" s="41" t="s">
        <v>385</v>
      </c>
      <c r="C110" s="25">
        <v>38717</v>
      </c>
      <c r="D110" s="26">
        <v>-9611.75</v>
      </c>
      <c r="E110" t="s">
        <v>508</v>
      </c>
      <c r="F110" t="s">
        <v>509</v>
      </c>
      <c r="G110" t="s">
        <v>510</v>
      </c>
    </row>
    <row r="111" spans="1:7">
      <c r="A111" t="s">
        <v>507</v>
      </c>
      <c r="B111" s="41" t="s">
        <v>386</v>
      </c>
      <c r="C111" s="25">
        <v>38748</v>
      </c>
      <c r="D111" s="26">
        <v>27008.775000000001</v>
      </c>
      <c r="E111" t="s">
        <v>508</v>
      </c>
      <c r="F111" t="s">
        <v>509</v>
      </c>
      <c r="G111" t="s">
        <v>510</v>
      </c>
    </row>
    <row r="112" spans="1:7">
      <c r="A112" t="s">
        <v>507</v>
      </c>
      <c r="B112" s="41" t="s">
        <v>386</v>
      </c>
      <c r="C112" s="25">
        <v>38776</v>
      </c>
      <c r="D112" s="26">
        <v>-4818.7489999999998</v>
      </c>
      <c r="E112" t="s">
        <v>508</v>
      </c>
      <c r="F112" t="s">
        <v>509</v>
      </c>
      <c r="G112" t="s">
        <v>510</v>
      </c>
    </row>
    <row r="113" spans="1:7">
      <c r="A113" t="s">
        <v>507</v>
      </c>
      <c r="B113" s="41" t="s">
        <v>386</v>
      </c>
      <c r="C113" s="25">
        <v>38807</v>
      </c>
      <c r="D113" s="26">
        <v>8109.1809999999996</v>
      </c>
      <c r="E113" t="s">
        <v>508</v>
      </c>
      <c r="F113" t="s">
        <v>509</v>
      </c>
      <c r="G113" t="s">
        <v>510</v>
      </c>
    </row>
    <row r="114" spans="1:7">
      <c r="A114" t="s">
        <v>507</v>
      </c>
      <c r="B114" s="41" t="s">
        <v>387</v>
      </c>
      <c r="C114" s="25">
        <v>38837</v>
      </c>
      <c r="D114" s="26">
        <v>1785.0150000000001</v>
      </c>
      <c r="E114" t="s">
        <v>508</v>
      </c>
      <c r="F114" t="s">
        <v>509</v>
      </c>
      <c r="G114" t="s">
        <v>510</v>
      </c>
    </row>
    <row r="115" spans="1:7">
      <c r="A115" t="s">
        <v>507</v>
      </c>
      <c r="B115" s="41" t="s">
        <v>387</v>
      </c>
      <c r="C115" s="25">
        <v>38868</v>
      </c>
      <c r="D115" s="26">
        <v>6112.6959999999999</v>
      </c>
      <c r="E115" t="s">
        <v>508</v>
      </c>
      <c r="F115" t="s">
        <v>509</v>
      </c>
      <c r="G115" t="s">
        <v>510</v>
      </c>
    </row>
    <row r="116" spans="1:7">
      <c r="A116" t="s">
        <v>507</v>
      </c>
      <c r="B116" s="41" t="s">
        <v>387</v>
      </c>
      <c r="C116" s="25">
        <v>38898</v>
      </c>
      <c r="D116" s="26">
        <v>-1927.6079999999999</v>
      </c>
      <c r="E116" t="s">
        <v>508</v>
      </c>
      <c r="F116" t="s">
        <v>509</v>
      </c>
      <c r="G116" t="s">
        <v>510</v>
      </c>
    </row>
    <row r="117" spans="1:7">
      <c r="A117" t="s">
        <v>507</v>
      </c>
      <c r="B117" s="41" t="s">
        <v>388</v>
      </c>
      <c r="C117" s="25">
        <v>38929</v>
      </c>
      <c r="D117" s="26">
        <v>14027.231</v>
      </c>
      <c r="E117" t="s">
        <v>508</v>
      </c>
      <c r="F117" t="s">
        <v>509</v>
      </c>
      <c r="G117" t="s">
        <v>510</v>
      </c>
    </row>
    <row r="118" spans="1:7">
      <c r="A118" t="s">
        <v>507</v>
      </c>
      <c r="B118" s="41" t="s">
        <v>388</v>
      </c>
      <c r="C118" s="25">
        <v>38960</v>
      </c>
      <c r="D118" s="26">
        <v>10801.183000000001</v>
      </c>
      <c r="E118" t="s">
        <v>508</v>
      </c>
      <c r="F118" t="s">
        <v>509</v>
      </c>
      <c r="G118" t="s">
        <v>510</v>
      </c>
    </row>
    <row r="119" spans="1:7">
      <c r="A119" t="s">
        <v>507</v>
      </c>
      <c r="B119" s="41" t="s">
        <v>388</v>
      </c>
      <c r="C119" s="25">
        <v>38990</v>
      </c>
      <c r="D119" s="26">
        <v>6311.2969999999996</v>
      </c>
      <c r="E119" t="s">
        <v>508</v>
      </c>
      <c r="F119" t="s">
        <v>509</v>
      </c>
      <c r="G119" t="s">
        <v>510</v>
      </c>
    </row>
    <row r="120" spans="1:7">
      <c r="A120" t="s">
        <v>507</v>
      </c>
      <c r="B120" s="41" t="s">
        <v>389</v>
      </c>
      <c r="C120" s="25">
        <v>39021</v>
      </c>
      <c r="D120" s="26">
        <v>10406.579</v>
      </c>
      <c r="E120" t="s">
        <v>508</v>
      </c>
      <c r="F120" t="s">
        <v>509</v>
      </c>
      <c r="G120" t="s">
        <v>510</v>
      </c>
    </row>
    <row r="121" spans="1:7">
      <c r="A121" t="s">
        <v>507</v>
      </c>
      <c r="B121" s="41" t="s">
        <v>389</v>
      </c>
      <c r="C121" s="25">
        <v>39051</v>
      </c>
      <c r="D121" s="26">
        <v>20081.516</v>
      </c>
      <c r="E121" t="s">
        <v>508</v>
      </c>
      <c r="F121" t="s">
        <v>509</v>
      </c>
      <c r="G121" t="s">
        <v>510</v>
      </c>
    </row>
    <row r="122" spans="1:7">
      <c r="A122" t="s">
        <v>507</v>
      </c>
      <c r="B122" s="41" t="s">
        <v>389</v>
      </c>
      <c r="C122" s="25">
        <v>39082</v>
      </c>
      <c r="D122" s="26">
        <v>-7374.701</v>
      </c>
      <c r="E122" t="s">
        <v>508</v>
      </c>
      <c r="F122" t="s">
        <v>509</v>
      </c>
      <c r="G122" t="s">
        <v>510</v>
      </c>
    </row>
    <row r="123" spans="1:7">
      <c r="A123" t="s">
        <v>507</v>
      </c>
      <c r="B123" s="41" t="s">
        <v>390</v>
      </c>
      <c r="C123" s="25">
        <v>39113</v>
      </c>
      <c r="D123" s="26">
        <v>20865.455999999998</v>
      </c>
      <c r="E123" t="s">
        <v>508</v>
      </c>
      <c r="F123" t="s">
        <v>509</v>
      </c>
      <c r="G123" t="s">
        <v>510</v>
      </c>
    </row>
    <row r="124" spans="1:7">
      <c r="A124" t="s">
        <v>507</v>
      </c>
      <c r="B124" s="41" t="s">
        <v>390</v>
      </c>
      <c r="C124" s="25">
        <v>39141</v>
      </c>
      <c r="D124" s="26">
        <v>4890.9859999999999</v>
      </c>
      <c r="E124" t="s">
        <v>508</v>
      </c>
      <c r="F124" t="s">
        <v>509</v>
      </c>
      <c r="G124" t="s">
        <v>510</v>
      </c>
    </row>
    <row r="125" spans="1:7">
      <c r="A125" t="s">
        <v>507</v>
      </c>
      <c r="B125" s="41" t="s">
        <v>390</v>
      </c>
      <c r="C125" s="25">
        <v>39172</v>
      </c>
      <c r="D125" s="26">
        <v>8649.4269999999997</v>
      </c>
      <c r="E125" t="s">
        <v>508</v>
      </c>
      <c r="F125" t="s">
        <v>509</v>
      </c>
      <c r="G125" t="s">
        <v>510</v>
      </c>
    </row>
    <row r="126" spans="1:7">
      <c r="A126" t="s">
        <v>507</v>
      </c>
      <c r="B126" s="41" t="s">
        <v>391</v>
      </c>
      <c r="C126" s="25">
        <v>39202</v>
      </c>
      <c r="D126" s="26">
        <v>20233.682000000001</v>
      </c>
      <c r="E126" t="s">
        <v>508</v>
      </c>
      <c r="F126" t="s">
        <v>509</v>
      </c>
      <c r="G126" t="s">
        <v>510</v>
      </c>
    </row>
    <row r="127" spans="1:7">
      <c r="A127" t="s">
        <v>507</v>
      </c>
      <c r="B127" s="41" t="s">
        <v>391</v>
      </c>
      <c r="C127" s="25">
        <v>39233</v>
      </c>
      <c r="D127" s="26">
        <v>26453.317999999999</v>
      </c>
      <c r="E127" t="s">
        <v>508</v>
      </c>
      <c r="F127" t="s">
        <v>509</v>
      </c>
      <c r="G127" t="s">
        <v>510</v>
      </c>
    </row>
    <row r="128" spans="1:7">
      <c r="A128" t="s">
        <v>507</v>
      </c>
      <c r="B128" s="41" t="s">
        <v>391</v>
      </c>
      <c r="C128" s="25">
        <v>39263</v>
      </c>
      <c r="D128" s="26">
        <v>11722.904</v>
      </c>
      <c r="E128" t="s">
        <v>508</v>
      </c>
      <c r="F128" t="s">
        <v>509</v>
      </c>
      <c r="G128" t="s">
        <v>510</v>
      </c>
    </row>
    <row r="129" spans="1:7">
      <c r="A129" t="s">
        <v>507</v>
      </c>
      <c r="B129" s="41" t="s">
        <v>392</v>
      </c>
      <c r="C129" s="25">
        <v>39294</v>
      </c>
      <c r="D129" s="26">
        <v>5185.6180000000004</v>
      </c>
      <c r="E129" t="s">
        <v>508</v>
      </c>
      <c r="F129" t="s">
        <v>509</v>
      </c>
      <c r="G129" t="s">
        <v>510</v>
      </c>
    </row>
    <row r="130" spans="1:7">
      <c r="A130" t="s">
        <v>507</v>
      </c>
      <c r="B130" s="41" t="s">
        <v>392</v>
      </c>
      <c r="C130" s="25">
        <v>39325</v>
      </c>
      <c r="D130" s="26">
        <v>-6366.5510000000004</v>
      </c>
      <c r="E130" t="s">
        <v>508</v>
      </c>
      <c r="F130" t="s">
        <v>509</v>
      </c>
      <c r="G130" t="s">
        <v>510</v>
      </c>
    </row>
    <row r="131" spans="1:7">
      <c r="A131" t="s">
        <v>507</v>
      </c>
      <c r="B131" s="41" t="s">
        <v>392</v>
      </c>
      <c r="C131" s="25">
        <v>39355</v>
      </c>
      <c r="D131" s="26">
        <v>-3823.3890000000001</v>
      </c>
      <c r="E131" t="s">
        <v>508</v>
      </c>
      <c r="F131" t="s">
        <v>509</v>
      </c>
      <c r="G131" t="s">
        <v>510</v>
      </c>
    </row>
    <row r="132" spans="1:7">
      <c r="A132" t="s">
        <v>507</v>
      </c>
      <c r="B132" s="41" t="s">
        <v>393</v>
      </c>
      <c r="C132" s="25">
        <v>39386</v>
      </c>
      <c r="D132" s="26">
        <v>49182.194000000003</v>
      </c>
      <c r="E132" t="s">
        <v>508</v>
      </c>
      <c r="F132" t="s">
        <v>509</v>
      </c>
      <c r="G132" t="s">
        <v>510</v>
      </c>
    </row>
    <row r="133" spans="1:7">
      <c r="A133" t="s">
        <v>507</v>
      </c>
      <c r="B133" s="41" t="s">
        <v>393</v>
      </c>
      <c r="C133" s="25">
        <v>39416</v>
      </c>
      <c r="D133" s="26">
        <v>-9640.3809999999994</v>
      </c>
      <c r="E133" t="s">
        <v>508</v>
      </c>
      <c r="F133" t="s">
        <v>509</v>
      </c>
      <c r="G133" t="s">
        <v>510</v>
      </c>
    </row>
    <row r="134" spans="1:7">
      <c r="A134" t="s">
        <v>507</v>
      </c>
      <c r="B134" s="41" t="s">
        <v>393</v>
      </c>
      <c r="C134" s="25">
        <v>39447</v>
      </c>
      <c r="D134" s="26">
        <v>-14899.039000000001</v>
      </c>
      <c r="E134" t="s">
        <v>508</v>
      </c>
      <c r="F134" t="s">
        <v>509</v>
      </c>
      <c r="G134" t="s">
        <v>510</v>
      </c>
    </row>
    <row r="135" spans="1:7">
      <c r="A135" t="s">
        <v>507</v>
      </c>
      <c r="B135" s="41" t="s">
        <v>394</v>
      </c>
      <c r="C135" s="25">
        <v>39478</v>
      </c>
      <c r="D135" s="26">
        <v>1775.6089999999999</v>
      </c>
      <c r="E135" t="s">
        <v>508</v>
      </c>
      <c r="F135" t="s">
        <v>509</v>
      </c>
      <c r="G135" t="s">
        <v>510</v>
      </c>
    </row>
    <row r="136" spans="1:7">
      <c r="A136" t="s">
        <v>507</v>
      </c>
      <c r="B136" s="41" t="s">
        <v>394</v>
      </c>
      <c r="C136" s="25">
        <v>39507</v>
      </c>
      <c r="D136" s="26">
        <v>1342.73</v>
      </c>
      <c r="E136" t="s">
        <v>508</v>
      </c>
      <c r="F136" t="s">
        <v>509</v>
      </c>
      <c r="G136" t="s">
        <v>510</v>
      </c>
    </row>
    <row r="137" spans="1:7">
      <c r="A137" t="s">
        <v>507</v>
      </c>
      <c r="B137" s="41" t="s">
        <v>394</v>
      </c>
      <c r="C137" s="25">
        <v>39538</v>
      </c>
      <c r="D137" s="26">
        <v>-3201.9490000000001</v>
      </c>
      <c r="E137" t="s">
        <v>508</v>
      </c>
      <c r="F137" t="s">
        <v>509</v>
      </c>
      <c r="G137" t="s">
        <v>510</v>
      </c>
    </row>
    <row r="138" spans="1:7">
      <c r="A138" t="s">
        <v>507</v>
      </c>
      <c r="B138" s="41" t="s">
        <v>395</v>
      </c>
      <c r="C138" s="25">
        <v>39568</v>
      </c>
      <c r="D138" s="26">
        <v>4305.2389999999996</v>
      </c>
      <c r="E138" t="s">
        <v>508</v>
      </c>
      <c r="F138" t="s">
        <v>509</v>
      </c>
      <c r="G138" t="s">
        <v>510</v>
      </c>
    </row>
    <row r="139" spans="1:7">
      <c r="A139" t="s">
        <v>507</v>
      </c>
      <c r="B139" s="41" t="s">
        <v>395</v>
      </c>
      <c r="C139" s="25">
        <v>39599</v>
      </c>
      <c r="D139" s="26">
        <v>27222.645</v>
      </c>
      <c r="E139" t="s">
        <v>508</v>
      </c>
      <c r="F139" t="s">
        <v>509</v>
      </c>
      <c r="G139" t="s">
        <v>510</v>
      </c>
    </row>
    <row r="140" spans="1:7">
      <c r="A140" t="s">
        <v>507</v>
      </c>
      <c r="B140" s="41" t="s">
        <v>395</v>
      </c>
      <c r="C140" s="25">
        <v>39629</v>
      </c>
      <c r="D140" s="26">
        <v>4267.8519999999999</v>
      </c>
      <c r="E140" t="s">
        <v>508</v>
      </c>
      <c r="F140" t="s">
        <v>509</v>
      </c>
      <c r="G140" t="s">
        <v>510</v>
      </c>
    </row>
    <row r="141" spans="1:7">
      <c r="A141" t="s">
        <v>507</v>
      </c>
      <c r="B141" s="41" t="s">
        <v>396</v>
      </c>
      <c r="C141" s="25">
        <v>39660</v>
      </c>
      <c r="D141" s="26">
        <v>-12130.672</v>
      </c>
      <c r="E141" t="s">
        <v>508</v>
      </c>
      <c r="F141" t="s">
        <v>509</v>
      </c>
      <c r="G141" t="s">
        <v>510</v>
      </c>
    </row>
    <row r="142" spans="1:7">
      <c r="A142" t="s">
        <v>507</v>
      </c>
      <c r="B142" s="41" t="s">
        <v>396</v>
      </c>
      <c r="C142" s="25">
        <v>39691</v>
      </c>
      <c r="D142" s="26">
        <v>12088.47</v>
      </c>
      <c r="E142" t="s">
        <v>508</v>
      </c>
      <c r="F142" t="s">
        <v>509</v>
      </c>
      <c r="G142" t="s">
        <v>510</v>
      </c>
    </row>
    <row r="143" spans="1:7">
      <c r="A143" t="s">
        <v>507</v>
      </c>
      <c r="B143" s="41" t="s">
        <v>396</v>
      </c>
      <c r="C143" s="25">
        <v>39721</v>
      </c>
      <c r="D143" s="26">
        <v>-9043.732</v>
      </c>
      <c r="E143" t="s">
        <v>508</v>
      </c>
      <c r="F143" t="s">
        <v>509</v>
      </c>
      <c r="G143" t="s">
        <v>510</v>
      </c>
    </row>
    <row r="144" spans="1:7">
      <c r="A144" t="s">
        <v>507</v>
      </c>
      <c r="B144" s="49" t="s">
        <v>397</v>
      </c>
      <c r="C144" s="25">
        <v>39752</v>
      </c>
      <c r="D144" s="26">
        <v>-43429.817000000003</v>
      </c>
      <c r="E144" t="s">
        <v>508</v>
      </c>
      <c r="F144" t="s">
        <v>509</v>
      </c>
      <c r="G144" t="s">
        <v>510</v>
      </c>
    </row>
    <row r="145" spans="1:7">
      <c r="A145" t="s">
        <v>507</v>
      </c>
      <c r="B145" s="49" t="s">
        <v>397</v>
      </c>
      <c r="C145" s="25">
        <v>39782</v>
      </c>
      <c r="D145" s="26">
        <v>1601.049</v>
      </c>
      <c r="E145" t="s">
        <v>508</v>
      </c>
      <c r="F145" t="s">
        <v>509</v>
      </c>
      <c r="G145" t="s">
        <v>510</v>
      </c>
    </row>
    <row r="146" spans="1:7">
      <c r="A146" t="s">
        <v>507</v>
      </c>
      <c r="B146" s="41" t="s">
        <v>397</v>
      </c>
      <c r="C146" s="25">
        <v>39813</v>
      </c>
      <c r="D146" s="26">
        <v>-24399.654999999999</v>
      </c>
      <c r="E146" t="s">
        <v>508</v>
      </c>
      <c r="F146" t="s">
        <v>509</v>
      </c>
      <c r="G146" t="s">
        <v>510</v>
      </c>
    </row>
    <row r="147" spans="1:7">
      <c r="A147" t="s">
        <v>507</v>
      </c>
      <c r="B147" s="41" t="s">
        <v>398</v>
      </c>
      <c r="C147" s="25">
        <v>39844</v>
      </c>
      <c r="D147" s="26">
        <v>11867.472</v>
      </c>
      <c r="E147" t="s">
        <v>508</v>
      </c>
      <c r="F147" t="s">
        <v>509</v>
      </c>
      <c r="G147" t="s">
        <v>510</v>
      </c>
    </row>
    <row r="148" spans="1:7">
      <c r="A148" t="s">
        <v>507</v>
      </c>
      <c r="B148" s="41" t="s">
        <v>398</v>
      </c>
      <c r="C148" s="25">
        <v>39872</v>
      </c>
      <c r="D148" s="26">
        <v>2237.42</v>
      </c>
      <c r="E148" t="s">
        <v>508</v>
      </c>
      <c r="F148" t="s">
        <v>509</v>
      </c>
      <c r="G148" t="s">
        <v>510</v>
      </c>
    </row>
    <row r="149" spans="1:7">
      <c r="A149" t="s">
        <v>507</v>
      </c>
      <c r="B149" s="41" t="s">
        <v>398</v>
      </c>
      <c r="C149" s="25">
        <v>39903</v>
      </c>
      <c r="D149" s="26">
        <v>-5456.0940000000001</v>
      </c>
      <c r="E149" t="s">
        <v>508</v>
      </c>
      <c r="F149" t="s">
        <v>509</v>
      </c>
      <c r="G149" t="s">
        <v>510</v>
      </c>
    </row>
    <row r="150" spans="1:7">
      <c r="A150" t="s">
        <v>507</v>
      </c>
      <c r="B150" s="41" t="s">
        <v>399</v>
      </c>
      <c r="C150" s="25">
        <v>39933</v>
      </c>
      <c r="D150" s="26">
        <v>-4525.3209999999999</v>
      </c>
      <c r="E150" t="s">
        <v>508</v>
      </c>
      <c r="F150" t="s">
        <v>509</v>
      </c>
      <c r="G150" t="s">
        <v>510</v>
      </c>
    </row>
    <row r="151" spans="1:7">
      <c r="A151" t="s">
        <v>507</v>
      </c>
      <c r="B151" s="41" t="s">
        <v>399</v>
      </c>
      <c r="C151" s="25">
        <v>39964</v>
      </c>
      <c r="D151" s="26">
        <v>-592.64700000000005</v>
      </c>
      <c r="E151" t="s">
        <v>508</v>
      </c>
      <c r="F151" t="s">
        <v>509</v>
      </c>
      <c r="G151" t="s">
        <v>510</v>
      </c>
    </row>
    <row r="152" spans="1:7">
      <c r="A152" t="s">
        <v>507</v>
      </c>
      <c r="B152" s="41" t="s">
        <v>399</v>
      </c>
      <c r="C152" s="25">
        <v>39994</v>
      </c>
      <c r="D152" s="26">
        <v>9323.1779999999999</v>
      </c>
      <c r="E152" t="s">
        <v>508</v>
      </c>
      <c r="F152" t="s">
        <v>509</v>
      </c>
      <c r="G152" t="s">
        <v>510</v>
      </c>
    </row>
    <row r="153" spans="1:7">
      <c r="A153" t="s">
        <v>507</v>
      </c>
      <c r="B153" s="41" t="s">
        <v>400</v>
      </c>
      <c r="C153" s="25">
        <v>40025</v>
      </c>
      <c r="D153" s="26">
        <v>-8469.6309999999994</v>
      </c>
      <c r="E153" t="s">
        <v>508</v>
      </c>
      <c r="F153" t="s">
        <v>509</v>
      </c>
      <c r="G153" t="s">
        <v>510</v>
      </c>
    </row>
    <row r="154" spans="1:7">
      <c r="A154" t="s">
        <v>507</v>
      </c>
      <c r="B154" s="41" t="s">
        <v>400</v>
      </c>
      <c r="C154" s="25">
        <v>40056</v>
      </c>
      <c r="D154" s="26">
        <v>-11406.431</v>
      </c>
      <c r="E154" t="s">
        <v>508</v>
      </c>
      <c r="F154" t="s">
        <v>509</v>
      </c>
      <c r="G154" t="s">
        <v>510</v>
      </c>
    </row>
    <row r="155" spans="1:7">
      <c r="A155" t="s">
        <v>507</v>
      </c>
      <c r="B155" s="41" t="s">
        <v>400</v>
      </c>
      <c r="C155" s="25">
        <v>40086</v>
      </c>
      <c r="D155" s="26">
        <v>-6234.357</v>
      </c>
      <c r="E155" t="s">
        <v>508</v>
      </c>
      <c r="F155" t="s">
        <v>509</v>
      </c>
      <c r="G155" t="s">
        <v>510</v>
      </c>
    </row>
    <row r="156" spans="1:7">
      <c r="A156" t="s">
        <v>507</v>
      </c>
      <c r="B156" s="41" t="s">
        <v>401</v>
      </c>
      <c r="C156" s="25">
        <v>40117</v>
      </c>
      <c r="D156" s="26">
        <v>-7372.5450000000001</v>
      </c>
      <c r="E156" t="s">
        <v>508</v>
      </c>
      <c r="F156" t="s">
        <v>509</v>
      </c>
      <c r="G156" t="s">
        <v>510</v>
      </c>
    </row>
    <row r="157" spans="1:7">
      <c r="A157" t="s">
        <v>507</v>
      </c>
      <c r="B157" s="41" t="s">
        <v>401</v>
      </c>
      <c r="C157" s="25">
        <v>40147</v>
      </c>
      <c r="D157" s="26">
        <v>-11943.081</v>
      </c>
      <c r="E157" t="s">
        <v>508</v>
      </c>
      <c r="F157" t="s">
        <v>509</v>
      </c>
      <c r="G157" t="s">
        <v>510</v>
      </c>
    </row>
    <row r="158" spans="1:7">
      <c r="A158" t="s">
        <v>507</v>
      </c>
      <c r="B158" s="41" t="s">
        <v>401</v>
      </c>
      <c r="C158" s="25">
        <v>40178</v>
      </c>
      <c r="D158" s="26">
        <v>-8734.4089999999997</v>
      </c>
      <c r="E158" t="s">
        <v>508</v>
      </c>
      <c r="F158" t="s">
        <v>509</v>
      </c>
      <c r="G158" t="s">
        <v>510</v>
      </c>
    </row>
    <row r="159" spans="1:7">
      <c r="A159" t="s">
        <v>507</v>
      </c>
      <c r="B159" s="41" t="s">
        <v>402</v>
      </c>
      <c r="C159" s="25">
        <v>40209</v>
      </c>
      <c r="D159" s="26">
        <v>526.07799999999997</v>
      </c>
      <c r="E159" t="s">
        <v>508</v>
      </c>
      <c r="F159" t="s">
        <v>509</v>
      </c>
      <c r="G159" t="s">
        <v>510</v>
      </c>
    </row>
    <row r="160" spans="1:7">
      <c r="A160" t="s">
        <v>507</v>
      </c>
      <c r="B160" s="41" t="s">
        <v>402</v>
      </c>
      <c r="C160" s="25">
        <v>40237</v>
      </c>
      <c r="D160" s="26">
        <v>6188.7809999999999</v>
      </c>
      <c r="E160" t="s">
        <v>508</v>
      </c>
      <c r="F160" t="s">
        <v>509</v>
      </c>
      <c r="G160" t="s">
        <v>510</v>
      </c>
    </row>
    <row r="161" spans="1:7">
      <c r="A161" t="s">
        <v>507</v>
      </c>
      <c r="B161" s="41" t="s">
        <v>402</v>
      </c>
      <c r="C161" s="25">
        <v>40268</v>
      </c>
      <c r="D161" s="26">
        <v>1050.2650000000001</v>
      </c>
      <c r="E161" t="s">
        <v>508</v>
      </c>
      <c r="F161" t="s">
        <v>509</v>
      </c>
      <c r="G161" t="s">
        <v>510</v>
      </c>
    </row>
    <row r="162" spans="1:7">
      <c r="A162" t="s">
        <v>507</v>
      </c>
      <c r="B162" s="41" t="s">
        <v>403</v>
      </c>
      <c r="C162" s="25">
        <v>40298</v>
      </c>
      <c r="D162" s="26">
        <v>-669.81700000000001</v>
      </c>
      <c r="E162" t="s">
        <v>508</v>
      </c>
      <c r="F162" t="s">
        <v>509</v>
      </c>
      <c r="G162" t="s">
        <v>510</v>
      </c>
    </row>
    <row r="163" spans="1:7">
      <c r="A163" t="s">
        <v>507</v>
      </c>
      <c r="B163" s="41" t="s">
        <v>403</v>
      </c>
      <c r="C163" s="25">
        <v>40329</v>
      </c>
      <c r="D163" s="26">
        <v>4391.6440000000002</v>
      </c>
      <c r="E163" t="s">
        <v>508</v>
      </c>
      <c r="F163" t="s">
        <v>509</v>
      </c>
      <c r="G163" t="s">
        <v>510</v>
      </c>
    </row>
    <row r="164" spans="1:7">
      <c r="A164" t="s">
        <v>507</v>
      </c>
      <c r="B164" s="41" t="s">
        <v>403</v>
      </c>
      <c r="C164" s="25">
        <v>40359</v>
      </c>
      <c r="D164" s="26">
        <v>-14108.534</v>
      </c>
      <c r="E164" t="s">
        <v>508</v>
      </c>
      <c r="F164" t="s">
        <v>509</v>
      </c>
      <c r="G164" t="s">
        <v>510</v>
      </c>
    </row>
    <row r="165" spans="1:7">
      <c r="A165" t="s">
        <v>507</v>
      </c>
      <c r="B165" s="41" t="s">
        <v>404</v>
      </c>
      <c r="C165" s="25">
        <v>40390</v>
      </c>
      <c r="D165" s="26">
        <v>13844.523999999999</v>
      </c>
      <c r="E165" t="s">
        <v>508</v>
      </c>
      <c r="F165" t="s">
        <v>509</v>
      </c>
      <c r="G165" t="s">
        <v>510</v>
      </c>
    </row>
    <row r="166" spans="1:7">
      <c r="A166" t="s">
        <v>507</v>
      </c>
      <c r="B166" s="41" t="s">
        <v>404</v>
      </c>
      <c r="C166" s="25">
        <v>40421</v>
      </c>
      <c r="D166" s="26">
        <v>9979.3230000000003</v>
      </c>
      <c r="E166" t="s">
        <v>508</v>
      </c>
      <c r="F166" t="s">
        <v>509</v>
      </c>
      <c r="G166" t="s">
        <v>510</v>
      </c>
    </row>
    <row r="167" spans="1:7">
      <c r="A167" t="s">
        <v>507</v>
      </c>
      <c r="B167" s="41" t="s">
        <v>404</v>
      </c>
      <c r="C167" s="25">
        <v>40451</v>
      </c>
      <c r="D167" s="26">
        <v>-1746.9190000000001</v>
      </c>
      <c r="E167" t="s">
        <v>508</v>
      </c>
      <c r="F167" t="s">
        <v>509</v>
      </c>
      <c r="G167" t="s">
        <v>510</v>
      </c>
    </row>
    <row r="168" spans="1:7">
      <c r="A168" t="s">
        <v>507</v>
      </c>
      <c r="B168" s="41" t="s">
        <v>405</v>
      </c>
      <c r="C168" s="25">
        <v>40482</v>
      </c>
      <c r="D168" s="26">
        <v>-7439.2969999999996</v>
      </c>
      <c r="E168" t="s">
        <v>508</v>
      </c>
      <c r="F168" t="s">
        <v>509</v>
      </c>
      <c r="G168" t="s">
        <v>510</v>
      </c>
    </row>
    <row r="169" spans="1:7">
      <c r="A169" t="s">
        <v>507</v>
      </c>
      <c r="B169" s="41" t="s">
        <v>405</v>
      </c>
      <c r="C169" s="25">
        <v>40512</v>
      </c>
      <c r="D169" s="26">
        <v>-1151.9490000000001</v>
      </c>
      <c r="E169" t="s">
        <v>508</v>
      </c>
      <c r="F169" t="s">
        <v>509</v>
      </c>
      <c r="G169" t="s">
        <v>510</v>
      </c>
    </row>
    <row r="170" spans="1:7">
      <c r="A170" t="s">
        <v>507</v>
      </c>
      <c r="B170" s="41" t="s">
        <v>405</v>
      </c>
      <c r="C170" s="25">
        <v>40543</v>
      </c>
      <c r="D170" s="26">
        <v>841.37900000000002</v>
      </c>
      <c r="E170" t="s">
        <v>508</v>
      </c>
      <c r="F170" t="s">
        <v>509</v>
      </c>
      <c r="G170" t="s">
        <v>510</v>
      </c>
    </row>
    <row r="171" spans="1:7">
      <c r="A171" t="s">
        <v>507</v>
      </c>
      <c r="B171" s="41" t="s">
        <v>406</v>
      </c>
      <c r="C171" s="25">
        <v>40574</v>
      </c>
      <c r="D171" s="26">
        <v>12802.406999999999</v>
      </c>
      <c r="E171" t="s">
        <v>508</v>
      </c>
      <c r="F171" t="s">
        <v>509</v>
      </c>
      <c r="G171" t="s">
        <v>510</v>
      </c>
    </row>
    <row r="172" spans="1:7">
      <c r="A172" t="s">
        <v>507</v>
      </c>
      <c r="B172" s="41" t="s">
        <v>406</v>
      </c>
      <c r="C172" s="25">
        <v>40602</v>
      </c>
      <c r="D172" s="26">
        <v>7363.6130000000003</v>
      </c>
      <c r="E172" t="s">
        <v>508</v>
      </c>
      <c r="F172" t="s">
        <v>509</v>
      </c>
      <c r="G172" t="s">
        <v>510</v>
      </c>
    </row>
    <row r="173" spans="1:7">
      <c r="A173" t="s">
        <v>507</v>
      </c>
      <c r="B173" s="41" t="s">
        <v>406</v>
      </c>
      <c r="C173" s="25">
        <v>40633</v>
      </c>
      <c r="D173" s="26">
        <v>-1212.693</v>
      </c>
      <c r="E173" t="s">
        <v>508</v>
      </c>
      <c r="F173" t="s">
        <v>509</v>
      </c>
      <c r="G173" t="s">
        <v>510</v>
      </c>
    </row>
    <row r="174" spans="1:7">
      <c r="A174" t="s">
        <v>507</v>
      </c>
      <c r="B174" s="41" t="s">
        <v>407</v>
      </c>
      <c r="C174" s="25">
        <v>40663</v>
      </c>
      <c r="D174" s="26">
        <v>4766.2219999999998</v>
      </c>
      <c r="E174" t="s">
        <v>508</v>
      </c>
      <c r="F174" t="s">
        <v>509</v>
      </c>
      <c r="G174" t="s">
        <v>510</v>
      </c>
    </row>
    <row r="175" spans="1:7">
      <c r="A175" t="s">
        <v>507</v>
      </c>
      <c r="B175" s="41" t="s">
        <v>407</v>
      </c>
      <c r="C175" s="25">
        <v>40694</v>
      </c>
      <c r="D175" s="26">
        <v>2604.0439999999999</v>
      </c>
      <c r="E175" t="s">
        <v>508</v>
      </c>
      <c r="F175" t="s">
        <v>509</v>
      </c>
      <c r="G175" t="s">
        <v>510</v>
      </c>
    </row>
    <row r="176" spans="1:7">
      <c r="A176" t="s">
        <v>507</v>
      </c>
      <c r="B176" s="41" t="s">
        <v>407</v>
      </c>
      <c r="C176" s="25">
        <v>40724</v>
      </c>
      <c r="D176" s="26">
        <v>-7427.1779999999999</v>
      </c>
      <c r="E176" t="s">
        <v>508</v>
      </c>
      <c r="F176" t="s">
        <v>509</v>
      </c>
      <c r="G176" t="s">
        <v>510</v>
      </c>
    </row>
    <row r="177" spans="1:7">
      <c r="A177" t="s">
        <v>507</v>
      </c>
      <c r="B177" s="41" t="s">
        <v>408</v>
      </c>
      <c r="C177" s="25">
        <v>40755</v>
      </c>
      <c r="D177" s="26">
        <v>-13876.361000000001</v>
      </c>
      <c r="E177" t="s">
        <v>508</v>
      </c>
      <c r="F177" t="s">
        <v>509</v>
      </c>
      <c r="G177" t="s">
        <v>510</v>
      </c>
    </row>
    <row r="178" spans="1:7">
      <c r="A178" t="s">
        <v>507</v>
      </c>
      <c r="B178" s="41" t="s">
        <v>408</v>
      </c>
      <c r="C178" s="25">
        <v>40786</v>
      </c>
      <c r="D178" s="26">
        <v>-8206.8240000000005</v>
      </c>
      <c r="E178" t="s">
        <v>508</v>
      </c>
      <c r="F178" t="s">
        <v>509</v>
      </c>
      <c r="G178" t="s">
        <v>510</v>
      </c>
    </row>
    <row r="179" spans="1:7">
      <c r="A179" t="s">
        <v>507</v>
      </c>
      <c r="B179" s="41" t="s">
        <v>408</v>
      </c>
      <c r="C179" s="25">
        <v>40816</v>
      </c>
      <c r="D179" s="26">
        <v>-1157.336</v>
      </c>
      <c r="E179" t="s">
        <v>508</v>
      </c>
      <c r="F179" t="s">
        <v>509</v>
      </c>
      <c r="G179" t="s">
        <v>510</v>
      </c>
    </row>
    <row r="180" spans="1:7">
      <c r="A180" t="s">
        <v>507</v>
      </c>
      <c r="B180" s="41" t="s">
        <v>409</v>
      </c>
      <c r="C180" s="25">
        <v>40847</v>
      </c>
      <c r="D180" s="26">
        <v>105.786</v>
      </c>
      <c r="E180" t="s">
        <v>508</v>
      </c>
      <c r="F180" t="s">
        <v>509</v>
      </c>
      <c r="G180" t="s">
        <v>510</v>
      </c>
    </row>
    <row r="181" spans="1:7">
      <c r="A181" t="s">
        <v>507</v>
      </c>
      <c r="B181" s="41" t="s">
        <v>409</v>
      </c>
      <c r="C181" s="25">
        <v>40877</v>
      </c>
      <c r="D181" s="26">
        <v>-15605.018</v>
      </c>
      <c r="E181" t="s">
        <v>508</v>
      </c>
      <c r="F181" t="s">
        <v>509</v>
      </c>
      <c r="G181" t="s">
        <v>510</v>
      </c>
    </row>
    <row r="182" spans="1:7">
      <c r="A182" t="s">
        <v>507</v>
      </c>
      <c r="B182" s="41" t="s">
        <v>409</v>
      </c>
      <c r="C182" s="25">
        <v>40908</v>
      </c>
      <c r="D182" s="26">
        <v>-22589.499</v>
      </c>
      <c r="E182" t="s">
        <v>508</v>
      </c>
      <c r="F182" t="s">
        <v>509</v>
      </c>
      <c r="G182" t="s">
        <v>510</v>
      </c>
    </row>
    <row r="183" spans="1:7">
      <c r="A183" t="s">
        <v>507</v>
      </c>
      <c r="B183" s="41" t="s">
        <v>442</v>
      </c>
      <c r="C183" s="25">
        <v>40939</v>
      </c>
      <c r="D183" s="26">
        <v>-4315.558</v>
      </c>
      <c r="E183" t="s">
        <v>508</v>
      </c>
      <c r="F183" t="s">
        <v>509</v>
      </c>
      <c r="G183" t="s">
        <v>510</v>
      </c>
    </row>
    <row r="184" spans="1:7">
      <c r="A184" t="s">
        <v>507</v>
      </c>
      <c r="B184" s="41" t="s">
        <v>442</v>
      </c>
      <c r="C184" s="25">
        <v>40968</v>
      </c>
      <c r="D184" s="26">
        <v>-5034.1629999999996</v>
      </c>
      <c r="E184" t="s">
        <v>508</v>
      </c>
      <c r="F184" t="s">
        <v>509</v>
      </c>
      <c r="G184" t="s">
        <v>510</v>
      </c>
    </row>
    <row r="185" spans="1:7">
      <c r="A185" t="s">
        <v>507</v>
      </c>
      <c r="B185" s="41" t="s">
        <v>442</v>
      </c>
      <c r="C185" s="25">
        <v>40999</v>
      </c>
      <c r="D185" s="26">
        <v>-19654</v>
      </c>
      <c r="E185" t="s">
        <v>511</v>
      </c>
      <c r="F185" t="s">
        <v>509</v>
      </c>
      <c r="G185" t="s">
        <v>510</v>
      </c>
    </row>
    <row r="186" spans="1:7">
      <c r="A186" t="s">
        <v>507</v>
      </c>
      <c r="C186" s="25">
        <v>41029</v>
      </c>
      <c r="D186" s="26">
        <v>807</v>
      </c>
      <c r="E186" t="s">
        <v>511</v>
      </c>
      <c r="F186" t="s">
        <v>509</v>
      </c>
      <c r="G186" t="s">
        <v>510</v>
      </c>
    </row>
    <row r="194" spans="3:3">
      <c r="C19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64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H15" sqref="H15"/>
    </sheetView>
  </sheetViews>
  <sheetFormatPr defaultRowHeight="14.4"/>
  <cols>
    <col min="1" max="1" width="16.77734375" bestFit="1" customWidth="1"/>
    <col min="25" max="25" width="5.6640625" style="35" customWidth="1"/>
    <col min="257" max="257" width="16.77734375" bestFit="1" customWidth="1"/>
    <col min="513" max="513" width="16.77734375" bestFit="1" customWidth="1"/>
    <col min="769" max="769" width="16.77734375" bestFit="1" customWidth="1"/>
    <col min="1025" max="1025" width="16.77734375" bestFit="1" customWidth="1"/>
    <col min="1281" max="1281" width="16.77734375" bestFit="1" customWidth="1"/>
    <col min="1537" max="1537" width="16.77734375" bestFit="1" customWidth="1"/>
    <col min="1793" max="1793" width="16.77734375" bestFit="1" customWidth="1"/>
    <col min="2049" max="2049" width="16.77734375" bestFit="1" customWidth="1"/>
    <col min="2305" max="2305" width="16.77734375" bestFit="1" customWidth="1"/>
    <col min="2561" max="2561" width="16.77734375" bestFit="1" customWidth="1"/>
    <col min="2817" max="2817" width="16.77734375" bestFit="1" customWidth="1"/>
    <col min="3073" max="3073" width="16.77734375" bestFit="1" customWidth="1"/>
    <col min="3329" max="3329" width="16.77734375" bestFit="1" customWidth="1"/>
    <col min="3585" max="3585" width="16.77734375" bestFit="1" customWidth="1"/>
    <col min="3841" max="3841" width="16.77734375" bestFit="1" customWidth="1"/>
    <col min="4097" max="4097" width="16.77734375" bestFit="1" customWidth="1"/>
    <col min="4353" max="4353" width="16.77734375" bestFit="1" customWidth="1"/>
    <col min="4609" max="4609" width="16.77734375" bestFit="1" customWidth="1"/>
    <col min="4865" max="4865" width="16.77734375" bestFit="1" customWidth="1"/>
    <col min="5121" max="5121" width="16.77734375" bestFit="1" customWidth="1"/>
    <col min="5377" max="5377" width="16.77734375" bestFit="1" customWidth="1"/>
    <col min="5633" max="5633" width="16.77734375" bestFit="1" customWidth="1"/>
    <col min="5889" max="5889" width="16.77734375" bestFit="1" customWidth="1"/>
    <col min="6145" max="6145" width="16.77734375" bestFit="1" customWidth="1"/>
    <col min="6401" max="6401" width="16.77734375" bestFit="1" customWidth="1"/>
    <col min="6657" max="6657" width="16.77734375" bestFit="1" customWidth="1"/>
    <col min="6913" max="6913" width="16.77734375" bestFit="1" customWidth="1"/>
    <col min="7169" max="7169" width="16.77734375" bestFit="1" customWidth="1"/>
    <col min="7425" max="7425" width="16.77734375" bestFit="1" customWidth="1"/>
    <col min="7681" max="7681" width="16.77734375" bestFit="1" customWidth="1"/>
    <col min="7937" max="7937" width="16.77734375" bestFit="1" customWidth="1"/>
    <col min="8193" max="8193" width="16.77734375" bestFit="1" customWidth="1"/>
    <col min="8449" max="8449" width="16.77734375" bestFit="1" customWidth="1"/>
    <col min="8705" max="8705" width="16.77734375" bestFit="1" customWidth="1"/>
    <col min="8961" max="8961" width="16.77734375" bestFit="1" customWidth="1"/>
    <col min="9217" max="9217" width="16.77734375" bestFit="1" customWidth="1"/>
    <col min="9473" max="9473" width="16.77734375" bestFit="1" customWidth="1"/>
    <col min="9729" max="9729" width="16.77734375" bestFit="1" customWidth="1"/>
    <col min="9985" max="9985" width="16.77734375" bestFit="1" customWidth="1"/>
    <col min="10241" max="10241" width="16.77734375" bestFit="1" customWidth="1"/>
    <col min="10497" max="10497" width="16.77734375" bestFit="1" customWidth="1"/>
    <col min="10753" max="10753" width="16.77734375" bestFit="1" customWidth="1"/>
    <col min="11009" max="11009" width="16.77734375" bestFit="1" customWidth="1"/>
    <col min="11265" max="11265" width="16.77734375" bestFit="1" customWidth="1"/>
    <col min="11521" max="11521" width="16.77734375" bestFit="1" customWidth="1"/>
    <col min="11777" max="11777" width="16.77734375" bestFit="1" customWidth="1"/>
    <col min="12033" max="12033" width="16.77734375" bestFit="1" customWidth="1"/>
    <col min="12289" max="12289" width="16.77734375" bestFit="1" customWidth="1"/>
    <col min="12545" max="12545" width="16.77734375" bestFit="1" customWidth="1"/>
    <col min="12801" max="12801" width="16.77734375" bestFit="1" customWidth="1"/>
    <col min="13057" max="13057" width="16.77734375" bestFit="1" customWidth="1"/>
    <col min="13313" max="13313" width="16.77734375" bestFit="1" customWidth="1"/>
    <col min="13569" max="13569" width="16.77734375" bestFit="1" customWidth="1"/>
    <col min="13825" max="13825" width="16.77734375" bestFit="1" customWidth="1"/>
    <col min="14081" max="14081" width="16.77734375" bestFit="1" customWidth="1"/>
    <col min="14337" max="14337" width="16.77734375" bestFit="1" customWidth="1"/>
    <col min="14593" max="14593" width="16.77734375" bestFit="1" customWidth="1"/>
    <col min="14849" max="14849" width="16.77734375" bestFit="1" customWidth="1"/>
    <col min="15105" max="15105" width="16.77734375" bestFit="1" customWidth="1"/>
    <col min="15361" max="15361" width="16.77734375" bestFit="1" customWidth="1"/>
    <col min="15617" max="15617" width="16.77734375" bestFit="1" customWidth="1"/>
    <col min="15873" max="15873" width="16.77734375" bestFit="1" customWidth="1"/>
    <col min="16129" max="16129" width="16.77734375" bestFit="1" customWidth="1"/>
  </cols>
  <sheetData>
    <row r="1" spans="1:48">
      <c r="A1" t="s">
        <v>308</v>
      </c>
      <c r="B1">
        <v>20114</v>
      </c>
      <c r="C1">
        <v>20114</v>
      </c>
      <c r="D1">
        <v>20114</v>
      </c>
      <c r="E1">
        <v>20114</v>
      </c>
      <c r="F1">
        <v>20114</v>
      </c>
      <c r="G1">
        <v>20114</v>
      </c>
      <c r="H1">
        <v>20114</v>
      </c>
      <c r="I1">
        <v>20114</v>
      </c>
      <c r="J1">
        <v>20114</v>
      </c>
      <c r="K1">
        <v>20114</v>
      </c>
      <c r="L1">
        <v>20114</v>
      </c>
      <c r="M1">
        <v>20114</v>
      </c>
      <c r="N1">
        <v>20114</v>
      </c>
      <c r="O1">
        <v>20114</v>
      </c>
      <c r="P1">
        <v>20114</v>
      </c>
      <c r="Q1">
        <v>20114</v>
      </c>
      <c r="R1">
        <v>20114</v>
      </c>
      <c r="S1">
        <v>20114</v>
      </c>
      <c r="T1">
        <v>20114</v>
      </c>
      <c r="U1">
        <v>20114</v>
      </c>
      <c r="V1">
        <v>20114</v>
      </c>
      <c r="W1">
        <v>20114</v>
      </c>
      <c r="X1">
        <v>20114</v>
      </c>
      <c r="Z1">
        <v>20114</v>
      </c>
      <c r="AA1">
        <v>20114</v>
      </c>
      <c r="AB1">
        <v>20114</v>
      </c>
      <c r="AC1">
        <v>20114</v>
      </c>
      <c r="AD1">
        <v>20114</v>
      </c>
      <c r="AE1">
        <v>20114</v>
      </c>
      <c r="AF1">
        <v>20114</v>
      </c>
      <c r="AG1">
        <v>20114</v>
      </c>
      <c r="AH1">
        <v>20114</v>
      </c>
      <c r="AI1">
        <v>20114</v>
      </c>
      <c r="AJ1">
        <v>20001</v>
      </c>
      <c r="AK1">
        <v>20114</v>
      </c>
      <c r="AL1">
        <v>20114</v>
      </c>
      <c r="AM1">
        <v>20114</v>
      </c>
      <c r="AN1">
        <v>20114</v>
      </c>
      <c r="AO1">
        <v>20114</v>
      </c>
      <c r="AP1">
        <v>20114</v>
      </c>
      <c r="AQ1">
        <v>20114</v>
      </c>
      <c r="AR1">
        <v>20114</v>
      </c>
      <c r="AS1">
        <v>20114</v>
      </c>
      <c r="AT1">
        <v>20114</v>
      </c>
      <c r="AU1">
        <v>20114</v>
      </c>
      <c r="AV1">
        <v>20114</v>
      </c>
    </row>
    <row r="2" spans="1:48">
      <c r="A2" t="s">
        <v>309</v>
      </c>
      <c r="B2">
        <v>19701</v>
      </c>
      <c r="C2">
        <v>19701</v>
      </c>
      <c r="D2">
        <v>19701</v>
      </c>
      <c r="E2">
        <v>19701</v>
      </c>
      <c r="F2">
        <v>19701</v>
      </c>
      <c r="G2">
        <v>19701</v>
      </c>
      <c r="H2">
        <v>19701</v>
      </c>
      <c r="I2">
        <v>19701</v>
      </c>
      <c r="J2">
        <v>19701</v>
      </c>
      <c r="K2">
        <v>19701</v>
      </c>
      <c r="L2">
        <v>19701</v>
      </c>
      <c r="M2">
        <v>19701</v>
      </c>
      <c r="N2">
        <v>19701</v>
      </c>
      <c r="O2">
        <v>19991</v>
      </c>
      <c r="P2">
        <v>19701</v>
      </c>
      <c r="Q2">
        <v>19701</v>
      </c>
      <c r="R2">
        <v>19701</v>
      </c>
      <c r="S2">
        <v>19701</v>
      </c>
      <c r="T2">
        <v>19701</v>
      </c>
      <c r="U2">
        <v>19701</v>
      </c>
      <c r="V2">
        <v>19701</v>
      </c>
      <c r="W2">
        <v>19701</v>
      </c>
      <c r="X2">
        <v>19701</v>
      </c>
      <c r="Z2">
        <v>19751</v>
      </c>
      <c r="AA2">
        <v>19751</v>
      </c>
      <c r="AB2">
        <v>19751</v>
      </c>
      <c r="AC2">
        <v>19751</v>
      </c>
      <c r="AD2">
        <v>19751</v>
      </c>
      <c r="AE2">
        <v>19751</v>
      </c>
      <c r="AF2">
        <v>19751</v>
      </c>
      <c r="AG2">
        <v>19751</v>
      </c>
      <c r="AH2">
        <v>19751</v>
      </c>
      <c r="AI2">
        <v>19901</v>
      </c>
      <c r="AJ2">
        <v>19901</v>
      </c>
      <c r="AK2">
        <v>19901</v>
      </c>
      <c r="AL2">
        <v>19751</v>
      </c>
      <c r="AM2">
        <v>19751</v>
      </c>
      <c r="AN2">
        <v>19751</v>
      </c>
      <c r="AO2">
        <v>19751</v>
      </c>
      <c r="AP2">
        <v>19751</v>
      </c>
      <c r="AQ2">
        <v>19751</v>
      </c>
      <c r="AR2">
        <v>19751</v>
      </c>
      <c r="AS2">
        <v>19751</v>
      </c>
      <c r="AT2">
        <v>19751</v>
      </c>
      <c r="AU2">
        <v>19751</v>
      </c>
      <c r="AV2">
        <v>19751</v>
      </c>
    </row>
    <row r="3" spans="1:48">
      <c r="A3" t="s">
        <v>310</v>
      </c>
      <c r="B3">
        <v>20120501</v>
      </c>
      <c r="C3">
        <v>20120418</v>
      </c>
      <c r="D3">
        <v>20120418</v>
      </c>
      <c r="E3">
        <v>20120418</v>
      </c>
      <c r="F3">
        <v>20120418</v>
      </c>
      <c r="G3">
        <v>20120418</v>
      </c>
      <c r="H3">
        <v>20120418</v>
      </c>
      <c r="I3">
        <v>20120418</v>
      </c>
      <c r="J3">
        <v>20120418</v>
      </c>
      <c r="K3">
        <v>20120601</v>
      </c>
      <c r="L3">
        <v>20120418</v>
      </c>
      <c r="M3">
        <v>20120418</v>
      </c>
      <c r="N3">
        <v>20120418</v>
      </c>
      <c r="O3">
        <v>20120418</v>
      </c>
      <c r="P3">
        <v>20120418</v>
      </c>
      <c r="Q3">
        <v>20120418</v>
      </c>
      <c r="R3">
        <v>20120418</v>
      </c>
      <c r="S3">
        <v>20120501</v>
      </c>
      <c r="T3">
        <v>20120501</v>
      </c>
      <c r="U3">
        <v>20120418</v>
      </c>
      <c r="V3">
        <v>20120418</v>
      </c>
      <c r="W3">
        <v>20120418</v>
      </c>
      <c r="X3">
        <v>20120619</v>
      </c>
      <c r="Z3">
        <v>20120501</v>
      </c>
      <c r="AA3">
        <v>20120501</v>
      </c>
      <c r="AB3">
        <v>20120501</v>
      </c>
      <c r="AC3">
        <v>20120501</v>
      </c>
      <c r="AD3">
        <v>20120501</v>
      </c>
      <c r="AE3">
        <v>20120501</v>
      </c>
      <c r="AF3">
        <v>20120501</v>
      </c>
      <c r="AG3">
        <v>20120501</v>
      </c>
      <c r="AH3">
        <v>20120501</v>
      </c>
      <c r="AI3">
        <v>20120601</v>
      </c>
      <c r="AJ3">
        <v>20120405</v>
      </c>
      <c r="AK3">
        <v>20120501</v>
      </c>
      <c r="AL3">
        <v>20120501</v>
      </c>
      <c r="AM3">
        <v>20120501</v>
      </c>
      <c r="AN3">
        <v>20120501</v>
      </c>
      <c r="AO3">
        <v>20120501</v>
      </c>
      <c r="AP3">
        <v>20120501</v>
      </c>
      <c r="AQ3">
        <v>20120501</v>
      </c>
      <c r="AR3">
        <v>20120501</v>
      </c>
      <c r="AS3">
        <v>20120501</v>
      </c>
      <c r="AT3">
        <v>20120413</v>
      </c>
      <c r="AU3">
        <v>20120501</v>
      </c>
      <c r="AV3">
        <v>20120501</v>
      </c>
    </row>
    <row r="4" spans="1:48">
      <c r="A4" t="s">
        <v>311</v>
      </c>
      <c r="K4" t="s">
        <v>312</v>
      </c>
      <c r="AI4" t="s">
        <v>312</v>
      </c>
    </row>
    <row r="5" spans="1:48">
      <c r="A5" t="s">
        <v>313</v>
      </c>
    </row>
    <row r="6" spans="1:48">
      <c r="A6" t="s">
        <v>314</v>
      </c>
      <c r="B6">
        <v>1E-3</v>
      </c>
      <c r="C6">
        <v>1E-3</v>
      </c>
      <c r="D6">
        <v>1E-3</v>
      </c>
      <c r="E6">
        <v>1E-3</v>
      </c>
      <c r="F6">
        <v>1E-3</v>
      </c>
      <c r="G6">
        <v>1E-3</v>
      </c>
      <c r="H6">
        <v>1E-3</v>
      </c>
      <c r="I6">
        <v>1E-3</v>
      </c>
      <c r="J6">
        <v>1E-3</v>
      </c>
      <c r="K6">
        <v>1E-3</v>
      </c>
      <c r="L6">
        <v>1E-3</v>
      </c>
      <c r="M6">
        <v>1E-3</v>
      </c>
      <c r="N6">
        <v>1E-3</v>
      </c>
      <c r="O6">
        <v>1E-3</v>
      </c>
      <c r="P6">
        <v>1E-3</v>
      </c>
      <c r="Q6">
        <v>1E-3</v>
      </c>
      <c r="R6">
        <v>1E-3</v>
      </c>
      <c r="S6">
        <v>1E-3</v>
      </c>
      <c r="T6">
        <v>1E-3</v>
      </c>
      <c r="U6">
        <v>1E-3</v>
      </c>
      <c r="V6">
        <v>1E-3</v>
      </c>
      <c r="W6">
        <v>1E-3</v>
      </c>
      <c r="X6">
        <v>1E-3</v>
      </c>
      <c r="Z6">
        <v>1E-3</v>
      </c>
      <c r="AA6">
        <v>1E-3</v>
      </c>
      <c r="AB6">
        <v>1E-3</v>
      </c>
      <c r="AC6">
        <v>1E-3</v>
      </c>
      <c r="AD6">
        <v>1E-3</v>
      </c>
      <c r="AE6">
        <v>1E-3</v>
      </c>
      <c r="AF6">
        <v>1E-3</v>
      </c>
      <c r="AG6">
        <v>1E-3</v>
      </c>
      <c r="AH6">
        <v>1E-3</v>
      </c>
      <c r="AI6">
        <v>1E-3</v>
      </c>
      <c r="AJ6">
        <v>1E-3</v>
      </c>
      <c r="AK6">
        <v>1E-3</v>
      </c>
      <c r="AL6">
        <v>1E-3</v>
      </c>
      <c r="AM6">
        <v>1E-3</v>
      </c>
      <c r="AN6">
        <v>1E-3</v>
      </c>
      <c r="AO6">
        <v>1E-3</v>
      </c>
      <c r="AP6">
        <v>1E-3</v>
      </c>
      <c r="AQ6">
        <v>1E-3</v>
      </c>
      <c r="AR6">
        <v>1E-3</v>
      </c>
      <c r="AS6">
        <v>1E-3</v>
      </c>
      <c r="AT6">
        <v>1E-3</v>
      </c>
      <c r="AU6">
        <v>1E-3</v>
      </c>
      <c r="AV6">
        <v>1E-3</v>
      </c>
    </row>
    <row r="7" spans="1:48">
      <c r="A7" t="s">
        <v>315</v>
      </c>
      <c r="B7" t="s">
        <v>316</v>
      </c>
      <c r="C7" t="s">
        <v>316</v>
      </c>
      <c r="D7" t="s">
        <v>316</v>
      </c>
      <c r="E7" t="s">
        <v>316</v>
      </c>
      <c r="F7" t="s">
        <v>316</v>
      </c>
      <c r="G7" t="s">
        <v>316</v>
      </c>
      <c r="H7" t="s">
        <v>316</v>
      </c>
      <c r="I7" t="s">
        <v>316</v>
      </c>
      <c r="J7" t="s">
        <v>316</v>
      </c>
      <c r="K7" t="s">
        <v>316</v>
      </c>
      <c r="L7" t="s">
        <v>316</v>
      </c>
      <c r="M7" t="s">
        <v>316</v>
      </c>
      <c r="N7" t="s">
        <v>316</v>
      </c>
      <c r="O7" t="s">
        <v>316</v>
      </c>
      <c r="P7" t="s">
        <v>316</v>
      </c>
      <c r="Q7" t="s">
        <v>316</v>
      </c>
      <c r="R7" t="s">
        <v>316</v>
      </c>
      <c r="S7" t="s">
        <v>316</v>
      </c>
      <c r="T7" t="s">
        <v>316</v>
      </c>
      <c r="U7" t="s">
        <v>316</v>
      </c>
      <c r="V7" t="s">
        <v>316</v>
      </c>
      <c r="W7" t="s">
        <v>316</v>
      </c>
      <c r="X7" t="s">
        <v>316</v>
      </c>
      <c r="Z7" t="s">
        <v>316</v>
      </c>
      <c r="AA7" t="s">
        <v>316</v>
      </c>
      <c r="AB7" t="s">
        <v>316</v>
      </c>
      <c r="AC7" t="s">
        <v>316</v>
      </c>
      <c r="AD7" t="s">
        <v>316</v>
      </c>
      <c r="AE7" t="s">
        <v>316</v>
      </c>
      <c r="AF7" t="s">
        <v>316</v>
      </c>
      <c r="AG7" t="s">
        <v>316</v>
      </c>
      <c r="AH7" t="s">
        <v>316</v>
      </c>
      <c r="AI7" t="s">
        <v>316</v>
      </c>
      <c r="AJ7" t="s">
        <v>316</v>
      </c>
      <c r="AK7" t="s">
        <v>316</v>
      </c>
      <c r="AL7" t="s">
        <v>316</v>
      </c>
      <c r="AM7" t="s">
        <v>316</v>
      </c>
      <c r="AN7" t="s">
        <v>316</v>
      </c>
      <c r="AO7" t="s">
        <v>316</v>
      </c>
      <c r="AP7" t="s">
        <v>316</v>
      </c>
      <c r="AQ7" t="s">
        <v>316</v>
      </c>
      <c r="AR7" t="s">
        <v>316</v>
      </c>
      <c r="AS7" t="s">
        <v>316</v>
      </c>
      <c r="AT7" t="s">
        <v>316</v>
      </c>
      <c r="AU7" t="s">
        <v>316</v>
      </c>
      <c r="AV7" t="s">
        <v>316</v>
      </c>
    </row>
    <row r="8" spans="1:48">
      <c r="A8" t="s">
        <v>317</v>
      </c>
      <c r="B8" t="s">
        <v>318</v>
      </c>
      <c r="C8" t="s">
        <v>318</v>
      </c>
      <c r="D8" t="s">
        <v>318</v>
      </c>
      <c r="E8" t="s">
        <v>318</v>
      </c>
      <c r="F8" t="s">
        <v>318</v>
      </c>
      <c r="G8" t="s">
        <v>318</v>
      </c>
      <c r="H8" t="s">
        <v>318</v>
      </c>
      <c r="I8" t="s">
        <v>318</v>
      </c>
      <c r="J8" t="s">
        <v>318</v>
      </c>
      <c r="K8" t="s">
        <v>318</v>
      </c>
      <c r="L8" t="s">
        <v>318</v>
      </c>
      <c r="M8" t="s">
        <v>318</v>
      </c>
      <c r="N8" t="s">
        <v>318</v>
      </c>
      <c r="O8" t="s">
        <v>318</v>
      </c>
      <c r="P8" t="s">
        <v>318</v>
      </c>
      <c r="Q8" t="s">
        <v>318</v>
      </c>
      <c r="R8" t="s">
        <v>318</v>
      </c>
      <c r="S8" t="s">
        <v>318</v>
      </c>
      <c r="T8" t="s">
        <v>318</v>
      </c>
      <c r="U8" t="s">
        <v>318</v>
      </c>
      <c r="V8" t="s">
        <v>318</v>
      </c>
      <c r="W8" t="s">
        <v>318</v>
      </c>
      <c r="X8" t="s">
        <v>318</v>
      </c>
      <c r="Z8" t="s">
        <v>318</v>
      </c>
      <c r="AA8" t="s">
        <v>318</v>
      </c>
      <c r="AB8" t="s">
        <v>318</v>
      </c>
      <c r="AC8" t="s">
        <v>318</v>
      </c>
      <c r="AD8" t="s">
        <v>318</v>
      </c>
      <c r="AE8" t="s">
        <v>318</v>
      </c>
      <c r="AF8" t="s">
        <v>318</v>
      </c>
      <c r="AG8" t="s">
        <v>318</v>
      </c>
      <c r="AH8" t="s">
        <v>318</v>
      </c>
      <c r="AI8" t="s">
        <v>318</v>
      </c>
      <c r="AJ8" t="s">
        <v>318</v>
      </c>
      <c r="AK8" t="s">
        <v>318</v>
      </c>
      <c r="AL8" t="s">
        <v>318</v>
      </c>
      <c r="AM8" t="s">
        <v>318</v>
      </c>
      <c r="AN8" t="s">
        <v>318</v>
      </c>
      <c r="AO8" t="s">
        <v>318</v>
      </c>
      <c r="AP8" t="s">
        <v>318</v>
      </c>
      <c r="AQ8" t="s">
        <v>318</v>
      </c>
      <c r="AR8" t="s">
        <v>318</v>
      </c>
      <c r="AS8" t="s">
        <v>318</v>
      </c>
      <c r="AT8" t="s">
        <v>318</v>
      </c>
      <c r="AU8" t="s">
        <v>318</v>
      </c>
      <c r="AV8" t="s">
        <v>318</v>
      </c>
    </row>
    <row r="9" spans="1:48">
      <c r="A9" t="s">
        <v>319</v>
      </c>
      <c r="B9" t="s">
        <v>127</v>
      </c>
      <c r="C9" t="s">
        <v>127</v>
      </c>
      <c r="D9" t="s">
        <v>127</v>
      </c>
      <c r="E9" t="s">
        <v>127</v>
      </c>
      <c r="F9" t="s">
        <v>127</v>
      </c>
      <c r="G9" t="s">
        <v>127</v>
      </c>
      <c r="H9" t="s">
        <v>127</v>
      </c>
      <c r="I9" t="s">
        <v>127</v>
      </c>
      <c r="J9" t="s">
        <v>127</v>
      </c>
      <c r="K9" t="s">
        <v>127</v>
      </c>
      <c r="L9" t="s">
        <v>127</v>
      </c>
      <c r="M9" t="s">
        <v>127</v>
      </c>
      <c r="N9" t="s">
        <v>127</v>
      </c>
      <c r="O9" t="s">
        <v>127</v>
      </c>
      <c r="P9" t="s">
        <v>127</v>
      </c>
      <c r="Q9" t="s">
        <v>127</v>
      </c>
      <c r="R9" t="s">
        <v>127</v>
      </c>
      <c r="S9" t="s">
        <v>127</v>
      </c>
      <c r="T9" t="s">
        <v>127</v>
      </c>
      <c r="U9" t="s">
        <v>127</v>
      </c>
      <c r="V9" t="s">
        <v>127</v>
      </c>
      <c r="W9" t="s">
        <v>127</v>
      </c>
      <c r="X9" t="s">
        <v>127</v>
      </c>
      <c r="Z9" t="s">
        <v>121</v>
      </c>
      <c r="AA9" t="s">
        <v>121</v>
      </c>
      <c r="AB9" t="s">
        <v>121</v>
      </c>
      <c r="AC9" t="s">
        <v>121</v>
      </c>
      <c r="AD9" t="s">
        <v>121</v>
      </c>
      <c r="AE9" t="s">
        <v>121</v>
      </c>
      <c r="AF9" t="s">
        <v>121</v>
      </c>
      <c r="AG9" t="s">
        <v>121</v>
      </c>
      <c r="AH9" t="s">
        <v>121</v>
      </c>
      <c r="AI9" t="s">
        <v>121</v>
      </c>
      <c r="AJ9" t="s">
        <v>121</v>
      </c>
      <c r="AK9" t="s">
        <v>121</v>
      </c>
      <c r="AL9" t="s">
        <v>121</v>
      </c>
      <c r="AM9" t="s">
        <v>121</v>
      </c>
      <c r="AN9" t="s">
        <v>121</v>
      </c>
      <c r="AO9" t="s">
        <v>121</v>
      </c>
      <c r="AP9" t="s">
        <v>121</v>
      </c>
      <c r="AQ9" t="s">
        <v>121</v>
      </c>
      <c r="AR9" t="s">
        <v>121</v>
      </c>
      <c r="AS9" t="s">
        <v>121</v>
      </c>
      <c r="AT9" t="s">
        <v>121</v>
      </c>
      <c r="AU9" t="s">
        <v>121</v>
      </c>
      <c r="AV9" t="s">
        <v>121</v>
      </c>
    </row>
    <row r="10" spans="1:48">
      <c r="A10" t="s">
        <v>320</v>
      </c>
      <c r="B10" t="s">
        <v>321</v>
      </c>
      <c r="C10" t="s">
        <v>321</v>
      </c>
      <c r="D10" t="s">
        <v>321</v>
      </c>
      <c r="E10" t="s">
        <v>321</v>
      </c>
      <c r="F10" t="s">
        <v>321</v>
      </c>
      <c r="G10" t="s">
        <v>321</v>
      </c>
      <c r="H10" t="s">
        <v>321</v>
      </c>
      <c r="I10" t="s">
        <v>321</v>
      </c>
      <c r="J10" t="s">
        <v>321</v>
      </c>
      <c r="K10" t="s">
        <v>321</v>
      </c>
      <c r="L10" t="s">
        <v>321</v>
      </c>
      <c r="M10" t="s">
        <v>321</v>
      </c>
      <c r="N10" t="s">
        <v>321</v>
      </c>
      <c r="O10" t="s">
        <v>321</v>
      </c>
      <c r="P10" t="s">
        <v>321</v>
      </c>
      <c r="Q10" t="s">
        <v>321</v>
      </c>
      <c r="R10" t="s">
        <v>321</v>
      </c>
      <c r="S10" t="s">
        <v>321</v>
      </c>
      <c r="T10" t="s">
        <v>321</v>
      </c>
      <c r="U10" t="s">
        <v>321</v>
      </c>
      <c r="V10" t="s">
        <v>321</v>
      </c>
      <c r="W10" t="s">
        <v>321</v>
      </c>
      <c r="X10" t="s">
        <v>321</v>
      </c>
      <c r="Z10" t="s">
        <v>321</v>
      </c>
      <c r="AA10" t="s">
        <v>321</v>
      </c>
      <c r="AB10" t="s">
        <v>321</v>
      </c>
      <c r="AC10" t="s">
        <v>321</v>
      </c>
      <c r="AD10" t="s">
        <v>321</v>
      </c>
      <c r="AE10" t="s">
        <v>321</v>
      </c>
      <c r="AF10" t="s">
        <v>321</v>
      </c>
      <c r="AG10" t="s">
        <v>321</v>
      </c>
      <c r="AH10" t="s">
        <v>321</v>
      </c>
      <c r="AI10" t="s">
        <v>321</v>
      </c>
      <c r="AJ10" t="s">
        <v>321</v>
      </c>
      <c r="AK10" t="s">
        <v>321</v>
      </c>
      <c r="AL10" t="s">
        <v>321</v>
      </c>
      <c r="AM10" t="s">
        <v>321</v>
      </c>
      <c r="AN10" t="s">
        <v>321</v>
      </c>
      <c r="AO10" t="s">
        <v>321</v>
      </c>
      <c r="AP10" t="s">
        <v>321</v>
      </c>
      <c r="AQ10" t="s">
        <v>321</v>
      </c>
      <c r="AR10" t="s">
        <v>321</v>
      </c>
      <c r="AS10" t="s">
        <v>321</v>
      </c>
      <c r="AT10" t="s">
        <v>321</v>
      </c>
      <c r="AU10" t="s">
        <v>321</v>
      </c>
      <c r="AV10" t="s">
        <v>321</v>
      </c>
    </row>
    <row r="11" spans="1:48">
      <c r="A11" t="s">
        <v>322</v>
      </c>
      <c r="B11" t="s">
        <v>323</v>
      </c>
      <c r="C11" t="s">
        <v>324</v>
      </c>
      <c r="D11" t="s">
        <v>325</v>
      </c>
      <c r="E11" t="s">
        <v>326</v>
      </c>
      <c r="F11" t="s">
        <v>327</v>
      </c>
      <c r="G11" t="s">
        <v>328</v>
      </c>
      <c r="H11" t="s">
        <v>329</v>
      </c>
      <c r="I11" t="s">
        <v>330</v>
      </c>
      <c r="J11" t="s">
        <v>331</v>
      </c>
      <c r="K11" t="s">
        <v>332</v>
      </c>
      <c r="L11" t="s">
        <v>333</v>
      </c>
      <c r="M11" t="s">
        <v>334</v>
      </c>
      <c r="N11" t="s">
        <v>335</v>
      </c>
      <c r="O11" t="s">
        <v>336</v>
      </c>
      <c r="P11" t="s">
        <v>337</v>
      </c>
      <c r="Q11" t="s">
        <v>338</v>
      </c>
      <c r="R11" t="s">
        <v>339</v>
      </c>
      <c r="S11" t="s">
        <v>340</v>
      </c>
      <c r="T11" t="s">
        <v>341</v>
      </c>
      <c r="U11" t="s">
        <v>342</v>
      </c>
      <c r="V11" t="s">
        <v>343</v>
      </c>
      <c r="W11" t="s">
        <v>344</v>
      </c>
      <c r="X11" t="s">
        <v>345</v>
      </c>
      <c r="Z11" t="s">
        <v>410</v>
      </c>
      <c r="AA11" t="s">
        <v>411</v>
      </c>
      <c r="AB11" t="s">
        <v>412</v>
      </c>
      <c r="AC11" t="s">
        <v>413</v>
      </c>
      <c r="AD11" t="s">
        <v>414</v>
      </c>
      <c r="AE11" t="s">
        <v>415</v>
      </c>
      <c r="AF11" t="s">
        <v>416</v>
      </c>
      <c r="AG11" t="s">
        <v>417</v>
      </c>
      <c r="AH11" t="s">
        <v>418</v>
      </c>
      <c r="AI11" t="s">
        <v>419</v>
      </c>
      <c r="AJ11" t="s">
        <v>420</v>
      </c>
      <c r="AK11" t="s">
        <v>421</v>
      </c>
      <c r="AL11" t="s">
        <v>422</v>
      </c>
      <c r="AM11" t="s">
        <v>423</v>
      </c>
      <c r="AN11" t="s">
        <v>424</v>
      </c>
      <c r="AO11" t="s">
        <v>425</v>
      </c>
      <c r="AP11" t="s">
        <v>426</v>
      </c>
      <c r="AQ11" t="s">
        <v>427</v>
      </c>
      <c r="AR11" t="s">
        <v>428</v>
      </c>
      <c r="AS11" t="s">
        <v>429</v>
      </c>
      <c r="AT11" t="s">
        <v>430</v>
      </c>
      <c r="AU11" t="s">
        <v>431</v>
      </c>
      <c r="AV11" t="s">
        <v>432</v>
      </c>
    </row>
    <row r="12" spans="1:48" s="38" customFormat="1" ht="60.6" customHeight="1">
      <c r="A12" s="38" t="s">
        <v>346</v>
      </c>
      <c r="B12" s="38" t="s">
        <v>347</v>
      </c>
      <c r="C12" s="38" t="s">
        <v>348</v>
      </c>
      <c r="D12" s="38" t="s">
        <v>349</v>
      </c>
      <c r="E12" s="38" t="s">
        <v>350</v>
      </c>
      <c r="F12" s="38" t="s">
        <v>351</v>
      </c>
      <c r="G12" s="38" t="s">
        <v>352</v>
      </c>
      <c r="H12" s="39" t="s">
        <v>353</v>
      </c>
      <c r="I12" s="38" t="s">
        <v>354</v>
      </c>
      <c r="J12" s="38" t="s">
        <v>355</v>
      </c>
      <c r="K12" s="38" t="s">
        <v>356</v>
      </c>
      <c r="L12" s="38" t="s">
        <v>357</v>
      </c>
      <c r="M12" s="38" t="s">
        <v>358</v>
      </c>
      <c r="N12" s="38" t="s">
        <v>359</v>
      </c>
      <c r="O12" s="38" t="s">
        <v>360</v>
      </c>
      <c r="P12" s="38" t="s">
        <v>361</v>
      </c>
      <c r="Q12" s="38" t="s">
        <v>362</v>
      </c>
      <c r="R12" s="38" t="s">
        <v>363</v>
      </c>
      <c r="S12" s="39" t="s">
        <v>364</v>
      </c>
      <c r="T12" s="38" t="s">
        <v>365</v>
      </c>
      <c r="U12" s="38" t="s">
        <v>366</v>
      </c>
      <c r="V12" s="39" t="s">
        <v>367</v>
      </c>
      <c r="W12" s="38" t="s">
        <v>368</v>
      </c>
      <c r="X12" s="38" t="s">
        <v>369</v>
      </c>
      <c r="Y12" s="39"/>
      <c r="Z12" s="38" t="s">
        <v>347</v>
      </c>
      <c r="AA12" s="38" t="s">
        <v>348</v>
      </c>
      <c r="AB12" s="38" t="s">
        <v>349</v>
      </c>
      <c r="AC12" s="38" t="s">
        <v>350</v>
      </c>
      <c r="AD12" s="38" t="s">
        <v>351</v>
      </c>
      <c r="AE12" s="38" t="s">
        <v>352</v>
      </c>
      <c r="AF12" s="39" t="s">
        <v>353</v>
      </c>
      <c r="AG12" s="38" t="s">
        <v>354</v>
      </c>
      <c r="AH12" s="38" t="s">
        <v>355</v>
      </c>
      <c r="AI12" s="38" t="s">
        <v>356</v>
      </c>
      <c r="AJ12" s="38" t="s">
        <v>357</v>
      </c>
      <c r="AK12" s="38" t="s">
        <v>358</v>
      </c>
      <c r="AL12" s="38" t="s">
        <v>359</v>
      </c>
      <c r="AM12" s="38" t="s">
        <v>360</v>
      </c>
      <c r="AN12" s="38" t="s">
        <v>361</v>
      </c>
      <c r="AO12" s="38" t="s">
        <v>362</v>
      </c>
      <c r="AP12" s="38" t="s">
        <v>363</v>
      </c>
      <c r="AQ12" s="39" t="s">
        <v>364</v>
      </c>
      <c r="AR12" s="38" t="s">
        <v>365</v>
      </c>
      <c r="AS12" s="38" t="s">
        <v>366</v>
      </c>
      <c r="AT12" s="39" t="s">
        <v>367</v>
      </c>
      <c r="AU12" s="38" t="s">
        <v>368</v>
      </c>
      <c r="AV12" s="38" t="s">
        <v>369</v>
      </c>
    </row>
    <row r="13" spans="1:48">
      <c r="A13" t="s">
        <v>434</v>
      </c>
      <c r="B13" s="26">
        <v>6.9467556812576108</v>
      </c>
      <c r="C13" s="26">
        <v>-1.8331305291544711</v>
      </c>
      <c r="D13" s="26">
        <v>3.8280659058769362</v>
      </c>
      <c r="E13" s="26">
        <v>-25.129082119248856</v>
      </c>
      <c r="F13" s="26">
        <v>-26.525142236984905</v>
      </c>
      <c r="G13" s="26">
        <v>1.3960601177360479</v>
      </c>
      <c r="H13" s="26">
        <v>26.969118952872698</v>
      </c>
      <c r="I13" s="26">
        <v>-7.4213174597954419</v>
      </c>
      <c r="J13" s="26">
        <v>34.390436412668137</v>
      </c>
      <c r="K13" s="26">
        <v>0.70345644095109705</v>
      </c>
      <c r="L13" s="26">
        <v>0.63143355148485547</v>
      </c>
      <c r="M13" s="26">
        <v>7.2022889466241358E-2</v>
      </c>
      <c r="N13" s="26">
        <v>-5.7914296050251561</v>
      </c>
      <c r="O13" s="26">
        <v>1.2658269477422961</v>
      </c>
      <c r="P13" s="26">
        <v>-0.30979708619725727</v>
      </c>
      <c r="Q13" s="26">
        <v>-1.7709737889301802</v>
      </c>
      <c r="R13" s="26">
        <v>-4.9764856776400173</v>
      </c>
      <c r="S13" s="26">
        <v>8.1997566349853646</v>
      </c>
      <c r="T13" s="26">
        <v>-0.60972802315256347</v>
      </c>
      <c r="U13" s="26">
        <v>-1.6377807741638439</v>
      </c>
      <c r="V13" s="26">
        <v>10.499556023284113</v>
      </c>
      <c r="W13" s="26">
        <v>-5.229059098233986E-2</v>
      </c>
      <c r="X13" s="26">
        <v>-3.4101192907934839</v>
      </c>
      <c r="Y13" s="36"/>
      <c r="Z13">
        <v>6.537310487716641</v>
      </c>
      <c r="AA13">
        <v>-5.9788864406222251</v>
      </c>
      <c r="AB13">
        <v>3.8961423356463967</v>
      </c>
      <c r="AC13">
        <v>-12.879271220442662</v>
      </c>
      <c r="AD13">
        <v>-11.535501693688953</v>
      </c>
      <c r="AE13">
        <v>-1.3437695267537082</v>
      </c>
      <c r="AF13">
        <v>11.211891998552964</v>
      </c>
      <c r="AG13">
        <v>2.4458183970796199</v>
      </c>
      <c r="AH13">
        <v>8.7660736014733427</v>
      </c>
      <c r="AI13">
        <v>-4.5384286512973902E-2</v>
      </c>
      <c r="AJ13" s="37">
        <v>0</v>
      </c>
      <c r="AK13">
        <v>-4.5384286512973909E-2</v>
      </c>
      <c r="AL13">
        <v>0.29894432203111121</v>
      </c>
      <c r="AM13">
        <v>4.1881803532081427</v>
      </c>
      <c r="AN13">
        <v>1.9564573946788568</v>
      </c>
      <c r="AO13">
        <v>-0.58407603512349138</v>
      </c>
      <c r="AP13">
        <v>-5.2616173907323969</v>
      </c>
      <c r="AQ13">
        <v>10.033873779064031</v>
      </c>
      <c r="AR13">
        <v>0.69161706186075578</v>
      </c>
      <c r="AS13">
        <v>-0.31275693096984247</v>
      </c>
      <c r="AT13">
        <v>8.0418982471141511</v>
      </c>
      <c r="AU13">
        <v>1.6131154010589668</v>
      </c>
      <c r="AV13">
        <v>8.9863824050362598E-2</v>
      </c>
    </row>
    <row r="14" spans="1:48">
      <c r="A14" t="s">
        <v>435</v>
      </c>
      <c r="B14" s="26">
        <v>3.637512017697512</v>
      </c>
      <c r="C14" s="26">
        <v>-0.60951894984769828</v>
      </c>
      <c r="D14" s="26">
        <v>0.35936415879228761</v>
      </c>
      <c r="E14" s="26">
        <v>-21.429304824813865</v>
      </c>
      <c r="F14" s="26">
        <v>-15.49652925784301</v>
      </c>
      <c r="G14" s="26">
        <v>-5.9327755669708564</v>
      </c>
      <c r="H14" s="26">
        <v>18.880152830887273</v>
      </c>
      <c r="I14" s="26">
        <v>-2.5099486311492503</v>
      </c>
      <c r="J14" s="26">
        <v>21.390101462036522</v>
      </c>
      <c r="K14" s="26">
        <v>1.2778429438614101</v>
      </c>
      <c r="L14" s="26">
        <v>4.0136776176800941E-2</v>
      </c>
      <c r="M14" s="26">
        <v>1.237706167684606</v>
      </c>
      <c r="N14" s="26">
        <v>-3.4396283770118949</v>
      </c>
      <c r="O14" s="26">
        <v>3.1362690221872374</v>
      </c>
      <c r="P14" s="26">
        <v>-6.7205764761155071E-2</v>
      </c>
      <c r="Q14" s="26">
        <v>-7.8808093316448931</v>
      </c>
      <c r="R14" s="26">
        <v>1.372117697206916</v>
      </c>
      <c r="S14" s="26">
        <v>8.5986042358300061</v>
      </c>
      <c r="T14" s="26">
        <v>0.24642113745756861</v>
      </c>
      <c r="U14" s="26">
        <v>-0.43683747094750808</v>
      </c>
      <c r="V14" s="26">
        <v>5.1001708146521016</v>
      </c>
      <c r="W14" s="26">
        <v>3.6888497546678449</v>
      </c>
      <c r="X14" s="26">
        <v>-1.3157860716368952</v>
      </c>
      <c r="Y14" s="36"/>
      <c r="Z14">
        <v>3.6179103363088476</v>
      </c>
      <c r="AA14">
        <v>-14.069340170067923</v>
      </c>
      <c r="AB14">
        <v>11.875818681335778</v>
      </c>
      <c r="AC14">
        <v>-12.933376062924509</v>
      </c>
      <c r="AD14">
        <v>-6.952996412581169</v>
      </c>
      <c r="AE14">
        <v>-5.9803796503433411</v>
      </c>
      <c r="AF14">
        <v>6.6347024433651436</v>
      </c>
      <c r="AG14">
        <v>1.2731758768641048</v>
      </c>
      <c r="AH14">
        <v>5.3615265665010376</v>
      </c>
      <c r="AI14">
        <v>1.4094542331853399</v>
      </c>
      <c r="AJ14" s="37" t="s">
        <v>433</v>
      </c>
      <c r="AK14">
        <v>1.4094542331853357</v>
      </c>
      <c r="AL14">
        <v>1.8126888217522665</v>
      </c>
      <c r="AM14">
        <v>2.5118154579481708</v>
      </c>
      <c r="AN14">
        <v>0.23988724366134517</v>
      </c>
      <c r="AO14">
        <v>-0.50591006250758397</v>
      </c>
      <c r="AP14">
        <v>-0.43310381734966608</v>
      </c>
      <c r="AQ14">
        <v>8.8879623896627589</v>
      </c>
      <c r="AR14">
        <v>-0.77566653495166482</v>
      </c>
      <c r="AS14">
        <v>0.48164131412161137</v>
      </c>
      <c r="AT14">
        <v>6.9231271837984334</v>
      </c>
      <c r="AU14">
        <v>2.2588604266943784</v>
      </c>
      <c r="AV14">
        <v>-6.0190432893070224E-2</v>
      </c>
    </row>
    <row r="15" spans="1:48">
      <c r="A15" t="s">
        <v>436</v>
      </c>
      <c r="B15" s="26">
        <v>1.0733954080017796</v>
      </c>
      <c r="C15" s="26">
        <v>-5.1381909926420732</v>
      </c>
      <c r="D15" s="26">
        <v>2.0672130603977084</v>
      </c>
      <c r="E15" s="26">
        <v>-19.493837245403935</v>
      </c>
      <c r="F15" s="26">
        <v>-19.257816856618373</v>
      </c>
      <c r="G15" s="26">
        <v>-0.23602038878556508</v>
      </c>
      <c r="H15" s="26">
        <v>7.392592637249022</v>
      </c>
      <c r="I15" s="26">
        <v>3.154172858559583</v>
      </c>
      <c r="J15" s="26">
        <v>4.2384197786894386</v>
      </c>
      <c r="K15" s="26">
        <v>-0.33458829061555201</v>
      </c>
      <c r="L15" s="26">
        <v>1.1755804805411295E-2</v>
      </c>
      <c r="M15" s="26">
        <v>-0.34634409542096339</v>
      </c>
      <c r="N15" s="26">
        <v>8.0038944871304079</v>
      </c>
      <c r="O15" s="26">
        <v>-2.9109181283553029</v>
      </c>
      <c r="P15" s="26">
        <v>-0.28123502265253164</v>
      </c>
      <c r="Q15" s="26">
        <v>9.2708085280828119</v>
      </c>
      <c r="R15" s="26">
        <v>1.9252391100554334</v>
      </c>
      <c r="S15" s="26">
        <v>8.5763117518862035</v>
      </c>
      <c r="T15" s="26">
        <v>-0.17904995011318733</v>
      </c>
      <c r="U15" s="26">
        <v>-0.30293804690867548</v>
      </c>
      <c r="V15" s="26">
        <v>11.116469882532382</v>
      </c>
      <c r="W15" s="26">
        <v>-2.0581701336243148</v>
      </c>
      <c r="X15" s="26">
        <v>-1.3709661829099451</v>
      </c>
      <c r="Y15" s="36"/>
      <c r="Z15">
        <v>4.3288490464233709</v>
      </c>
      <c r="AA15">
        <v>-21.086296650198495</v>
      </c>
      <c r="AB15">
        <v>5.7431627937820835</v>
      </c>
      <c r="AC15">
        <v>-9.8278528173238371</v>
      </c>
      <c r="AD15">
        <v>-3.3856717839584514</v>
      </c>
      <c r="AE15">
        <v>-6.4421810333653875</v>
      </c>
      <c r="AF15">
        <v>26.79690490759636</v>
      </c>
      <c r="AG15">
        <v>14.002972108599522</v>
      </c>
      <c r="AH15">
        <v>12.79393279899684</v>
      </c>
      <c r="AI15">
        <v>1.5517662343142902</v>
      </c>
      <c r="AJ15" s="37" t="s">
        <v>433</v>
      </c>
      <c r="AK15">
        <v>1.5517662343142899</v>
      </c>
      <c r="AL15">
        <v>-14.733640591889701</v>
      </c>
      <c r="AM15">
        <v>-12.204333973371597</v>
      </c>
      <c r="AN15">
        <v>-8.1386340960539674E-3</v>
      </c>
      <c r="AO15">
        <v>-1.9505593050209344</v>
      </c>
      <c r="AP15">
        <v>-0.57060867940111715</v>
      </c>
      <c r="AQ15">
        <v>15.88480517014267</v>
      </c>
      <c r="AR15">
        <v>0.1121322919900769</v>
      </c>
      <c r="AS15">
        <v>0.19804009633731326</v>
      </c>
      <c r="AT15">
        <v>6.5696863008702318</v>
      </c>
      <c r="AU15">
        <v>9.0049464809450477</v>
      </c>
      <c r="AV15">
        <v>-0.16346729942202187</v>
      </c>
    </row>
    <row r="16" spans="1:48">
      <c r="A16" t="s">
        <v>437</v>
      </c>
      <c r="B16" s="26">
        <v>-4.1534036766601332</v>
      </c>
      <c r="C16" s="26">
        <v>-4.4966242733715855</v>
      </c>
      <c r="D16" s="26">
        <v>6.9217601858315065</v>
      </c>
      <c r="E16" s="26">
        <v>-14.211070529660342</v>
      </c>
      <c r="F16" s="26">
        <v>-15.756866584216487</v>
      </c>
      <c r="G16" s="26">
        <v>1.5457960545561449</v>
      </c>
      <c r="H16" s="26">
        <v>3.7780333025351984</v>
      </c>
      <c r="I16" s="26">
        <v>4.3506469056563333</v>
      </c>
      <c r="J16" s="26">
        <v>-0.57261360312113474</v>
      </c>
      <c r="K16" s="26">
        <v>0.68557228051984209</v>
      </c>
      <c r="L16" s="26">
        <v>6.0823903214688065E-2</v>
      </c>
      <c r="M16" s="26">
        <v>0.62474837730515353</v>
      </c>
      <c r="N16" s="26">
        <v>1.4693317190862487</v>
      </c>
      <c r="O16" s="26">
        <v>1.5431893158469439</v>
      </c>
      <c r="P16" s="26">
        <v>9.5580419337367006E-3</v>
      </c>
      <c r="Q16" s="26">
        <v>2.7692254220744426</v>
      </c>
      <c r="R16" s="26">
        <v>-2.8526410607688724</v>
      </c>
      <c r="S16" s="26">
        <v>1.6995936383989994</v>
      </c>
      <c r="T16" s="26">
        <v>-0.14771519352138537</v>
      </c>
      <c r="U16" s="26">
        <v>-1.1712945933342795</v>
      </c>
      <c r="V16" s="26">
        <v>-1.8412264415989155</v>
      </c>
      <c r="W16" s="26">
        <v>4.8598298668535795</v>
      </c>
      <c r="X16" s="26">
        <v>4.7416468355559864</v>
      </c>
      <c r="Y16" s="36"/>
      <c r="Z16">
        <v>0.77680813534187321</v>
      </c>
      <c r="AA16">
        <v>-16.276476500250538</v>
      </c>
      <c r="AB16">
        <v>17.320040896833969</v>
      </c>
      <c r="AC16">
        <v>-23.677876608575012</v>
      </c>
      <c r="AD16">
        <v>-14.261467478038226</v>
      </c>
      <c r="AE16">
        <v>-9.4164091305367865</v>
      </c>
      <c r="AF16">
        <v>13.50290651366076</v>
      </c>
      <c r="AG16">
        <v>1.9698255512528278</v>
      </c>
      <c r="AH16">
        <v>11.533080962407931</v>
      </c>
      <c r="AI16">
        <v>-1.0974369965735902</v>
      </c>
      <c r="AJ16" s="37" t="s">
        <v>433</v>
      </c>
      <c r="AK16">
        <v>-1.0974369965735868</v>
      </c>
      <c r="AL16">
        <v>-5.8529973150591301</v>
      </c>
      <c r="AM16">
        <v>-2.3330311447348224</v>
      </c>
      <c r="AN16">
        <v>-2.4303493898783231</v>
      </c>
      <c r="AO16">
        <v>-4.4705568862795753</v>
      </c>
      <c r="AP16">
        <v>3.3809401058335919</v>
      </c>
      <c r="AQ16">
        <v>16.858648145305409</v>
      </c>
      <c r="AR16">
        <v>-0.16943801609805972</v>
      </c>
      <c r="AS16">
        <v>0.53525034828925533</v>
      </c>
      <c r="AT16">
        <v>15.140807335942004</v>
      </c>
      <c r="AU16">
        <v>1.3520284771722098</v>
      </c>
      <c r="AV16">
        <v>0.38067489654450898</v>
      </c>
    </row>
    <row r="17" spans="1:48">
      <c r="A17" t="s">
        <v>438</v>
      </c>
      <c r="B17" s="26">
        <v>-1.4515578331523666</v>
      </c>
      <c r="C17" s="26">
        <v>-13.301179025466087</v>
      </c>
      <c r="D17" s="26">
        <v>4.0538420604185186</v>
      </c>
      <c r="E17" s="26">
        <v>-20.602339595015671</v>
      </c>
      <c r="F17" s="26">
        <v>-4.5715305183959343</v>
      </c>
      <c r="G17" s="26">
        <v>-16.030809076619736</v>
      </c>
      <c r="H17" s="26">
        <v>20.956693191919999</v>
      </c>
      <c r="I17" s="26">
        <v>8.6742807575538636E-2</v>
      </c>
      <c r="J17" s="26">
        <v>20.86995038434446</v>
      </c>
      <c r="K17" s="26">
        <v>-0.24177250622118202</v>
      </c>
      <c r="L17" s="26">
        <v>-0.45124715855785469</v>
      </c>
      <c r="M17" s="26">
        <v>0.20947465233667281</v>
      </c>
      <c r="N17" s="26">
        <v>-19.917625092664078</v>
      </c>
      <c r="O17" s="26">
        <v>-18.78350902340518</v>
      </c>
      <c r="P17" s="26">
        <v>-0.1421105570918397</v>
      </c>
      <c r="Q17" s="26">
        <v>-11.624459010947435</v>
      </c>
      <c r="R17" s="26">
        <v>10.632453498780372</v>
      </c>
      <c r="S17" s="26">
        <v>27.600823133876137</v>
      </c>
      <c r="T17" s="26">
        <v>-0.10796711155678729</v>
      </c>
      <c r="U17" s="26">
        <v>-3.8757424661410828E-2</v>
      </c>
      <c r="V17" s="26">
        <v>26.361508340536265</v>
      </c>
      <c r="W17" s="26">
        <v>1.3860393295580729</v>
      </c>
      <c r="X17" s="26">
        <v>3.1956947352333147</v>
      </c>
      <c r="Y17" s="36"/>
      <c r="Z17">
        <v>7.6167567417925</v>
      </c>
      <c r="AA17">
        <v>-6.3036182824308895</v>
      </c>
      <c r="AB17">
        <v>4.7902331289853244</v>
      </c>
      <c r="AC17">
        <v>-12.890534883220187</v>
      </c>
      <c r="AD17">
        <v>-2.7111741346482146</v>
      </c>
      <c r="AE17">
        <v>-10.179360748571973</v>
      </c>
      <c r="AF17">
        <v>5.8772866111553714</v>
      </c>
      <c r="AG17">
        <v>2.8006853296995686</v>
      </c>
      <c r="AH17">
        <v>3.0766012814558028</v>
      </c>
      <c r="AI17">
        <v>1.3768113713053602</v>
      </c>
      <c r="AJ17" s="37" t="s">
        <v>433</v>
      </c>
      <c r="AK17">
        <v>1.376811371305356</v>
      </c>
      <c r="AL17">
        <v>-5.1833441505510622</v>
      </c>
      <c r="AM17">
        <v>16.578949796831118</v>
      </c>
      <c r="AN17">
        <v>1.8040658384061472</v>
      </c>
      <c r="AO17">
        <v>-15.966213368850719</v>
      </c>
      <c r="AP17">
        <v>-7.6001464169376094</v>
      </c>
      <c r="AQ17">
        <v>19.94992294654859</v>
      </c>
      <c r="AR17">
        <v>1.4580174039292646</v>
      </c>
      <c r="AS17">
        <v>-0.85266334255103837</v>
      </c>
      <c r="AT17">
        <v>14.199982159280712</v>
      </c>
      <c r="AU17">
        <v>5.1445867258896518</v>
      </c>
      <c r="AV17">
        <v>0.26317197566963579</v>
      </c>
    </row>
    <row r="18" spans="1:48">
      <c r="A18" t="s">
        <v>439</v>
      </c>
      <c r="B18" s="26">
        <v>6.3075772957469507</v>
      </c>
      <c r="C18" s="26">
        <v>-4.0884061470080892</v>
      </c>
      <c r="D18" s="26">
        <v>4.1154585676179609</v>
      </c>
      <c r="E18" s="26">
        <v>-12.276563004505828</v>
      </c>
      <c r="F18" s="26">
        <v>-5.5378922964596233</v>
      </c>
      <c r="G18" s="26">
        <v>-6.7386707080462038</v>
      </c>
      <c r="H18" s="26">
        <v>14.8142545894577</v>
      </c>
      <c r="I18" s="26">
        <v>-3.6110618220532498</v>
      </c>
      <c r="J18" s="26">
        <v>18.425316411510948</v>
      </c>
      <c r="K18" s="26">
        <v>0.15358793636572501</v>
      </c>
      <c r="L18" s="26">
        <v>-0.5183592852343234</v>
      </c>
      <c r="M18" s="26">
        <v>0.67194722160004883</v>
      </c>
      <c r="N18" s="26">
        <v>-0.19023960299845769</v>
      </c>
      <c r="O18" s="26">
        <v>-10.069609077977875</v>
      </c>
      <c r="P18" s="26">
        <v>-6.0213452325199174E-2</v>
      </c>
      <c r="Q18" s="26">
        <v>4.9366304319369823</v>
      </c>
      <c r="R18" s="26">
        <v>5.0029524953676363</v>
      </c>
      <c r="S18" s="26">
        <v>3.7794849568179374</v>
      </c>
      <c r="T18" s="26">
        <v>1.1388196418026801</v>
      </c>
      <c r="U18" s="26">
        <v>-0.14747932526027049</v>
      </c>
      <c r="V18" s="26">
        <v>5.9602591214653691</v>
      </c>
      <c r="W18" s="26">
        <v>-3.172114481189841</v>
      </c>
      <c r="X18" s="26">
        <v>-3.5769201722669459</v>
      </c>
      <c r="Y18" s="36"/>
      <c r="Z18">
        <v>1.4241790463003636</v>
      </c>
      <c r="AA18">
        <v>-14.599580542037424</v>
      </c>
      <c r="AB18">
        <v>14.778475581554321</v>
      </c>
      <c r="AC18">
        <v>-13.291465106740707</v>
      </c>
      <c r="AD18">
        <v>2.126669323427687</v>
      </c>
      <c r="AE18">
        <v>-15.418134430168395</v>
      </c>
      <c r="AF18">
        <v>7.5903856278925002</v>
      </c>
      <c r="AG18">
        <v>2.0036244425892367</v>
      </c>
      <c r="AH18">
        <v>5.5867611853032644</v>
      </c>
      <c r="AI18">
        <v>-1.7208830142796101</v>
      </c>
      <c r="AJ18" s="37" t="s">
        <v>433</v>
      </c>
      <c r="AK18">
        <v>-1.7208830142796057</v>
      </c>
      <c r="AL18">
        <v>10.216215744508796</v>
      </c>
      <c r="AM18">
        <v>-0.89709317377253273</v>
      </c>
      <c r="AN18">
        <v>0.39793238058392505</v>
      </c>
      <c r="AO18">
        <v>9.7336354671778498</v>
      </c>
      <c r="AP18">
        <v>0.98174107051955206</v>
      </c>
      <c r="AQ18">
        <v>-1.5489692445975152</v>
      </c>
      <c r="AR18">
        <v>-0.90145646741928631</v>
      </c>
      <c r="AS18">
        <v>0.42673011865249855</v>
      </c>
      <c r="AT18">
        <v>-3.4164589254080409</v>
      </c>
      <c r="AU18">
        <v>2.3422160295773131</v>
      </c>
      <c r="AV18">
        <v>1.1641929400018196</v>
      </c>
    </row>
    <row r="19" spans="1:48">
      <c r="A19" t="s">
        <v>440</v>
      </c>
      <c r="B19" s="26">
        <v>-3.3624265006912308</v>
      </c>
      <c r="C19" s="26">
        <v>-2.4884448109933017</v>
      </c>
      <c r="D19" s="26">
        <v>3.1025459982555974</v>
      </c>
      <c r="E19" s="26">
        <v>-0.59630115284889584</v>
      </c>
      <c r="F19" s="26">
        <v>1.31186253626757</v>
      </c>
      <c r="G19" s="26">
        <v>-1.9081636891164659</v>
      </c>
      <c r="H19" s="26">
        <v>-9.0237274458730621</v>
      </c>
      <c r="I19" s="26">
        <v>3.2538462907694963</v>
      </c>
      <c r="J19" s="26">
        <v>-12.277573736642557</v>
      </c>
      <c r="K19" s="26">
        <v>3.2040061944119805E-2</v>
      </c>
      <c r="L19" s="26">
        <v>-0.65504126641311522</v>
      </c>
      <c r="M19" s="26">
        <v>0.68708132835723501</v>
      </c>
      <c r="N19" s="26">
        <v>12.217943621357673</v>
      </c>
      <c r="O19" s="26">
        <v>11.247841745827378</v>
      </c>
      <c r="P19" s="26">
        <v>-9.5230184111689306E-2</v>
      </c>
      <c r="Q19" s="26">
        <v>4.7170091195509259E-2</v>
      </c>
      <c r="R19" s="26">
        <v>1.0181619684464724</v>
      </c>
      <c r="S19" s="26">
        <v>-6.6064827725333615</v>
      </c>
      <c r="T19" s="26">
        <v>-0.4289808293629368</v>
      </c>
      <c r="U19" s="26">
        <v>-0.15397029767590883</v>
      </c>
      <c r="V19" s="26">
        <v>-6.8289832027008597</v>
      </c>
      <c r="W19" s="26">
        <v>0.8054515572063442</v>
      </c>
      <c r="X19" s="26">
        <v>0.25696231550154236</v>
      </c>
      <c r="Y19" s="36"/>
      <c r="Z19">
        <v>5.4521505408243778</v>
      </c>
      <c r="AA19">
        <v>-7.309584131862656</v>
      </c>
      <c r="AB19">
        <v>3.0713959380321474</v>
      </c>
      <c r="AC19">
        <v>-3.1390360688030667</v>
      </c>
      <c r="AD19">
        <v>0.78498151763093427</v>
      </c>
      <c r="AE19">
        <v>-3.924017586434001</v>
      </c>
      <c r="AF19">
        <v>5.128189914500501</v>
      </c>
      <c r="AG19">
        <v>0.29014056093841789</v>
      </c>
      <c r="AH19">
        <v>4.8380493535620834</v>
      </c>
      <c r="AI19">
        <v>-0.507300980781896</v>
      </c>
      <c r="AJ19" s="37" t="s">
        <v>433</v>
      </c>
      <c r="AK19">
        <v>-0.50730098078189623</v>
      </c>
      <c r="AL19">
        <v>2.8471155044233085</v>
      </c>
      <c r="AM19">
        <v>0.54112104616735601</v>
      </c>
      <c r="AN19">
        <v>-0.14062027186585899</v>
      </c>
      <c r="AO19">
        <v>-0.12727024605580911</v>
      </c>
      <c r="AP19">
        <v>2.573884976177621</v>
      </c>
      <c r="AQ19">
        <v>5.3613703653160405</v>
      </c>
      <c r="AR19">
        <v>0.58384112875951566</v>
      </c>
      <c r="AS19">
        <v>0.19580037854739854</v>
      </c>
      <c r="AT19">
        <v>2.4439447249598016</v>
      </c>
      <c r="AU19">
        <v>2.1377841330493244</v>
      </c>
      <c r="AV19">
        <v>-0.9224279106900769</v>
      </c>
    </row>
    <row r="20" spans="1:48">
      <c r="A20" t="s">
        <v>441</v>
      </c>
      <c r="B20" s="26">
        <v>-5.0633024730046756</v>
      </c>
      <c r="C20" s="26">
        <v>-1.8802714753863512</v>
      </c>
      <c r="D20" s="26">
        <v>3.6020629264187098</v>
      </c>
      <c r="E20" s="26">
        <v>-2.6914743119101776</v>
      </c>
      <c r="F20" s="26">
        <v>-1.189943233708791</v>
      </c>
      <c r="G20" s="26">
        <v>-1.5015310782013862</v>
      </c>
      <c r="H20" s="26">
        <v>2.5813441254946916</v>
      </c>
      <c r="I20" s="26">
        <v>2.5965653707716273E-2</v>
      </c>
      <c r="J20" s="26">
        <v>2.555378471786975</v>
      </c>
      <c r="K20" s="26">
        <v>-0.382321866661891</v>
      </c>
      <c r="L20" s="26">
        <v>-0.6527228121698333</v>
      </c>
      <c r="M20" s="26">
        <v>0.27040094550794191</v>
      </c>
      <c r="N20" s="26">
        <v>9.9215658184553117</v>
      </c>
      <c r="O20" s="26">
        <v>-10.020951596440021</v>
      </c>
      <c r="P20" s="26">
        <v>-5.7303511630822125E-2</v>
      </c>
      <c r="Q20" s="26">
        <v>18.731980731694215</v>
      </c>
      <c r="R20" s="26">
        <v>1.2678401948319389</v>
      </c>
      <c r="S20" s="26">
        <v>-16.214207689414966</v>
      </c>
      <c r="T20" s="26">
        <v>1.3260390738319932</v>
      </c>
      <c r="U20" s="26">
        <v>-0.41903192880038681</v>
      </c>
      <c r="V20" s="26">
        <v>-12.709739806242501</v>
      </c>
      <c r="W20" s="26">
        <v>-4.4114750282040722</v>
      </c>
      <c r="X20" s="26">
        <v>2.9117489756787567</v>
      </c>
      <c r="Y20" s="36"/>
      <c r="Z20">
        <v>3.6754830506957021</v>
      </c>
      <c r="AA20">
        <v>-4.6765037694966241</v>
      </c>
      <c r="AB20">
        <v>5.5235213007897155</v>
      </c>
      <c r="AC20">
        <v>-15.670719696291389</v>
      </c>
      <c r="AD20">
        <v>-0.44768368461579788</v>
      </c>
      <c r="AE20">
        <v>-15.223036011675591</v>
      </c>
      <c r="AF20">
        <v>9.3753917232240394</v>
      </c>
      <c r="AG20">
        <v>2.8633848468026435</v>
      </c>
      <c r="AH20">
        <v>6.5120068764213963</v>
      </c>
      <c r="AI20">
        <v>0.58198879000053705</v>
      </c>
      <c r="AJ20" s="37" t="s">
        <v>433</v>
      </c>
      <c r="AK20">
        <v>0.58198879000053716</v>
      </c>
      <c r="AL20">
        <v>2.8096628046487471</v>
      </c>
      <c r="AM20">
        <v>-1.2311301326934441</v>
      </c>
      <c r="AN20">
        <v>-2.1300789714019666</v>
      </c>
      <c r="AO20">
        <v>2.6180541876331862</v>
      </c>
      <c r="AP20">
        <v>3.5528177211109719</v>
      </c>
      <c r="AQ20">
        <v>5.732141897820676</v>
      </c>
      <c r="AR20">
        <v>-1.3251437064627618</v>
      </c>
      <c r="AS20">
        <v>0.80493526493920464</v>
      </c>
      <c r="AT20">
        <v>2.0530773776480493</v>
      </c>
      <c r="AU20">
        <v>4.1992729616961837</v>
      </c>
      <c r="AV20">
        <v>-0.76144810558388143</v>
      </c>
    </row>
    <row r="21" spans="1:48">
      <c r="A21" t="s">
        <v>370</v>
      </c>
      <c r="B21" s="26">
        <v>0.40395602341367726</v>
      </c>
      <c r="C21" s="26">
        <v>-3.5251954060590491</v>
      </c>
      <c r="D21" s="26">
        <v>2.6901192882429235</v>
      </c>
      <c r="E21" s="26">
        <v>-8.401584278720895</v>
      </c>
      <c r="F21" s="26">
        <v>-4.0001285181853241</v>
      </c>
      <c r="G21" s="26">
        <v>-4.4014557605355717</v>
      </c>
      <c r="H21" s="26">
        <v>-8.0274211073594195</v>
      </c>
      <c r="I21" s="26">
        <v>-2.1424565666950968</v>
      </c>
      <c r="J21" s="26">
        <v>-5.8849645406643223</v>
      </c>
      <c r="K21" s="26">
        <v>0.23308525429075502</v>
      </c>
      <c r="L21" s="26">
        <v>-0.50647848488742986</v>
      </c>
      <c r="M21" s="26">
        <v>0.73956373917818474</v>
      </c>
      <c r="N21" s="26">
        <v>14.030680795878073</v>
      </c>
      <c r="O21" s="26">
        <v>4.6354172751808029</v>
      </c>
      <c r="P21" s="26">
        <v>7.6234650839457449E-2</v>
      </c>
      <c r="Q21" s="26">
        <v>-6.5474173686485733</v>
      </c>
      <c r="R21" s="26">
        <v>15.86644623850639</v>
      </c>
      <c r="S21" s="26">
        <v>3.4042714771412887</v>
      </c>
      <c r="T21" s="26">
        <v>-1.3257819163229783</v>
      </c>
      <c r="U21" s="26">
        <v>-4.0307976305920021E-2</v>
      </c>
      <c r="V21" s="26">
        <v>1.5904125433748886</v>
      </c>
      <c r="W21" s="26">
        <v>3.1799488263952993</v>
      </c>
      <c r="X21" s="26">
        <v>0.44603831007728484</v>
      </c>
      <c r="Y21" s="36"/>
      <c r="Z21">
        <v>7.5708894626771528</v>
      </c>
      <c r="AA21">
        <v>-1.790199904195535</v>
      </c>
      <c r="AB21">
        <v>6.8111717353460071</v>
      </c>
      <c r="AC21">
        <v>-10.914698975359562</v>
      </c>
      <c r="AD21">
        <v>-0.70977088712598302</v>
      </c>
      <c r="AE21">
        <v>-10.204928088233578</v>
      </c>
      <c r="AF21">
        <v>6.7428234276968384</v>
      </c>
      <c r="AG21">
        <v>1.5579909102592564</v>
      </c>
      <c r="AH21">
        <v>5.1848325174375827</v>
      </c>
      <c r="AI21">
        <v>0.38292577490624002</v>
      </c>
      <c r="AJ21" s="37" t="s">
        <v>433</v>
      </c>
      <c r="AK21">
        <v>0.38292577490624025</v>
      </c>
      <c r="AL21">
        <v>0.3364839761189844</v>
      </c>
      <c r="AM21">
        <v>2.5893493474781235</v>
      </c>
      <c r="AN21">
        <v>1.8059725905761121</v>
      </c>
      <c r="AO21">
        <v>-0.36627682817118629</v>
      </c>
      <c r="AP21">
        <v>-3.6925611337640647</v>
      </c>
      <c r="AQ21">
        <v>6.0023834281641779</v>
      </c>
      <c r="AR21">
        <v>1.0813052774240284</v>
      </c>
      <c r="AS21">
        <v>-0.19452979869378795</v>
      </c>
      <c r="AT21">
        <v>4.9832926359079819</v>
      </c>
      <c r="AU21">
        <v>0.13231531352595485</v>
      </c>
      <c r="AV21">
        <v>-1.0832880069634743</v>
      </c>
    </row>
    <row r="22" spans="1:48">
      <c r="A22" t="s">
        <v>371</v>
      </c>
      <c r="B22" s="26">
        <v>3.8122323279015733</v>
      </c>
      <c r="C22" s="26">
        <v>-3.9959101080943737</v>
      </c>
      <c r="D22" s="26">
        <v>3.5596753801364729</v>
      </c>
      <c r="E22" s="26">
        <v>-5.6802353524623541</v>
      </c>
      <c r="F22" s="26">
        <v>-3.547736324423941</v>
      </c>
      <c r="G22" s="26">
        <v>-2.1324990280384131</v>
      </c>
      <c r="H22" s="26">
        <v>10.315344135627672</v>
      </c>
      <c r="I22" s="26">
        <v>-7.2075160947654897</v>
      </c>
      <c r="J22" s="26">
        <v>17.522860230393164</v>
      </c>
      <c r="K22" s="26">
        <v>-0.15796289096580801</v>
      </c>
      <c r="L22" s="26">
        <v>-1.5254439645012079</v>
      </c>
      <c r="M22" s="26">
        <v>1.3674810735353995</v>
      </c>
      <c r="N22" s="26">
        <v>0.9633899571112392</v>
      </c>
      <c r="O22" s="26">
        <v>-0.66583195319890165</v>
      </c>
      <c r="P22" s="26">
        <v>8.3573389987724192E-2</v>
      </c>
      <c r="Q22" s="26">
        <v>-6.2147376928234026</v>
      </c>
      <c r="R22" s="26">
        <v>7.7603862131458206</v>
      </c>
      <c r="S22" s="26">
        <v>-1.192068793451275</v>
      </c>
      <c r="T22" s="26">
        <v>1.1020666811568026E-2</v>
      </c>
      <c r="U22" s="26">
        <v>-0.30031317061522877</v>
      </c>
      <c r="V22" s="26">
        <v>0.83389712207531408</v>
      </c>
      <c r="W22" s="26">
        <v>-1.7366734117229281</v>
      </c>
      <c r="X22" s="26">
        <v>1.4225688699480348</v>
      </c>
      <c r="Y22" s="36"/>
      <c r="Z22">
        <v>0.84032584438206104</v>
      </c>
      <c r="AA22">
        <v>-8.4271365552456867</v>
      </c>
      <c r="AB22">
        <v>6.7666894223027692</v>
      </c>
      <c r="AC22">
        <v>-10.791069586327026</v>
      </c>
      <c r="AD22">
        <v>-0.64011706397190959</v>
      </c>
      <c r="AE22">
        <v>-10.150952522355118</v>
      </c>
      <c r="AF22">
        <v>7.1542495385095792</v>
      </c>
      <c r="AG22">
        <v>1.4666670748395119</v>
      </c>
      <c r="AH22">
        <v>5.6875824636700676</v>
      </c>
      <c r="AI22">
        <v>-2.5264878665519701</v>
      </c>
      <c r="AJ22" s="37" t="s">
        <v>433</v>
      </c>
      <c r="AK22">
        <v>-2.5264878665519701</v>
      </c>
      <c r="AL22">
        <v>-11.314551259876509</v>
      </c>
      <c r="AM22">
        <v>0.15337094646098839</v>
      </c>
      <c r="AN22">
        <v>-0.16990194667834038</v>
      </c>
      <c r="AO22">
        <v>-6.2174928595262955</v>
      </c>
      <c r="AP22">
        <v>-5.0805274001328602</v>
      </c>
      <c r="AQ22">
        <v>19.978632151570906</v>
      </c>
      <c r="AR22">
        <v>-1.0203300689710066</v>
      </c>
      <c r="AS22">
        <v>0.21031105832075653</v>
      </c>
      <c r="AT22">
        <v>17.781845900465012</v>
      </c>
      <c r="AU22">
        <v>3.0068052617561434</v>
      </c>
      <c r="AV22">
        <v>1.8205154998141242</v>
      </c>
    </row>
    <row r="23" spans="1:48">
      <c r="A23" t="s">
        <v>372</v>
      </c>
      <c r="B23" s="26">
        <v>0.30587055086204529</v>
      </c>
      <c r="C23" s="26">
        <v>-4.5969098222803586</v>
      </c>
      <c r="D23" s="26">
        <v>2.3299271221613549</v>
      </c>
      <c r="E23" s="26">
        <v>-0.59895551599673469</v>
      </c>
      <c r="F23" s="26">
        <v>2.3918880376092924</v>
      </c>
      <c r="G23" s="26">
        <v>-2.9908435536060267</v>
      </c>
      <c r="H23" s="26">
        <v>19.434090305575502</v>
      </c>
      <c r="I23" s="26">
        <v>4.0392615832489156</v>
      </c>
      <c r="J23" s="26">
        <v>15.394828722326587</v>
      </c>
      <c r="K23" s="26">
        <v>-1.02579737797142</v>
      </c>
      <c r="L23" s="26">
        <v>-1.6345879599122715</v>
      </c>
      <c r="M23" s="26">
        <v>0.608790581940852</v>
      </c>
      <c r="N23" s="26">
        <v>2.7941422347236844</v>
      </c>
      <c r="O23" s="26">
        <v>10.388780156770952</v>
      </c>
      <c r="P23" s="26">
        <v>3.4422730804410044E-2</v>
      </c>
      <c r="Q23" s="26">
        <v>-6.4173805285364445</v>
      </c>
      <c r="R23" s="26">
        <v>-1.2116801243152338</v>
      </c>
      <c r="S23" s="26">
        <v>-18.030626395349984</v>
      </c>
      <c r="T23" s="26">
        <v>-0.23604158265881175</v>
      </c>
      <c r="U23" s="26">
        <v>-4.5241303342938924E-2</v>
      </c>
      <c r="V23" s="26">
        <v>-14.414272647698104</v>
      </c>
      <c r="W23" s="26">
        <v>-3.3350708616501277</v>
      </c>
      <c r="X23" s="26">
        <v>-0.22806243780844523</v>
      </c>
      <c r="Y23" s="36"/>
      <c r="Z23">
        <v>4.2418639416977291</v>
      </c>
      <c r="AA23">
        <v>-1.7978500545846163</v>
      </c>
      <c r="AB23">
        <v>2.3033724441122381</v>
      </c>
      <c r="AC23">
        <v>-3.4570256793571805</v>
      </c>
      <c r="AD23">
        <v>-0.83696411184436992</v>
      </c>
      <c r="AE23">
        <v>-2.6200615675128103</v>
      </c>
      <c r="AF23">
        <v>10.411400808442421</v>
      </c>
      <c r="AG23">
        <v>0.90679308004760184</v>
      </c>
      <c r="AH23">
        <v>9.50460772839482</v>
      </c>
      <c r="AI23">
        <v>-1.26183896063023</v>
      </c>
      <c r="AJ23" s="37" t="s">
        <v>433</v>
      </c>
      <c r="AK23">
        <v>-1.2618389606302309</v>
      </c>
      <c r="AL23">
        <v>-4.9244175182194603</v>
      </c>
      <c r="AM23">
        <v>-1.598198215919038</v>
      </c>
      <c r="AN23">
        <v>0.4120892630585089</v>
      </c>
      <c r="AO23">
        <v>-1.7614603105913829</v>
      </c>
      <c r="AP23">
        <v>-1.9768482547675486</v>
      </c>
      <c r="AQ23">
        <v>2.9682229019345572</v>
      </c>
      <c r="AR23">
        <v>0.47306667191203522</v>
      </c>
      <c r="AS23">
        <v>-0.15342702872822764</v>
      </c>
      <c r="AT23">
        <v>4.3097258967121377</v>
      </c>
      <c r="AU23">
        <v>-1.6611426379613874</v>
      </c>
      <c r="AV23">
        <v>-0.83187272147741709</v>
      </c>
    </row>
    <row r="24" spans="1:48">
      <c r="A24" t="s">
        <v>373</v>
      </c>
      <c r="B24" s="26">
        <v>6.70148301706267</v>
      </c>
      <c r="C24" s="26">
        <v>-5.1287673417317814</v>
      </c>
      <c r="D24" s="26">
        <v>6.1194386860149903</v>
      </c>
      <c r="E24" s="26">
        <v>-0.58403763355126781</v>
      </c>
      <c r="F24" s="26">
        <v>-4.1859352575346828E-2</v>
      </c>
      <c r="G24" s="26">
        <v>-0.54217828097592091</v>
      </c>
      <c r="H24" s="26">
        <v>11.20236007016425</v>
      </c>
      <c r="I24" s="26">
        <v>-0.95778185297400742</v>
      </c>
      <c r="J24" s="26">
        <v>12.160141923138257</v>
      </c>
      <c r="K24" s="26">
        <v>-1.75510285440918</v>
      </c>
      <c r="L24" s="26">
        <v>-2.4706984531972571</v>
      </c>
      <c r="M24" s="26">
        <v>0.71559559878807211</v>
      </c>
      <c r="N24" s="26">
        <v>-11.559161218306492</v>
      </c>
      <c r="O24" s="26">
        <v>-0.82223728273002716</v>
      </c>
      <c r="P24" s="26">
        <v>1.1780417796204752</v>
      </c>
      <c r="Q24" s="26">
        <v>-14.82020411417637</v>
      </c>
      <c r="R24" s="26">
        <v>2.9052383989794284</v>
      </c>
      <c r="S24" s="26">
        <v>8.4067533088821573</v>
      </c>
      <c r="T24" s="26">
        <v>2.4198692393557644</v>
      </c>
      <c r="U24" s="26">
        <v>-0.15149099027268378</v>
      </c>
      <c r="V24" s="26">
        <v>5.8672859193111151</v>
      </c>
      <c r="W24" s="26">
        <v>0.27108914048796035</v>
      </c>
      <c r="X24" s="26">
        <v>-0.24559320366541293</v>
      </c>
      <c r="Y24" s="36"/>
      <c r="Z24">
        <v>5.1287673417317849</v>
      </c>
      <c r="AA24">
        <v>-21.63829532769893</v>
      </c>
      <c r="AB24">
        <v>24.11198373465157</v>
      </c>
      <c r="AC24">
        <v>-3.9258092808164564</v>
      </c>
      <c r="AD24">
        <v>2.3102376016584278</v>
      </c>
      <c r="AE24">
        <v>-6.2360468824748843</v>
      </c>
      <c r="AF24">
        <v>9.7960851538829541</v>
      </c>
      <c r="AG24">
        <v>-1.1212326582682186</v>
      </c>
      <c r="AH24">
        <v>10.917317812151174</v>
      </c>
      <c r="AI24">
        <v>-1.31458300111625</v>
      </c>
      <c r="AJ24" s="37" t="s">
        <v>433</v>
      </c>
      <c r="AK24">
        <v>-1.3145830011162494</v>
      </c>
      <c r="AL24">
        <v>-7.9512836868123111</v>
      </c>
      <c r="AM24">
        <v>4.9702997926965402</v>
      </c>
      <c r="AN24">
        <v>-3.3876176048477125</v>
      </c>
      <c r="AO24">
        <v>-9.6077180672938951</v>
      </c>
      <c r="AP24">
        <v>7.3752192632753941E-2</v>
      </c>
      <c r="AQ24">
        <v>6.0506697496412061</v>
      </c>
      <c r="AR24">
        <v>0.58503428480306174</v>
      </c>
      <c r="AS24">
        <v>1.7102535480784564</v>
      </c>
      <c r="AT24">
        <v>-9.2688566416839424E-2</v>
      </c>
      <c r="AU24">
        <v>3.8480704831765271</v>
      </c>
      <c r="AV24">
        <v>1.0061670109715557</v>
      </c>
    </row>
    <row r="25" spans="1:48">
      <c r="A25" t="s">
        <v>374</v>
      </c>
      <c r="B25" s="26">
        <v>12.829501593626931</v>
      </c>
      <c r="C25" s="26">
        <v>-4.1284059080454005</v>
      </c>
      <c r="D25" s="26">
        <v>3.9996279748596857</v>
      </c>
      <c r="E25" s="26">
        <v>-11.173632002747262</v>
      </c>
      <c r="F25" s="26">
        <v>1.5388963015693022</v>
      </c>
      <c r="G25" s="26">
        <v>-12.712528304316564</v>
      </c>
      <c r="H25" s="26">
        <v>16.613426530400531</v>
      </c>
      <c r="I25" s="26">
        <v>-7.9423790292290128</v>
      </c>
      <c r="J25" s="26">
        <v>24.555805559629544</v>
      </c>
      <c r="K25" s="26">
        <v>-1.6311871536857301</v>
      </c>
      <c r="L25" s="26">
        <v>-1.867280031192877</v>
      </c>
      <c r="M25" s="26">
        <v>0.23609287750714536</v>
      </c>
      <c r="N25" s="26">
        <v>-23.046957442470244</v>
      </c>
      <c r="O25" s="26">
        <v>-15.461937177831594</v>
      </c>
      <c r="P25" s="26">
        <v>-0.12555848485607277</v>
      </c>
      <c r="Q25" s="26">
        <v>2.5916559053625279</v>
      </c>
      <c r="R25" s="26">
        <v>-10.051117685145107</v>
      </c>
      <c r="S25" s="26">
        <v>32.196629595315351</v>
      </c>
      <c r="T25" s="26">
        <v>-1.2351950091396562</v>
      </c>
      <c r="U25" s="26">
        <v>0.59452479154072058</v>
      </c>
      <c r="V25" s="26">
        <v>28.859134826918883</v>
      </c>
      <c r="W25" s="26">
        <v>3.9781649859953991</v>
      </c>
      <c r="X25" s="26">
        <v>-0.83629749622734262</v>
      </c>
      <c r="Y25" s="36"/>
      <c r="Z25">
        <v>5.7874949472547037</v>
      </c>
      <c r="AA25">
        <v>-7.7996501532815117</v>
      </c>
      <c r="AB25">
        <v>9.8289757503997457</v>
      </c>
      <c r="AC25">
        <v>-23.09202971908525</v>
      </c>
      <c r="AD25">
        <v>-0.6964739886460789</v>
      </c>
      <c r="AE25">
        <v>-22.395555730439167</v>
      </c>
      <c r="AF25">
        <v>7.4015117098490082</v>
      </c>
      <c r="AG25">
        <v>2.1151775525753793</v>
      </c>
      <c r="AH25">
        <v>5.2863341572736289</v>
      </c>
      <c r="AI25">
        <v>-1.9466930899907402</v>
      </c>
      <c r="AJ25" s="37" t="s">
        <v>433</v>
      </c>
      <c r="AK25">
        <v>-1.9466930899907351</v>
      </c>
      <c r="AL25">
        <v>-2.1162507020185939</v>
      </c>
      <c r="AM25">
        <v>-1.8393781456693052</v>
      </c>
      <c r="AN25">
        <v>3.1518399147203908</v>
      </c>
      <c r="AO25">
        <v>2.0904951153814508</v>
      </c>
      <c r="AP25">
        <v>-5.5192075864511292</v>
      </c>
      <c r="AQ25">
        <v>23.511631151382037</v>
      </c>
      <c r="AR25">
        <v>-0.59237849265429199</v>
      </c>
      <c r="AS25">
        <v>-0.88964088842465239</v>
      </c>
      <c r="AT25">
        <v>20.536860894792007</v>
      </c>
      <c r="AU25">
        <v>4.456789637668976</v>
      </c>
      <c r="AV25">
        <v>-9.1401549226989755E-3</v>
      </c>
    </row>
    <row r="26" spans="1:48">
      <c r="A26" t="s">
        <v>375</v>
      </c>
      <c r="B26" s="26">
        <v>13.389686276734555</v>
      </c>
      <c r="C26" s="26">
        <v>-7.867476031088672</v>
      </c>
      <c r="D26" s="26">
        <v>6.9983547966188242</v>
      </c>
      <c r="E26" s="26">
        <v>-19.346457139615364</v>
      </c>
      <c r="F26" s="26">
        <v>-4.1186815680490163</v>
      </c>
      <c r="G26" s="26">
        <v>-15.227775571566347</v>
      </c>
      <c r="H26" s="26">
        <v>42.263572927894714</v>
      </c>
      <c r="I26" s="26">
        <v>-4.3875872241447782</v>
      </c>
      <c r="J26" s="26">
        <v>46.651160152039495</v>
      </c>
      <c r="K26" s="26">
        <v>-2.4269586429908703</v>
      </c>
      <c r="L26" s="26">
        <v>-3.409542179610825</v>
      </c>
      <c r="M26" s="26">
        <v>0.98258353661995812</v>
      </c>
      <c r="N26" s="26">
        <v>-13.971747886764627</v>
      </c>
      <c r="O26" s="26">
        <v>-6.664775628297499</v>
      </c>
      <c r="P26" s="26">
        <v>0.651273614341635</v>
      </c>
      <c r="Q26" s="26">
        <v>0.15430873092415121</v>
      </c>
      <c r="R26" s="26">
        <v>-8.1125546037329102</v>
      </c>
      <c r="S26" s="26">
        <v>7.7403982526805466</v>
      </c>
      <c r="T26" s="26">
        <v>0.76133204742724236</v>
      </c>
      <c r="U26" s="26">
        <v>-0.70800476541669044</v>
      </c>
      <c r="V26" s="26">
        <v>7.4851080728427988</v>
      </c>
      <c r="W26" s="26">
        <v>0.20196289782719662</v>
      </c>
      <c r="X26" s="26">
        <v>-3.0308691342618812</v>
      </c>
      <c r="Y26" s="36"/>
      <c r="Z26">
        <v>0.63198502297611625</v>
      </c>
      <c r="AA26">
        <v>-3.6988710500936071</v>
      </c>
      <c r="AB26">
        <v>6.2790038009871223</v>
      </c>
      <c r="AC26">
        <v>-19.522323707948036</v>
      </c>
      <c r="AD26">
        <v>-1.9708401883474218</v>
      </c>
      <c r="AE26">
        <v>-17.551483519600612</v>
      </c>
      <c r="AF26">
        <v>14.08974868100074</v>
      </c>
      <c r="AG26">
        <v>-2.8535768990752821</v>
      </c>
      <c r="AH26">
        <v>16.943325580076021</v>
      </c>
      <c r="AI26">
        <v>-1.3592783797583301</v>
      </c>
      <c r="AJ26" s="37" t="s">
        <v>433</v>
      </c>
      <c r="AK26">
        <v>-1.3592783797583257</v>
      </c>
      <c r="AL26">
        <v>-3.8202757133942247</v>
      </c>
      <c r="AM26">
        <v>-2.7718840415272026</v>
      </c>
      <c r="AN26">
        <v>-0.53327282010552002</v>
      </c>
      <c r="AO26">
        <v>2.1864185624326318</v>
      </c>
      <c r="AP26">
        <v>-2.7015374141941346</v>
      </c>
      <c r="AQ26">
        <v>8.663981392182448</v>
      </c>
      <c r="AR26">
        <v>0.13048164747262722</v>
      </c>
      <c r="AS26">
        <v>-0.63538889204061955</v>
      </c>
      <c r="AT26">
        <v>8.9510410166222272</v>
      </c>
      <c r="AU26">
        <v>0.21784762012821254</v>
      </c>
      <c r="AV26">
        <v>0.81117300373365975</v>
      </c>
    </row>
    <row r="27" spans="1:48">
      <c r="A27" t="s">
        <v>376</v>
      </c>
      <c r="B27" s="26">
        <v>-3.4495936695628742</v>
      </c>
      <c r="C27" s="26">
        <v>4.3836478694347347</v>
      </c>
      <c r="D27" s="26">
        <v>-0.23829060213337541</v>
      </c>
      <c r="E27" s="26">
        <v>-20.350242224645093</v>
      </c>
      <c r="F27" s="26">
        <v>-6.3810176807130743</v>
      </c>
      <c r="G27" s="26">
        <v>-13.96922454393202</v>
      </c>
      <c r="H27" s="26">
        <v>13.149819596029989</v>
      </c>
      <c r="I27" s="26">
        <v>8.2940865714253604</v>
      </c>
      <c r="J27" s="26">
        <v>4.8557330246046275</v>
      </c>
      <c r="K27" s="26">
        <v>0.41138849236233704</v>
      </c>
      <c r="L27" s="26">
        <v>-1.8478761788078724</v>
      </c>
      <c r="M27" s="26">
        <v>2.2592646711702091</v>
      </c>
      <c r="N27" s="26">
        <v>11.866197578877559</v>
      </c>
      <c r="O27" s="26">
        <v>2.6729011880809739</v>
      </c>
      <c r="P27" s="26">
        <v>-1.5736171838996484E-2</v>
      </c>
      <c r="Q27" s="26">
        <v>5.6234334078928132</v>
      </c>
      <c r="R27" s="26">
        <v>3.5855991547427677</v>
      </c>
      <c r="S27" s="26">
        <v>-12.672114379489024</v>
      </c>
      <c r="T27" s="26">
        <v>0.89920981937122757</v>
      </c>
      <c r="U27" s="26">
        <v>-7.4184810098126261E-2</v>
      </c>
      <c r="V27" s="26">
        <v>1.5365247788505851</v>
      </c>
      <c r="W27" s="26">
        <v>-15.033664167612709</v>
      </c>
      <c r="X27" s="26">
        <v>2.7022407068725349</v>
      </c>
      <c r="Y27" s="36"/>
      <c r="Z27">
        <v>-0.2933672035698624</v>
      </c>
      <c r="AA27">
        <v>-8.1715692335360295</v>
      </c>
      <c r="AB27">
        <v>3.9834994998145379</v>
      </c>
      <c r="AC27">
        <v>-32.14675104252138</v>
      </c>
      <c r="AD27">
        <v>-4.6432947047781754</v>
      </c>
      <c r="AE27">
        <v>-27.503456337743209</v>
      </c>
      <c r="AF27">
        <v>3.0337091281036788</v>
      </c>
      <c r="AG27">
        <v>-1.0161070958894871</v>
      </c>
      <c r="AH27">
        <v>4.0498162239931661</v>
      </c>
      <c r="AI27">
        <v>-0.43499275012083105</v>
      </c>
      <c r="AJ27" s="37" t="s">
        <v>433</v>
      </c>
      <c r="AK27">
        <v>-0.43499275012083133</v>
      </c>
      <c r="AL27">
        <v>4.8118965459102805</v>
      </c>
      <c r="AM27">
        <v>5.1682084368361307</v>
      </c>
      <c r="AN27">
        <v>0.48669731473467687</v>
      </c>
      <c r="AO27">
        <v>9.5541043308192908E-2</v>
      </c>
      <c r="AP27">
        <v>-0.93855024896871875</v>
      </c>
      <c r="AQ27">
        <v>28.630840648779888</v>
      </c>
      <c r="AR27">
        <v>-0.622702799914575</v>
      </c>
      <c r="AS27">
        <v>1.632065822158778</v>
      </c>
      <c r="AT27">
        <v>23.376083266829276</v>
      </c>
      <c r="AU27">
        <v>4.2453943597064079</v>
      </c>
      <c r="AV27">
        <v>-0.71152164456642542</v>
      </c>
    </row>
    <row r="28" spans="1:48">
      <c r="A28" t="s">
        <v>377</v>
      </c>
      <c r="B28" s="26">
        <v>-2.3321605173069648</v>
      </c>
      <c r="C28" s="26">
        <v>-1.374096614682389</v>
      </c>
      <c r="D28" s="26">
        <v>5.7781000380372767</v>
      </c>
      <c r="E28" s="26">
        <v>-6.5376569037656918</v>
      </c>
      <c r="F28" s="26">
        <v>-7.0380848231266659</v>
      </c>
      <c r="G28" s="26">
        <v>0.50042791936097364</v>
      </c>
      <c r="H28" s="26">
        <v>-11.877139596804872</v>
      </c>
      <c r="I28" s="26">
        <v>2.0254849752757709</v>
      </c>
      <c r="J28" s="26">
        <v>-13.902624572080642</v>
      </c>
      <c r="K28" s="26">
        <v>-1.82341194370483</v>
      </c>
      <c r="L28" s="26">
        <v>-3.1594712818562196</v>
      </c>
      <c r="M28" s="26">
        <v>1.3360593381513886</v>
      </c>
      <c r="N28" s="26">
        <v>4.5680391783948249</v>
      </c>
      <c r="O28" s="26">
        <v>19.38831304678585</v>
      </c>
      <c r="P28" s="26">
        <v>0.89506466337010293</v>
      </c>
      <c r="Q28" s="26">
        <v>-7.94028147584633</v>
      </c>
      <c r="R28" s="26">
        <v>-7.7750570559147976</v>
      </c>
      <c r="S28" s="26">
        <v>8.9340053252187168</v>
      </c>
      <c r="T28" s="26">
        <v>-2.9728508938759988</v>
      </c>
      <c r="U28" s="26">
        <v>-0.82731076454925834</v>
      </c>
      <c r="V28" s="26">
        <v>5.8648725751236226</v>
      </c>
      <c r="W28" s="26">
        <v>6.8692944085203509</v>
      </c>
      <c r="X28" s="26">
        <v>-1.4178515965640601</v>
      </c>
      <c r="Y28" s="36"/>
      <c r="Z28">
        <v>-1.7734880182578927</v>
      </c>
      <c r="AA28">
        <v>-9.0885317611259051</v>
      </c>
      <c r="AB28">
        <v>5.5154050969950568</v>
      </c>
      <c r="AC28">
        <v>-16.071937999239257</v>
      </c>
      <c r="AD28">
        <v>-5.8696272346899967</v>
      </c>
      <c r="AE28">
        <v>-10.20231076454926</v>
      </c>
      <c r="AF28">
        <v>20.238208444275394</v>
      </c>
      <c r="AG28">
        <v>-1.8947318372004567</v>
      </c>
      <c r="AH28">
        <v>22.132940281475847</v>
      </c>
      <c r="AI28">
        <v>-4.39806009889692E-2</v>
      </c>
      <c r="AJ28" s="37" t="s">
        <v>433</v>
      </c>
      <c r="AK28">
        <v>-4.3980600988969207E-2</v>
      </c>
      <c r="AL28">
        <v>-12.432246101179159</v>
      </c>
      <c r="AM28">
        <v>4.6536230505895793</v>
      </c>
      <c r="AN28">
        <v>-3.4471281856219105</v>
      </c>
      <c r="AO28">
        <v>-14.895159756561432</v>
      </c>
      <c r="AP28">
        <v>1.2564187904146067</v>
      </c>
      <c r="AQ28">
        <v>10.109594903004947</v>
      </c>
      <c r="AR28">
        <v>-0.24605363255990875</v>
      </c>
      <c r="AS28">
        <v>-1.1327976416888552</v>
      </c>
      <c r="AT28">
        <v>8.9886839102320302</v>
      </c>
      <c r="AU28">
        <v>2.4997622670216813</v>
      </c>
      <c r="AV28">
        <v>1.6785859979624167</v>
      </c>
    </row>
    <row r="29" spans="1:48">
      <c r="A29" t="s">
        <v>378</v>
      </c>
      <c r="B29" s="26">
        <v>4.2891694049540305</v>
      </c>
      <c r="C29" s="26">
        <v>-3.9773935006314405</v>
      </c>
      <c r="D29" s="26">
        <v>4.3299948735261404</v>
      </c>
      <c r="E29" s="26">
        <v>-8.701251609837831</v>
      </c>
      <c r="F29" s="26">
        <v>-6.7869512484839403</v>
      </c>
      <c r="G29" s="26">
        <v>-1.91430036135389</v>
      </c>
      <c r="H29" s="26">
        <v>18.290258449304201</v>
      </c>
      <c r="I29" s="26">
        <v>0.40636683046375804</v>
      </c>
      <c r="J29" s="26">
        <v>17.883891618840401</v>
      </c>
      <c r="K29" s="26">
        <v>0.41887042524725904</v>
      </c>
      <c r="L29" s="26">
        <v>0</v>
      </c>
      <c r="M29" s="26">
        <v>0.4188704252472587</v>
      </c>
      <c r="N29" s="26">
        <v>-21.712817423759301</v>
      </c>
      <c r="O29" s="26">
        <v>-20.840389111869666</v>
      </c>
      <c r="P29" s="26">
        <v>7.7836125386048519E-2</v>
      </c>
      <c r="Q29" s="26">
        <v>-3.46512121234856</v>
      </c>
      <c r="R29" s="26">
        <v>2.5148567750728406</v>
      </c>
      <c r="S29" s="26">
        <v>15.641508191105</v>
      </c>
      <c r="T29" s="26">
        <v>0.60241319629393464</v>
      </c>
      <c r="U29" s="26">
        <v>-0.27877764607324601</v>
      </c>
      <c r="V29" s="26">
        <v>16.268309640271603</v>
      </c>
      <c r="W29" s="26">
        <v>-0.95043699938732407</v>
      </c>
      <c r="X29" s="26">
        <v>0.59673092596522803</v>
      </c>
      <c r="Y29" s="36"/>
      <c r="Z29">
        <v>7.1107943533766012</v>
      </c>
      <c r="AA29">
        <v>-6.2793053002738288</v>
      </c>
      <c r="AB29">
        <v>-1.2841191842654762</v>
      </c>
      <c r="AC29">
        <v>-13.203796091376271</v>
      </c>
      <c r="AD29">
        <v>-6.7219325556097376</v>
      </c>
      <c r="AE29">
        <v>-6.4818635357665331</v>
      </c>
      <c r="AF29">
        <v>38.142215887067536</v>
      </c>
      <c r="AG29">
        <v>1.8292759168260875</v>
      </c>
      <c r="AH29">
        <v>36.312939970241452</v>
      </c>
      <c r="AI29">
        <v>0.13003738574840301</v>
      </c>
      <c r="AJ29" s="37" t="s">
        <v>433</v>
      </c>
      <c r="AK29">
        <v>0.13003738574840271</v>
      </c>
      <c r="AL29">
        <v>-13.331332758167976</v>
      </c>
      <c r="AM29">
        <v>-5.9717168685997226</v>
      </c>
      <c r="AN29">
        <v>2.8483188916813584</v>
      </c>
      <c r="AO29">
        <v>-6.1330132413068768</v>
      </c>
      <c r="AP29">
        <v>-4.0749215399427339</v>
      </c>
      <c r="AQ29">
        <v>2.9370944146442106</v>
      </c>
      <c r="AR29">
        <v>-3.7510784350500773E-2</v>
      </c>
      <c r="AS29">
        <v>0.66144016404716366</v>
      </c>
      <c r="AT29">
        <v>-0.56641284369256162</v>
      </c>
      <c r="AU29">
        <v>2.8795778786401094</v>
      </c>
      <c r="AV29">
        <v>1.0218671881873285</v>
      </c>
    </row>
    <row r="30" spans="1:48">
      <c r="A30" t="s">
        <v>379</v>
      </c>
      <c r="B30" s="26">
        <v>9.6454475972787002</v>
      </c>
      <c r="C30" s="26">
        <v>-10.253858040175801</v>
      </c>
      <c r="D30" s="26">
        <v>5.99145110473399</v>
      </c>
      <c r="E30" s="26">
        <v>-0.82237964319400203</v>
      </c>
      <c r="F30" s="26">
        <v>0.59240231984105807</v>
      </c>
      <c r="G30" s="26">
        <v>-1.41478196303506</v>
      </c>
      <c r="H30" s="26">
        <v>18.651040516947202</v>
      </c>
      <c r="I30" s="26">
        <v>-7.9408400393329499</v>
      </c>
      <c r="J30" s="26">
        <v>26.591880556280103</v>
      </c>
      <c r="K30" s="26">
        <v>0.39493487989404202</v>
      </c>
      <c r="L30" s="26">
        <v>0</v>
      </c>
      <c r="M30" s="26">
        <v>0.39493487989404202</v>
      </c>
      <c r="N30" s="26">
        <v>5.6363516421504505</v>
      </c>
      <c r="O30" s="26">
        <v>-19.662306194938893</v>
      </c>
      <c r="P30" s="26">
        <v>-0.28784130360618904</v>
      </c>
      <c r="Q30" s="26">
        <v>20.2918745130542</v>
      </c>
      <c r="R30" s="26">
        <v>5.2946246276414302</v>
      </c>
      <c r="S30" s="26">
        <v>-9.9520928630771817</v>
      </c>
      <c r="T30" s="26">
        <v>-0.122173345909173</v>
      </c>
      <c r="U30" s="26">
        <v>-0.35554373181353005</v>
      </c>
      <c r="V30" s="26">
        <v>-10.5521903927274</v>
      </c>
      <c r="W30" s="26">
        <v>1.07781460737292</v>
      </c>
      <c r="X30" s="26">
        <v>-1.03644581290261</v>
      </c>
      <c r="Y30" s="36"/>
      <c r="Z30">
        <v>7.6614958559932527</v>
      </c>
      <c r="AA30">
        <v>-10.326102225522266</v>
      </c>
      <c r="AB30">
        <v>11.239991170155125</v>
      </c>
      <c r="AC30">
        <v>-19.324115510425237</v>
      </c>
      <c r="AD30">
        <v>-7.736148180851278</v>
      </c>
      <c r="AE30">
        <v>-11.58796732957396</v>
      </c>
      <c r="AF30">
        <v>17.722702735245125</v>
      </c>
      <c r="AG30">
        <v>-9.9576568802552625</v>
      </c>
      <c r="AH30">
        <v>27.680359615500389</v>
      </c>
      <c r="AI30">
        <v>0.13244767313519701</v>
      </c>
      <c r="AJ30" s="37" t="s">
        <v>433</v>
      </c>
      <c r="AK30">
        <v>0.13244767313519695</v>
      </c>
      <c r="AL30">
        <v>-21.161525957737151</v>
      </c>
      <c r="AM30">
        <v>-5.7963918042985298</v>
      </c>
      <c r="AN30">
        <v>0.13485581264674598</v>
      </c>
      <c r="AO30">
        <v>-12.782404527302281</v>
      </c>
      <c r="AP30">
        <v>-2.7175854387830864</v>
      </c>
      <c r="AQ30">
        <v>29.378097971142459</v>
      </c>
      <c r="AR30">
        <v>-7.3448255102245591E-2</v>
      </c>
      <c r="AS30">
        <v>0.22395697457406033</v>
      </c>
      <c r="AT30">
        <v>31.85125724950332</v>
      </c>
      <c r="AU30">
        <v>-2.623667997832674</v>
      </c>
      <c r="AV30">
        <v>1.3755022375611001</v>
      </c>
    </row>
    <row r="31" spans="1:48">
      <c r="A31" t="s">
        <v>380</v>
      </c>
      <c r="B31" s="26">
        <v>-8.6895920085203997</v>
      </c>
      <c r="C31" s="26">
        <v>-0.50830061419657901</v>
      </c>
      <c r="D31" s="26">
        <v>2.6172594125217903</v>
      </c>
      <c r="E31" s="26">
        <v>-8.4627164757824005</v>
      </c>
      <c r="F31" s="26">
        <v>-4.9510434825108707</v>
      </c>
      <c r="G31" s="26">
        <v>-3.5116729932715303</v>
      </c>
      <c r="H31" s="26">
        <v>15.222137143415802</v>
      </c>
      <c r="I31" s="26">
        <v>12.1246802756554</v>
      </c>
      <c r="J31" s="26">
        <v>3.0974568677603802</v>
      </c>
      <c r="K31" s="26">
        <v>0.72335087404897302</v>
      </c>
      <c r="L31" s="26">
        <v>0</v>
      </c>
      <c r="M31" s="26">
        <v>0.72335087404897302</v>
      </c>
      <c r="N31" s="26">
        <v>-13.5229981211612</v>
      </c>
      <c r="O31" s="26">
        <v>13.271611736530851</v>
      </c>
      <c r="P31" s="26">
        <v>-8.0126993695117402E-2</v>
      </c>
      <c r="Q31" s="26">
        <v>-17.138205609227601</v>
      </c>
      <c r="R31" s="26">
        <v>-9.5762772547693906</v>
      </c>
      <c r="S31" s="26">
        <v>-4.7583242273667903</v>
      </c>
      <c r="T31" s="26">
        <v>-9.6084700477346408E-2</v>
      </c>
      <c r="U31" s="26">
        <v>-0.12536208272918331</v>
      </c>
      <c r="V31" s="26">
        <v>-9.9903846357179003</v>
      </c>
      <c r="W31" s="26">
        <v>5.4535071915576401</v>
      </c>
      <c r="X31" s="26">
        <v>0.40457659521836503</v>
      </c>
      <c r="Y31" s="36"/>
      <c r="Z31">
        <v>10.970007005425133</v>
      </c>
      <c r="AA31">
        <v>-10.014499600853684</v>
      </c>
      <c r="AB31">
        <v>3.6925107117837763</v>
      </c>
      <c r="AC31">
        <v>3.2477476743617735</v>
      </c>
      <c r="AD31">
        <v>2.8726315960965119</v>
      </c>
      <c r="AE31">
        <v>0.37511607826526167</v>
      </c>
      <c r="AF31">
        <v>26.542822697577424</v>
      </c>
      <c r="AG31">
        <v>3.2391945390267347</v>
      </c>
      <c r="AH31">
        <v>23.303628158550691</v>
      </c>
      <c r="AI31">
        <v>7.9421970968214906E-2</v>
      </c>
      <c r="AJ31" s="37" t="s">
        <v>433</v>
      </c>
      <c r="AK31">
        <v>7.9421970968214878E-2</v>
      </c>
      <c r="AL31">
        <v>-4.6480181163552228</v>
      </c>
      <c r="AM31">
        <v>8.8085075186132524</v>
      </c>
      <c r="AN31">
        <v>0.22849090109317219</v>
      </c>
      <c r="AO31">
        <v>-10.583894038871966</v>
      </c>
      <c r="AP31">
        <v>-3.1011224971896842</v>
      </c>
      <c r="AQ31">
        <v>-7.9299783320571526</v>
      </c>
      <c r="AR31">
        <v>0</v>
      </c>
      <c r="AS31">
        <v>1.7265114612013488</v>
      </c>
      <c r="AT31">
        <v>-11.97927697495968</v>
      </c>
      <c r="AU31">
        <v>2.3227871817011776</v>
      </c>
      <c r="AV31">
        <v>-0.44173416645525743</v>
      </c>
    </row>
    <row r="32" spans="1:48">
      <c r="A32" t="s">
        <v>381</v>
      </c>
      <c r="B32" s="26">
        <v>3.1019954293701404</v>
      </c>
      <c r="C32" s="26">
        <v>-4.5085149334851709</v>
      </c>
      <c r="D32" s="26">
        <v>3.8524250737615904</v>
      </c>
      <c r="E32" s="26">
        <v>-8.3932915782390403</v>
      </c>
      <c r="F32" s="26">
        <v>-5.0235519436823903</v>
      </c>
      <c r="G32" s="26">
        <v>-3.3697396345566504</v>
      </c>
      <c r="H32" s="26">
        <v>6.3913763652364102</v>
      </c>
      <c r="I32" s="26">
        <v>12.592525493038002</v>
      </c>
      <c r="J32" s="26">
        <v>-6.2011491278015907</v>
      </c>
      <c r="K32" s="26">
        <v>0.73890988146384506</v>
      </c>
      <c r="L32" s="26">
        <v>0</v>
      </c>
      <c r="M32" s="26">
        <v>0.73890988146384506</v>
      </c>
      <c r="N32" s="26">
        <v>-18.3362725503391</v>
      </c>
      <c r="O32" s="26">
        <v>18.527113204617219</v>
      </c>
      <c r="P32" s="26">
        <v>-0.27008126973445806</v>
      </c>
      <c r="Q32" s="26">
        <v>-26.979172034008002</v>
      </c>
      <c r="R32" s="26">
        <v>-9.6141324512138322</v>
      </c>
      <c r="S32" s="26">
        <v>23.357363170971603</v>
      </c>
      <c r="T32" s="26">
        <v>5.8297517987473809E-3</v>
      </c>
      <c r="U32" s="26">
        <v>0.112179720741239</v>
      </c>
      <c r="V32" s="26">
        <v>18.989999448729201</v>
      </c>
      <c r="W32" s="26">
        <v>4.2493542497023702</v>
      </c>
      <c r="X32" s="26">
        <v>3.1270059699494301</v>
      </c>
      <c r="Y32" s="36"/>
      <c r="Z32">
        <v>11.22211294580465</v>
      </c>
      <c r="AA32">
        <v>-34.884051969563643</v>
      </c>
      <c r="AB32">
        <v>11.143175112583471</v>
      </c>
      <c r="AC32">
        <v>-10.370619597287646</v>
      </c>
      <c r="AD32">
        <v>-3.4771468502510494</v>
      </c>
      <c r="AE32">
        <v>-6.8934727470365971</v>
      </c>
      <c r="AF32">
        <v>59.278430560588035</v>
      </c>
      <c r="AG32">
        <v>15.80697758683162</v>
      </c>
      <c r="AH32">
        <v>43.471452973756413</v>
      </c>
      <c r="AI32">
        <v>-0.26787100781614004</v>
      </c>
      <c r="AJ32" s="37" t="s">
        <v>433</v>
      </c>
      <c r="AK32">
        <v>-0.26787100781613954</v>
      </c>
      <c r="AL32">
        <v>-13.517780423417364</v>
      </c>
      <c r="AM32">
        <v>-15.119830218955435</v>
      </c>
      <c r="AN32">
        <v>-5.3936539158341548</v>
      </c>
      <c r="AO32">
        <v>9.0972617630312147</v>
      </c>
      <c r="AP32">
        <v>-2.1015580516589889</v>
      </c>
      <c r="AQ32">
        <v>-0.15916972928205445</v>
      </c>
      <c r="AR32">
        <v>2.1999068274755427E-2</v>
      </c>
      <c r="AS32">
        <v>3.7501941094259541</v>
      </c>
      <c r="AT32">
        <v>-1.6149904239349866</v>
      </c>
      <c r="AU32">
        <v>-2.3163724830477772</v>
      </c>
      <c r="AV32">
        <v>-0.91619547378342636</v>
      </c>
    </row>
    <row r="33" spans="1:48">
      <c r="A33" t="s">
        <v>382</v>
      </c>
      <c r="B33" s="26">
        <v>9.3239860774861913</v>
      </c>
      <c r="C33" s="26">
        <v>-5.284217907700401</v>
      </c>
      <c r="D33" s="26">
        <v>3.6328176359731779</v>
      </c>
      <c r="E33" s="26">
        <v>-30.128851295086996</v>
      </c>
      <c r="F33" s="26">
        <v>-8.3332602883814708</v>
      </c>
      <c r="G33" s="26">
        <v>-21.795591006705525</v>
      </c>
      <c r="H33" s="26">
        <v>65.9547705658062</v>
      </c>
      <c r="I33" s="26">
        <v>-13.553052548538401</v>
      </c>
      <c r="J33" s="26">
        <v>79.507823114344603</v>
      </c>
      <c r="K33" s="26">
        <v>4.2271113643336102</v>
      </c>
      <c r="L33" s="26">
        <v>0</v>
      </c>
      <c r="M33" s="26">
        <v>4.2271113643336102</v>
      </c>
      <c r="N33" s="26">
        <v>-61.245686941753902</v>
      </c>
      <c r="O33" s="26">
        <v>-28.92033133190165</v>
      </c>
      <c r="P33" s="26">
        <v>6.9538940263838361E-2</v>
      </c>
      <c r="Q33" s="26">
        <v>-8.8795345483630612</v>
      </c>
      <c r="R33" s="26">
        <v>-23.515360001753081</v>
      </c>
      <c r="S33" s="26">
        <v>32.168042655914505</v>
      </c>
      <c r="T33" s="26">
        <v>-5.8565543235306994E-2</v>
      </c>
      <c r="U33" s="26">
        <v>2.8215804005785141E-3</v>
      </c>
      <c r="V33" s="26">
        <v>29.772614248586603</v>
      </c>
      <c r="W33" s="26">
        <v>2.4511723701626003</v>
      </c>
      <c r="X33" s="26">
        <v>2.2640182832339404</v>
      </c>
      <c r="Y33" s="36"/>
      <c r="Z33">
        <v>19.758486092825503</v>
      </c>
      <c r="AA33">
        <v>-13.532883376429901</v>
      </c>
      <c r="AB33">
        <v>5.1663530341412702</v>
      </c>
      <c r="AC33">
        <v>-18.3390629793575</v>
      </c>
      <c r="AD33">
        <v>-3.3363544725423999</v>
      </c>
      <c r="AE33">
        <v>-15.0027085068151</v>
      </c>
      <c r="AF33">
        <v>46.820208616382502</v>
      </c>
      <c r="AG33">
        <v>1.6639435508612002</v>
      </c>
      <c r="AH33">
        <v>45.156265065521303</v>
      </c>
      <c r="AI33">
        <v>-1.8766533724854302</v>
      </c>
      <c r="AJ33" s="37" t="s">
        <v>433</v>
      </c>
      <c r="AK33">
        <v>-1.8766533724854302</v>
      </c>
      <c r="AL33">
        <v>-15.136608668974802</v>
      </c>
      <c r="AM33">
        <v>7.0663233553929103</v>
      </c>
      <c r="AN33">
        <v>4.4770039882543697</v>
      </c>
      <c r="AO33">
        <v>-24.374917824429101</v>
      </c>
      <c r="AP33">
        <v>-2.3057150370337904</v>
      </c>
      <c r="AQ33">
        <v>16.657132839549401</v>
      </c>
      <c r="AR33">
        <v>-2.0405837752552902E-2</v>
      </c>
      <c r="AS33">
        <v>1.6452075207082402</v>
      </c>
      <c r="AT33">
        <v>11.341122847000001</v>
      </c>
      <c r="AU33">
        <v>3.6912083095937303</v>
      </c>
      <c r="AV33">
        <v>0.6222918044343031</v>
      </c>
    </row>
    <row r="34" spans="1:48">
      <c r="A34" t="s">
        <v>383</v>
      </c>
      <c r="B34" s="26">
        <v>9.0345253148407512</v>
      </c>
      <c r="C34" s="26">
        <v>-3.2845842338278199</v>
      </c>
      <c r="D34" s="26">
        <v>2.8552844163746616</v>
      </c>
      <c r="E34" s="26">
        <v>-17.169474810633883</v>
      </c>
      <c r="F34" s="26">
        <v>-6.7982962294634824E-2</v>
      </c>
      <c r="G34" s="26">
        <v>-17.101491848339247</v>
      </c>
      <c r="H34" s="26">
        <v>48.763927065192313</v>
      </c>
      <c r="I34" s="26">
        <v>-20.17583247655217</v>
      </c>
      <c r="J34" s="26">
        <v>68.939759541744479</v>
      </c>
      <c r="K34" s="26">
        <v>-0.69493694790071203</v>
      </c>
      <c r="L34" s="26">
        <v>0</v>
      </c>
      <c r="M34" s="26">
        <v>-0.69493694790071203</v>
      </c>
      <c r="N34" s="26">
        <v>-54.362529152521105</v>
      </c>
      <c r="O34" s="26">
        <v>-21.248135294487927</v>
      </c>
      <c r="P34" s="26">
        <v>-1.0911580184225436</v>
      </c>
      <c r="Q34" s="26">
        <v>-18.889558281541802</v>
      </c>
      <c r="R34" s="26">
        <v>-13.133677558068801</v>
      </c>
      <c r="S34" s="26">
        <v>32.926838978157299</v>
      </c>
      <c r="T34" s="26">
        <v>0.14862460395727983</v>
      </c>
      <c r="U34" s="26">
        <v>1.8377280287039177</v>
      </c>
      <c r="V34" s="26">
        <v>26.9308197658364</v>
      </c>
      <c r="W34" s="26">
        <v>4.0096665796596698</v>
      </c>
      <c r="X34" s="26">
        <v>-1.0324083877739401</v>
      </c>
      <c r="Y34" s="36"/>
      <c r="Z34">
        <v>16.119655257559</v>
      </c>
      <c r="AA34">
        <v>-8.8869342621540515</v>
      </c>
      <c r="AB34">
        <v>0.59064709540714599</v>
      </c>
      <c r="AC34">
        <v>-26.557682704211302</v>
      </c>
      <c r="AD34">
        <v>-2.84634591577667</v>
      </c>
      <c r="AE34">
        <v>-23.711336788434604</v>
      </c>
      <c r="AF34">
        <v>53.330015317148906</v>
      </c>
      <c r="AG34">
        <v>-9.045133133301162</v>
      </c>
      <c r="AH34">
        <v>62.375148450450105</v>
      </c>
      <c r="AI34">
        <v>0.15395623072242401</v>
      </c>
      <c r="AJ34" s="37" t="s">
        <v>433</v>
      </c>
      <c r="AK34">
        <v>0.15395623072242401</v>
      </c>
      <c r="AL34">
        <v>-13.169797939528701</v>
      </c>
      <c r="AM34">
        <v>3.8895570616253003</v>
      </c>
      <c r="AN34">
        <v>-0.44190184435258906</v>
      </c>
      <c r="AO34">
        <v>-15.647437000356701</v>
      </c>
      <c r="AP34">
        <v>-0.98560188002266003</v>
      </c>
      <c r="AQ34">
        <v>10.659451520174601</v>
      </c>
      <c r="AR34">
        <v>8.6627919175811502E-2</v>
      </c>
      <c r="AS34">
        <v>-1.9410268784489801</v>
      </c>
      <c r="AT34">
        <v>8.6371724123460414</v>
      </c>
      <c r="AU34">
        <v>3.8766780671017003</v>
      </c>
      <c r="AV34">
        <v>1.0238232196433001</v>
      </c>
    </row>
    <row r="35" spans="1:48">
      <c r="A35" t="s">
        <v>384</v>
      </c>
      <c r="B35" s="26">
        <v>0.31224192651612998</v>
      </c>
      <c r="C35" s="26">
        <v>-4.9235896602178499</v>
      </c>
      <c r="D35" s="26">
        <v>1.64851243700211</v>
      </c>
      <c r="E35" s="26">
        <v>-31.475369858559503</v>
      </c>
      <c r="F35" s="26">
        <v>-11.500569013168588</v>
      </c>
      <c r="G35" s="26">
        <v>-19.974800845390902</v>
      </c>
      <c r="H35" s="26">
        <v>13.030807998699396</v>
      </c>
      <c r="I35" s="26">
        <v>9.3448219801658254</v>
      </c>
      <c r="J35" s="26">
        <v>3.6859860185335713</v>
      </c>
      <c r="K35" s="26">
        <v>-0.41944399284668799</v>
      </c>
      <c r="L35" s="26">
        <v>0</v>
      </c>
      <c r="M35" s="26">
        <v>-0.41944399284668799</v>
      </c>
      <c r="N35" s="26">
        <v>8.0106828389692613</v>
      </c>
      <c r="O35" s="26">
        <v>30.935364981303845</v>
      </c>
      <c r="P35" s="26">
        <v>-0.19999309177369531</v>
      </c>
      <c r="Q35" s="26">
        <v>-2.1736941050235803</v>
      </c>
      <c r="R35" s="26">
        <v>-20.550994945537308</v>
      </c>
      <c r="S35" s="26">
        <v>14.440642163469402</v>
      </c>
      <c r="T35" s="26">
        <v>-0.57192529669972358</v>
      </c>
      <c r="U35" s="26">
        <v>-7.2901555844578095E-2</v>
      </c>
      <c r="V35" s="26">
        <v>5.0497471907006908</v>
      </c>
      <c r="W35" s="26">
        <v>10.035721825313001</v>
      </c>
      <c r="X35" s="26">
        <v>-1.092740025786</v>
      </c>
      <c r="Y35" s="36"/>
      <c r="Z35">
        <v>20.367130926272303</v>
      </c>
      <c r="AA35">
        <v>-5.9173183222240207</v>
      </c>
      <c r="AB35">
        <v>5.2484672943426602</v>
      </c>
      <c r="AC35">
        <v>-31.307787351650202</v>
      </c>
      <c r="AD35">
        <v>-6.4554991058364504</v>
      </c>
      <c r="AE35">
        <v>-24.852288245813703</v>
      </c>
      <c r="AF35">
        <v>26.005551942773501</v>
      </c>
      <c r="AG35">
        <v>6.8780035766541996</v>
      </c>
      <c r="AH35">
        <v>19.127548366119303</v>
      </c>
      <c r="AI35">
        <v>0.37389042432124903</v>
      </c>
      <c r="AJ35" s="37" t="s">
        <v>433</v>
      </c>
      <c r="AK35">
        <v>0.37389042432124903</v>
      </c>
      <c r="AL35">
        <v>-1.7257315883596103</v>
      </c>
      <c r="AM35">
        <v>1.1416924077385802</v>
      </c>
      <c r="AN35">
        <v>0.23196228255568202</v>
      </c>
      <c r="AO35">
        <v>0.44604942285807603</v>
      </c>
      <c r="AP35">
        <v>-3.5459356202243502</v>
      </c>
      <c r="AQ35">
        <v>27.6900585270687</v>
      </c>
      <c r="AR35">
        <v>-3.5823443342545898E-2</v>
      </c>
      <c r="AS35">
        <v>0.97120793366931801</v>
      </c>
      <c r="AT35">
        <v>23.460563323036901</v>
      </c>
      <c r="AU35">
        <v>3.2941107137050802</v>
      </c>
      <c r="AV35">
        <v>-3.8532303875331002</v>
      </c>
    </row>
    <row r="36" spans="1:48">
      <c r="A36" t="s">
        <v>385</v>
      </c>
      <c r="B36" s="26">
        <v>6.6151509893479901</v>
      </c>
      <c r="C36" s="26">
        <v>-27.2881765495822</v>
      </c>
      <c r="D36" s="26">
        <v>11.5002040096815</v>
      </c>
      <c r="E36" s="26">
        <v>-29.3167854412353</v>
      </c>
      <c r="F36" s="26">
        <v>-4.9817975827823755</v>
      </c>
      <c r="G36" s="26">
        <v>-24.334987858452902</v>
      </c>
      <c r="H36" s="26">
        <v>36.654003541449619</v>
      </c>
      <c r="I36" s="26">
        <v>27.014843189839926</v>
      </c>
      <c r="J36" s="26">
        <v>9.6391603516096964</v>
      </c>
      <c r="K36" s="26">
        <v>4.7536236476953004E-3</v>
      </c>
      <c r="L36" s="26">
        <v>0</v>
      </c>
      <c r="M36" s="26">
        <v>4.7536236476953004E-3</v>
      </c>
      <c r="N36" s="26">
        <v>7.3197188433641598</v>
      </c>
      <c r="O36" s="26">
        <v>14.882615206049701</v>
      </c>
      <c r="P36" s="26">
        <v>-1.2428349026893616E-2</v>
      </c>
      <c r="Q36" s="26">
        <v>5.1159900051101399</v>
      </c>
      <c r="R36" s="26">
        <v>-12.666458018768902</v>
      </c>
      <c r="S36" s="26">
        <v>7.7414329620225208</v>
      </c>
      <c r="T36" s="26">
        <v>1.5836518921402796</v>
      </c>
      <c r="U36" s="26">
        <v>-0.46735487979274204</v>
      </c>
      <c r="V36" s="26">
        <v>-2.2512484346713402</v>
      </c>
      <c r="W36" s="26">
        <v>8.8763843843463199</v>
      </c>
      <c r="X36" s="26">
        <v>1.6597153792278401</v>
      </c>
      <c r="Y36" s="36"/>
      <c r="Z36">
        <v>17.639527228360301</v>
      </c>
      <c r="AA36">
        <v>-13.584917544436502</v>
      </c>
      <c r="AB36">
        <v>13.5671453856183</v>
      </c>
      <c r="AC36">
        <v>-43.151458372121702</v>
      </c>
      <c r="AD36">
        <v>-6.7313925344340602</v>
      </c>
      <c r="AE36">
        <v>-36.420065837687602</v>
      </c>
      <c r="AF36">
        <v>46.557203918570401</v>
      </c>
      <c r="AG36">
        <v>-9.0696762386160614</v>
      </c>
      <c r="AH36">
        <v>55.626880157186505</v>
      </c>
      <c r="AI36">
        <v>1.6215917508784299</v>
      </c>
      <c r="AJ36" s="37" t="s">
        <v>433</v>
      </c>
      <c r="AK36">
        <v>1.6215917508784299</v>
      </c>
      <c r="AL36">
        <v>-12.166341175491901</v>
      </c>
      <c r="AM36">
        <v>5.0224529490292706</v>
      </c>
      <c r="AN36">
        <v>-4.4998514492610102</v>
      </c>
      <c r="AO36">
        <v>-10.986325409306801</v>
      </c>
      <c r="AP36">
        <v>-1.7036274109784901</v>
      </c>
      <c r="AQ36">
        <v>24.796303265343301</v>
      </c>
      <c r="AR36">
        <v>0.10137102428705501</v>
      </c>
      <c r="AS36">
        <v>-0.48250468429996202</v>
      </c>
      <c r="AT36">
        <v>19.404267961765001</v>
      </c>
      <c r="AU36">
        <v>5.7731689635911998</v>
      </c>
      <c r="AV36">
        <v>-0.31649599893330005</v>
      </c>
    </row>
    <row r="37" spans="1:48">
      <c r="A37" t="s">
        <v>386</v>
      </c>
      <c r="B37" s="26">
        <v>14.471989430076501</v>
      </c>
      <c r="C37" s="26">
        <v>-6.7068651214968265</v>
      </c>
      <c r="D37" s="26">
        <v>11.8752378853743</v>
      </c>
      <c r="E37" s="26">
        <v>-34.726657184639123</v>
      </c>
      <c r="F37" s="26">
        <v>-25.181994831627243</v>
      </c>
      <c r="G37" s="26">
        <v>-9.5446623530118817</v>
      </c>
      <c r="H37" s="26">
        <v>77.002744446002509</v>
      </c>
      <c r="I37" s="26">
        <v>2.0216751136841689</v>
      </c>
      <c r="J37" s="26">
        <v>74.981069332318299</v>
      </c>
      <c r="K37" s="26">
        <v>0.26923616258338501</v>
      </c>
      <c r="L37" s="26">
        <v>0</v>
      </c>
      <c r="M37" s="26">
        <v>0.26923616258338523</v>
      </c>
      <c r="N37" s="26">
        <v>-66.040988745367599</v>
      </c>
      <c r="O37" s="26">
        <v>-19.844333820789686</v>
      </c>
      <c r="P37" s="26">
        <v>-0.18588353372463395</v>
      </c>
      <c r="Q37" s="26">
        <v>-9.4109541300908113</v>
      </c>
      <c r="R37" s="26">
        <v>-36.599817260762499</v>
      </c>
      <c r="S37" s="26">
        <v>32.799281987619899</v>
      </c>
      <c r="T37" s="26">
        <v>1.9324906348284217E-2</v>
      </c>
      <c r="U37" s="26">
        <v>-0.16299725555399752</v>
      </c>
      <c r="V37" s="26">
        <v>36.418045584647103</v>
      </c>
      <c r="W37" s="26">
        <v>-3.4750912478214713</v>
      </c>
      <c r="X37" s="26">
        <v>1.4055186392101</v>
      </c>
      <c r="Y37" s="36"/>
      <c r="Z37">
        <v>29.498436386546203</v>
      </c>
      <c r="AA37">
        <v>-37.820913880486401</v>
      </c>
      <c r="AB37">
        <v>1.28481832528703</v>
      </c>
      <c r="AC37">
        <v>-27.289789458923401</v>
      </c>
      <c r="AD37">
        <v>-13.8166349486167</v>
      </c>
      <c r="AE37">
        <v>-13.473154510306701</v>
      </c>
      <c r="AF37">
        <v>83.200693122858993</v>
      </c>
      <c r="AG37">
        <v>2.3982331376830501</v>
      </c>
      <c r="AH37">
        <v>80.802459985176</v>
      </c>
      <c r="AI37">
        <v>0.53717422224002509</v>
      </c>
      <c r="AJ37" s="37" t="s">
        <v>433</v>
      </c>
      <c r="AK37">
        <v>0.53717422224002509</v>
      </c>
      <c r="AL37">
        <v>-33.729401630641703</v>
      </c>
      <c r="AM37">
        <v>-11.518475931008201</v>
      </c>
      <c r="AN37">
        <v>3.6204090626815502</v>
      </c>
      <c r="AO37">
        <v>-24.8043790941325</v>
      </c>
      <c r="AP37">
        <v>-1.0281576153368501</v>
      </c>
      <c r="AQ37">
        <v>43.315855686211606</v>
      </c>
      <c r="AR37">
        <v>0.41083755684208401</v>
      </c>
      <c r="AS37">
        <v>-0.24365872713796302</v>
      </c>
      <c r="AT37">
        <v>18.291027464492501</v>
      </c>
      <c r="AU37">
        <v>24.857649392015002</v>
      </c>
      <c r="AV37">
        <v>-2.8502444627064003</v>
      </c>
    </row>
    <row r="38" spans="1:48">
      <c r="A38" t="s">
        <v>387</v>
      </c>
      <c r="B38" s="26">
        <v>5.9350151314081803</v>
      </c>
      <c r="C38" s="26">
        <v>-3.6144578313253106</v>
      </c>
      <c r="D38" s="26">
        <v>15.588134330232702</v>
      </c>
      <c r="E38" s="26">
        <v>-4.44083491715298</v>
      </c>
      <c r="F38" s="26">
        <v>-4.2775689275517639</v>
      </c>
      <c r="G38" s="26">
        <v>-0.16326598960121599</v>
      </c>
      <c r="H38" s="26">
        <v>37.151803879869732</v>
      </c>
      <c r="I38" s="26">
        <v>-9.4644038279595115</v>
      </c>
      <c r="J38" s="26">
        <v>46.61620770782924</v>
      </c>
      <c r="K38" s="26">
        <v>0.37927945276589403</v>
      </c>
      <c r="L38" s="26">
        <v>0</v>
      </c>
      <c r="M38" s="26">
        <v>0.37927945276589403</v>
      </c>
      <c r="N38" s="26">
        <v>-47.732039038991303</v>
      </c>
      <c r="O38" s="26">
        <v>-30.514380803268672</v>
      </c>
      <c r="P38" s="26">
        <v>0.24859381682393231</v>
      </c>
      <c r="Q38" s="26">
        <v>3.4801853722045899</v>
      </c>
      <c r="R38" s="26">
        <v>-20.946437424751128</v>
      </c>
      <c r="S38" s="26">
        <v>8.603129256009451</v>
      </c>
      <c r="T38" s="26">
        <v>-0.33987457822952688</v>
      </c>
      <c r="U38" s="26">
        <v>0.42712266969197143</v>
      </c>
      <c r="V38" s="26">
        <v>7.4978059449751804</v>
      </c>
      <c r="W38" s="26">
        <v>1.0180752195718246</v>
      </c>
      <c r="X38" s="26">
        <v>7.1222664662937403</v>
      </c>
      <c r="Y38" s="36"/>
      <c r="Z38">
        <v>21.970572578012003</v>
      </c>
      <c r="AA38">
        <v>-24.674878806400002</v>
      </c>
      <c r="AB38">
        <v>9.3532638713298617</v>
      </c>
      <c r="AC38">
        <v>27.9991376206703</v>
      </c>
      <c r="AD38">
        <v>-8.0668218391285809</v>
      </c>
      <c r="AE38">
        <v>36.065959459798897</v>
      </c>
      <c r="AF38">
        <v>71.063744903170701</v>
      </c>
      <c r="AG38">
        <v>-5.2901445950584804</v>
      </c>
      <c r="AH38">
        <v>76.353889498229208</v>
      </c>
      <c r="AI38">
        <v>0.435756926245636</v>
      </c>
      <c r="AJ38" s="37" t="s">
        <v>433</v>
      </c>
      <c r="AK38">
        <v>0.435756926245636</v>
      </c>
      <c r="AL38">
        <v>-29.9776576772692</v>
      </c>
      <c r="AM38">
        <v>-6.7397707578053705</v>
      </c>
      <c r="AN38">
        <v>-0.86968024983882708</v>
      </c>
      <c r="AO38">
        <v>-18.887601831928201</v>
      </c>
      <c r="AP38">
        <v>-3.4819360834582302</v>
      </c>
      <c r="AQ38">
        <v>-32.228794259735302</v>
      </c>
      <c r="AR38">
        <v>-0.19691134238133903</v>
      </c>
      <c r="AS38">
        <v>0.25552383264817502</v>
      </c>
      <c r="AT38">
        <v>-28.187408424525103</v>
      </c>
      <c r="AU38">
        <v>-4.0999983254770305</v>
      </c>
      <c r="AV38">
        <v>1.3477874216814001</v>
      </c>
    </row>
    <row r="39" spans="1:48">
      <c r="A39" t="s">
        <v>388</v>
      </c>
      <c r="B39" s="26">
        <v>2.18929137526864</v>
      </c>
      <c r="C39" s="26">
        <v>-14.6780536280014</v>
      </c>
      <c r="D39" s="26">
        <v>3.66919490049857</v>
      </c>
      <c r="E39" s="26">
        <v>-22.174422653881102</v>
      </c>
      <c r="F39" s="26">
        <v>6.3765001656233817</v>
      </c>
      <c r="G39" s="26">
        <v>-28.550922819504503</v>
      </c>
      <c r="H39" s="26">
        <v>-5.8503274246838286</v>
      </c>
      <c r="I39" s="26">
        <v>9.7297366163567975</v>
      </c>
      <c r="J39" s="26">
        <v>-15.580064041040625</v>
      </c>
      <c r="K39" s="26">
        <v>2.03079745534539</v>
      </c>
      <c r="L39" s="26">
        <v>0</v>
      </c>
      <c r="M39" s="26">
        <v>2.03079745534539</v>
      </c>
      <c r="N39" s="26">
        <v>-4.3615349906995897</v>
      </c>
      <c r="O39" s="26">
        <v>23.955609111834004</v>
      </c>
      <c r="P39" s="26">
        <v>-6.2197949667479211E-3</v>
      </c>
      <c r="Q39" s="26">
        <v>-39.754689650237303</v>
      </c>
      <c r="R39" s="26">
        <v>11.443765342670501</v>
      </c>
      <c r="S39" s="26">
        <v>43.553637716690602</v>
      </c>
      <c r="T39" s="26">
        <v>-0.54648453757102711</v>
      </c>
      <c r="U39" s="26">
        <v>-0.4644232471525519</v>
      </c>
      <c r="V39" s="26">
        <v>39.672801620985801</v>
      </c>
      <c r="W39" s="26">
        <v>4.8917438804284101</v>
      </c>
      <c r="X39" s="26">
        <v>3.6029877144631901</v>
      </c>
      <c r="Y39" s="36"/>
      <c r="Z39">
        <v>30.632828792563501</v>
      </c>
      <c r="AA39">
        <v>-21.514413480893801</v>
      </c>
      <c r="AB39">
        <v>12.129601260012</v>
      </c>
      <c r="AC39">
        <v>3.4322897644750703</v>
      </c>
      <c r="AD39">
        <v>-1.1900804335085799</v>
      </c>
      <c r="AE39">
        <v>4.6223701979836509</v>
      </c>
      <c r="AF39">
        <v>40.384038152832204</v>
      </c>
      <c r="AG39">
        <v>-5.6222895096698604</v>
      </c>
      <c r="AH39">
        <v>46.006327662502102</v>
      </c>
      <c r="AI39">
        <v>0.43741134902367507</v>
      </c>
      <c r="AJ39" s="37" t="s">
        <v>433</v>
      </c>
      <c r="AK39">
        <v>0.43741134902367507</v>
      </c>
      <c r="AL39">
        <v>-12.1748091084366</v>
      </c>
      <c r="AM39">
        <v>9.5317402345906608</v>
      </c>
      <c r="AN39">
        <v>0.32762852799035197</v>
      </c>
      <c r="AO39">
        <v>-17.6589177573745</v>
      </c>
      <c r="AP39">
        <v>-4.37590986690675</v>
      </c>
      <c r="AQ39">
        <v>7.9387108555509398</v>
      </c>
      <c r="AR39">
        <v>-0.36767116539405603</v>
      </c>
      <c r="AS39">
        <v>1.5152500913052003</v>
      </c>
      <c r="AT39">
        <v>0.44160289458708801</v>
      </c>
      <c r="AU39">
        <v>6.3495290350527096</v>
      </c>
      <c r="AV39">
        <v>-4.0659916899281008</v>
      </c>
    </row>
    <row r="40" spans="1:48">
      <c r="A40" t="s">
        <v>389</v>
      </c>
      <c r="B40" s="26">
        <v>8.3428670771969404</v>
      </c>
      <c r="C40" s="26">
        <v>-17.478269840860403</v>
      </c>
      <c r="D40" s="26">
        <v>7.8744422377550247</v>
      </c>
      <c r="E40" s="26">
        <v>-0.38301823527894602</v>
      </c>
      <c r="F40" s="26">
        <v>4.6426452761084321E-2</v>
      </c>
      <c r="G40" s="26">
        <v>-0.42944468804003005</v>
      </c>
      <c r="H40" s="26">
        <v>6.9871811405431909</v>
      </c>
      <c r="I40" s="26">
        <v>11.271311031441025</v>
      </c>
      <c r="J40" s="26">
        <v>-4.2841298908978338</v>
      </c>
      <c r="K40" s="26">
        <v>-3.27048567228083</v>
      </c>
      <c r="L40" s="26">
        <v>0</v>
      </c>
      <c r="M40" s="26">
        <v>-3.27048567228083</v>
      </c>
      <c r="N40" s="26">
        <v>-24.288375284362001</v>
      </c>
      <c r="O40" s="26">
        <v>7.6692063655825242</v>
      </c>
      <c r="P40" s="26">
        <v>-0.42133166026153568</v>
      </c>
      <c r="Q40" s="26">
        <v>-13.183773939284501</v>
      </c>
      <c r="R40" s="26">
        <v>-18.352476050398501</v>
      </c>
      <c r="S40" s="26">
        <v>38.9013927316809</v>
      </c>
      <c r="T40" s="26">
        <v>-6.8243016687730529E-2</v>
      </c>
      <c r="U40" s="26">
        <v>-0.18857006525495865</v>
      </c>
      <c r="V40" s="26">
        <v>29.807580356452</v>
      </c>
      <c r="W40" s="26">
        <v>9.350625457171601</v>
      </c>
      <c r="X40" s="26">
        <v>1.8285130101039202</v>
      </c>
      <c r="Y40" s="36"/>
      <c r="Z40">
        <v>25.823881506796702</v>
      </c>
      <c r="AA40">
        <v>-19.473046864924804</v>
      </c>
      <c r="AB40">
        <v>8.4040703077045897</v>
      </c>
      <c r="AC40">
        <v>-15.603479404709701</v>
      </c>
      <c r="AD40">
        <v>-3.1825720254829704</v>
      </c>
      <c r="AE40">
        <v>-12.420907379226701</v>
      </c>
      <c r="AF40">
        <v>49.241378865647107</v>
      </c>
      <c r="AG40">
        <v>-15.491191870212202</v>
      </c>
      <c r="AH40">
        <v>64.732570735859298</v>
      </c>
      <c r="AI40">
        <v>1.11660777385159</v>
      </c>
      <c r="AJ40" s="37" t="s">
        <v>433</v>
      </c>
      <c r="AK40">
        <v>1.11660777385159</v>
      </c>
      <c r="AL40">
        <v>-20.733112377808201</v>
      </c>
      <c r="AM40">
        <v>-5.163936963194141</v>
      </c>
      <c r="AN40">
        <v>-3.28247917257745</v>
      </c>
      <c r="AO40">
        <v>-12.0623146165949</v>
      </c>
      <c r="AP40">
        <v>-0.22587758891955304</v>
      </c>
      <c r="AQ40">
        <v>22.871463207036101</v>
      </c>
      <c r="AR40">
        <v>2.5792473756158001E-5</v>
      </c>
      <c r="AS40">
        <v>-0.173480178483919</v>
      </c>
      <c r="AT40">
        <v>14.352196229140302</v>
      </c>
      <c r="AU40">
        <v>8.692721363906001</v>
      </c>
      <c r="AV40">
        <v>1.2405046430158999</v>
      </c>
    </row>
    <row r="41" spans="1:48">
      <c r="A41" t="s">
        <v>390</v>
      </c>
      <c r="B41" s="26">
        <v>9.6209355227867803</v>
      </c>
      <c r="C41" s="26">
        <v>-26.792780830414202</v>
      </c>
      <c r="D41" s="26">
        <v>11.460344360678901</v>
      </c>
      <c r="E41" s="26">
        <v>-24.162903042639002</v>
      </c>
      <c r="F41" s="26">
        <v>-14.125601670262856</v>
      </c>
      <c r="G41" s="26">
        <v>-10.037301372376101</v>
      </c>
      <c r="H41" s="26">
        <v>15.986302446865201</v>
      </c>
      <c r="I41" s="26">
        <v>-1.276283490430058</v>
      </c>
      <c r="J41" s="26">
        <v>17.262585937295302</v>
      </c>
      <c r="K41" s="26">
        <v>-1.24483502660016</v>
      </c>
      <c r="L41" s="26">
        <v>0</v>
      </c>
      <c r="M41" s="26">
        <v>-1.24483502660016</v>
      </c>
      <c r="N41" s="26">
        <v>-9.4431900356416616</v>
      </c>
      <c r="O41" s="26">
        <v>6.5419526875333043</v>
      </c>
      <c r="P41" s="26">
        <v>0.16483319210643557</v>
      </c>
      <c r="Q41" s="26">
        <v>-1.7054205795249903E-2</v>
      </c>
      <c r="R41" s="26">
        <v>-16.132921709486101</v>
      </c>
      <c r="S41" s="26">
        <v>43.817997650537698</v>
      </c>
      <c r="T41" s="26">
        <v>-4.0087618914503874E-2</v>
      </c>
      <c r="U41" s="26">
        <v>-0.15269408244738902</v>
      </c>
      <c r="V41" s="26">
        <v>45.083821906039006</v>
      </c>
      <c r="W41" s="26">
        <v>-1.0730425541394</v>
      </c>
      <c r="X41" s="26">
        <v>8.5846094702804301</v>
      </c>
      <c r="Y41" s="36"/>
      <c r="Z41">
        <v>31.545198164633</v>
      </c>
      <c r="AA41">
        <v>-11.746027447520399</v>
      </c>
      <c r="AB41">
        <v>1.1671352152910399</v>
      </c>
      <c r="AC41">
        <v>-17.896482139893202</v>
      </c>
      <c r="AD41">
        <v>-5.4650747337800203</v>
      </c>
      <c r="AE41">
        <v>-12.4314074061132</v>
      </c>
      <c r="AF41">
        <v>82.820813641644904</v>
      </c>
      <c r="AG41">
        <v>5.27129978248146</v>
      </c>
      <c r="AH41">
        <v>77.549513859163412</v>
      </c>
      <c r="AI41">
        <v>0.76546871314633202</v>
      </c>
      <c r="AJ41" s="37" t="s">
        <v>433</v>
      </c>
      <c r="AK41">
        <v>0.76546871314633202</v>
      </c>
      <c r="AL41">
        <v>-48.6823006298428</v>
      </c>
      <c r="AM41">
        <v>-3.4172162868099902</v>
      </c>
      <c r="AN41">
        <v>2.2454072139281802</v>
      </c>
      <c r="AO41">
        <v>-46.665549955011201</v>
      </c>
      <c r="AP41">
        <v>-0.84820438007215604</v>
      </c>
      <c r="AQ41">
        <v>25.1165908118071</v>
      </c>
      <c r="AR41">
        <v>2.6207053191582302E-5</v>
      </c>
      <c r="AS41">
        <v>-0.90226953080639305</v>
      </c>
      <c r="AT41">
        <v>24.018279419601104</v>
      </c>
      <c r="AU41">
        <v>2.0005547159592303</v>
      </c>
      <c r="AV41">
        <v>0.31482372046450002</v>
      </c>
    </row>
    <row r="42" spans="1:48">
      <c r="A42" t="s">
        <v>391</v>
      </c>
      <c r="B42" s="26">
        <v>13.376776061996402</v>
      </c>
      <c r="C42" s="26">
        <v>-8.4595715614594038</v>
      </c>
      <c r="D42" s="26">
        <v>10.5046982640465</v>
      </c>
      <c r="E42" s="26">
        <v>-15.254191588512001</v>
      </c>
      <c r="F42" s="26">
        <v>-2.84861748356394</v>
      </c>
      <c r="G42" s="26">
        <v>-12.4055741049481</v>
      </c>
      <c r="H42" s="26">
        <v>16.319221314974602</v>
      </c>
      <c r="I42" s="26">
        <v>-26.337241438194599</v>
      </c>
      <c r="J42" s="26">
        <v>42.656462753169244</v>
      </c>
      <c r="K42" s="26">
        <v>0.489374418615101</v>
      </c>
      <c r="L42" s="26">
        <v>0</v>
      </c>
      <c r="M42" s="26">
        <v>0.489374418615101</v>
      </c>
      <c r="N42" s="26">
        <v>-73.675000501058307</v>
      </c>
      <c r="O42" s="26">
        <v>-18.295653600204915</v>
      </c>
      <c r="P42" s="26">
        <v>0.24718665881750201</v>
      </c>
      <c r="Q42" s="26">
        <v>-41.3637188388929</v>
      </c>
      <c r="R42" s="26">
        <v>-14.262814720778001</v>
      </c>
      <c r="S42" s="26">
        <v>83.452245715389893</v>
      </c>
      <c r="T42" s="26">
        <v>0.41070512157965927</v>
      </c>
      <c r="U42" s="26">
        <v>-0.366678947013648</v>
      </c>
      <c r="V42" s="26">
        <v>78.744663338261503</v>
      </c>
      <c r="W42" s="26">
        <v>4.6635562025623605</v>
      </c>
      <c r="X42" s="26">
        <v>1.3223040382392501</v>
      </c>
      <c r="Y42" s="36"/>
      <c r="Z42">
        <v>33.3965247832869</v>
      </c>
      <c r="AA42">
        <v>-41.385289108385905</v>
      </c>
      <c r="AB42">
        <v>14.275115888266601</v>
      </c>
      <c r="AC42">
        <v>-15.119849547699401</v>
      </c>
      <c r="AD42">
        <v>-7.6604083063331103</v>
      </c>
      <c r="AE42">
        <v>-7.4594412413662798</v>
      </c>
      <c r="AF42">
        <v>67.850509371812208</v>
      </c>
      <c r="AG42">
        <v>8.6883237690368098</v>
      </c>
      <c r="AH42">
        <v>59.162185602775402</v>
      </c>
      <c r="AI42">
        <v>0.9803126783475431</v>
      </c>
      <c r="AJ42" s="37" t="s">
        <v>433</v>
      </c>
      <c r="AK42">
        <v>0.9803126783475431</v>
      </c>
      <c r="AL42">
        <v>-15.251387459612001</v>
      </c>
      <c r="AM42">
        <v>-11.490079944636401</v>
      </c>
      <c r="AN42">
        <v>-6.2728902749754206E-2</v>
      </c>
      <c r="AO42">
        <v>-0.15402486866881002</v>
      </c>
      <c r="AP42">
        <v>-3.5464950635647403</v>
      </c>
      <c r="AQ42">
        <v>22.0471129605579</v>
      </c>
      <c r="AR42">
        <v>2.6962777885129602E-5</v>
      </c>
      <c r="AS42">
        <v>0.64734933424407604</v>
      </c>
      <c r="AT42">
        <v>12.128181046065901</v>
      </c>
      <c r="AU42">
        <v>9.2715556174700797</v>
      </c>
      <c r="AV42">
        <v>-0.71470246272610105</v>
      </c>
    </row>
    <row r="43" spans="1:48">
      <c r="A43" t="s">
        <v>392</v>
      </c>
      <c r="B43" s="26">
        <v>8.2413951085438004</v>
      </c>
      <c r="C43" s="26">
        <v>-9.7613823242433497</v>
      </c>
      <c r="D43" s="26">
        <v>9.5992194192369205</v>
      </c>
      <c r="E43" s="26">
        <v>21.416497556104201</v>
      </c>
      <c r="F43" s="26">
        <v>12.148475256414367</v>
      </c>
      <c r="G43" s="26">
        <v>9.2680222996898713</v>
      </c>
      <c r="H43" s="26">
        <v>3.9166464344774901</v>
      </c>
      <c r="I43" s="26">
        <v>9.8012359195415453</v>
      </c>
      <c r="J43" s="26">
        <v>-5.8845894850640503</v>
      </c>
      <c r="K43" s="26">
        <v>-1.61888052625069</v>
      </c>
      <c r="L43" s="26">
        <v>0</v>
      </c>
      <c r="M43" s="26">
        <v>-1.6188805262506927</v>
      </c>
      <c r="N43" s="26">
        <v>0.52714491087913407</v>
      </c>
      <c r="O43" s="26">
        <v>9.1200184151095502</v>
      </c>
      <c r="P43" s="26">
        <v>2.1912608852995199E-2</v>
      </c>
      <c r="Q43" s="26">
        <v>-4.2920755285182404</v>
      </c>
      <c r="R43" s="26">
        <v>-4.3227105845652005</v>
      </c>
      <c r="S43" s="26">
        <v>-15.837850361659902</v>
      </c>
      <c r="T43" s="26">
        <v>-0.81728729861336968</v>
      </c>
      <c r="U43" s="26">
        <v>-0.37131594189620698</v>
      </c>
      <c r="V43" s="26">
        <v>-6.877249085886791</v>
      </c>
      <c r="W43" s="26">
        <v>-7.7719980352635609</v>
      </c>
      <c r="X43" s="26">
        <v>-3.7774008088807904</v>
      </c>
      <c r="Y43" s="36"/>
      <c r="Z43">
        <v>39.540808667928403</v>
      </c>
      <c r="AA43">
        <v>-22.5628106404519</v>
      </c>
      <c r="AB43">
        <v>3.2020256226556802</v>
      </c>
      <c r="AC43">
        <v>14.607043550359801</v>
      </c>
      <c r="AD43">
        <v>13.198535036807302</v>
      </c>
      <c r="AE43">
        <v>1.4085085135525102</v>
      </c>
      <c r="AF43">
        <v>9.1437752806929495</v>
      </c>
      <c r="AG43">
        <v>9.2570419470542706</v>
      </c>
      <c r="AH43">
        <v>-0.113266666361322</v>
      </c>
      <c r="AI43">
        <v>-3.1689929866834006</v>
      </c>
      <c r="AJ43" s="37" t="s">
        <v>433</v>
      </c>
      <c r="AK43">
        <v>-3.1689929866834006</v>
      </c>
      <c r="AL43">
        <v>1.3882656356649101</v>
      </c>
      <c r="AM43">
        <v>35.696755367638005</v>
      </c>
      <c r="AN43">
        <v>0.51731340958959904</v>
      </c>
      <c r="AO43">
        <v>-30.529310716036203</v>
      </c>
      <c r="AP43">
        <v>-4.3001754474367706</v>
      </c>
      <c r="AQ43">
        <v>36.9315022056904</v>
      </c>
      <c r="AR43">
        <v>8.2455714410052311E-5</v>
      </c>
      <c r="AS43">
        <v>0.91758093257412698</v>
      </c>
      <c r="AT43">
        <v>26.056541715720201</v>
      </c>
      <c r="AU43">
        <v>9.9572971016816805</v>
      </c>
      <c r="AV43">
        <v>-4.0193939214312104</v>
      </c>
    </row>
    <row r="44" spans="1:48">
      <c r="A44" t="s">
        <v>393</v>
      </c>
      <c r="B44" s="26">
        <v>6.4995593620010803</v>
      </c>
      <c r="C44" s="26">
        <v>-47.104946591880804</v>
      </c>
      <c r="D44" s="26">
        <v>8.4786295056306802</v>
      </c>
      <c r="E44" s="26">
        <v>19.587808165572412</v>
      </c>
      <c r="F44" s="26">
        <v>21.848776033740595</v>
      </c>
      <c r="G44" s="26">
        <v>-2.2609678681681804</v>
      </c>
      <c r="H44" s="26">
        <v>-12.1642969984203</v>
      </c>
      <c r="I44" s="26">
        <v>2.9392582286186353</v>
      </c>
      <c r="J44" s="26">
        <v>-15.103555227038902</v>
      </c>
      <c r="K44" s="26">
        <v>3.1160775106164</v>
      </c>
      <c r="L44" s="26">
        <v>0</v>
      </c>
      <c r="M44" s="26">
        <v>3.1160775106164</v>
      </c>
      <c r="N44" s="26">
        <v>-7.7885999391305E-2</v>
      </c>
      <c r="O44" s="26">
        <v>-15.660978010638145</v>
      </c>
      <c r="P44" s="26">
        <v>-0.41469628679507803</v>
      </c>
      <c r="Q44" s="26">
        <v>6.28596316071713</v>
      </c>
      <c r="R44" s="26">
        <v>9.7118251373248103</v>
      </c>
      <c r="S44" s="26">
        <v>34.664173769874004</v>
      </c>
      <c r="T44" s="26">
        <v>-0.69115468788498047</v>
      </c>
      <c r="U44" s="26">
        <v>-0.40193341594562104</v>
      </c>
      <c r="V44" s="26">
        <v>35.715718044262708</v>
      </c>
      <c r="W44" s="26">
        <v>4.1543829441865202E-2</v>
      </c>
      <c r="X44" s="26">
        <v>6.4510327960474401</v>
      </c>
      <c r="Y44" s="36"/>
      <c r="Z44">
        <v>34.131072895923602</v>
      </c>
      <c r="AA44">
        <v>-63.850558719944303</v>
      </c>
      <c r="AB44">
        <v>48.037663037524105</v>
      </c>
      <c r="AC44">
        <v>12.5209791730075</v>
      </c>
      <c r="AD44">
        <v>10.083525370668301</v>
      </c>
      <c r="AE44">
        <v>2.4374538023392303</v>
      </c>
      <c r="AF44">
        <v>-35.755438642259904</v>
      </c>
      <c r="AG44">
        <v>-7.6219545777352602</v>
      </c>
      <c r="AH44">
        <v>-28.133484064524602</v>
      </c>
      <c r="AI44">
        <v>-4.49132570981347</v>
      </c>
      <c r="AJ44" s="37" t="s">
        <v>433</v>
      </c>
      <c r="AK44">
        <v>-4.49132570981347</v>
      </c>
      <c r="AL44">
        <v>14.5657057553226</v>
      </c>
      <c r="AM44">
        <v>5.6308969955215398</v>
      </c>
      <c r="AN44">
        <v>-4.7534820354508112</v>
      </c>
      <c r="AO44">
        <v>10.620925547487602</v>
      </c>
      <c r="AP44">
        <v>3.06345203414641</v>
      </c>
      <c r="AQ44">
        <v>63.104048002087104</v>
      </c>
      <c r="AR44">
        <v>14.649361566444901</v>
      </c>
      <c r="AS44">
        <v>6.2365030363638808E-2</v>
      </c>
      <c r="AT44">
        <v>42.236720437120503</v>
      </c>
      <c r="AU44">
        <v>6.1556009681580406</v>
      </c>
      <c r="AV44">
        <v>4.1864749047608907</v>
      </c>
    </row>
    <row r="45" spans="1:48">
      <c r="A45" t="s">
        <v>394</v>
      </c>
      <c r="B45" s="26">
        <v>23.142056438922602</v>
      </c>
      <c r="C45" s="26">
        <v>22.473661336490501</v>
      </c>
      <c r="D45" s="26">
        <v>-10.3211593507876</v>
      </c>
      <c r="E45" s="26">
        <v>18.2220090817809</v>
      </c>
      <c r="F45" s="26">
        <v>34.050684130861505</v>
      </c>
      <c r="G45" s="26">
        <v>-15.828675049080601</v>
      </c>
      <c r="H45" s="26">
        <v>28.412786428282399</v>
      </c>
      <c r="I45" s="26">
        <v>3.5757639336400602</v>
      </c>
      <c r="J45" s="26">
        <v>24.837022494642301</v>
      </c>
      <c r="K45" s="26">
        <v>-2.5177214620768202</v>
      </c>
      <c r="L45" s="26">
        <v>-2.4637702878894703</v>
      </c>
      <c r="M45" s="26">
        <v>-5.3951174187360403E-2</v>
      </c>
      <c r="N45" s="26">
        <v>-30.848082485350801</v>
      </c>
      <c r="O45" s="26">
        <v>-27.456651730184202</v>
      </c>
      <c r="P45" s="26">
        <v>0</v>
      </c>
      <c r="Q45" s="26">
        <v>-0.91716996118510907</v>
      </c>
      <c r="R45" s="26">
        <v>-2.4742607939814403</v>
      </c>
      <c r="S45" s="26">
        <v>-2.2794371094159698</v>
      </c>
      <c r="T45" s="26">
        <v>0.29223552684820303</v>
      </c>
      <c r="U45" s="26">
        <v>-4.0463380640520297E-2</v>
      </c>
      <c r="V45" s="26">
        <v>-0.12588607310384001</v>
      </c>
      <c r="W45" s="26">
        <v>-2.4053231825198105</v>
      </c>
      <c r="X45" s="26">
        <v>2.7836235849752402</v>
      </c>
      <c r="Y45" s="36"/>
      <c r="Z45">
        <v>44.936916601975305</v>
      </c>
      <c r="AA45">
        <v>-14.918518740539801</v>
      </c>
      <c r="AB45">
        <v>28.478901105999199</v>
      </c>
      <c r="AC45">
        <v>-0.49958787297500007</v>
      </c>
      <c r="AD45">
        <v>16.588592323946802</v>
      </c>
      <c r="AE45">
        <v>-17.088180196921801</v>
      </c>
      <c r="AF45">
        <v>-46.606036536934099</v>
      </c>
      <c r="AG45">
        <v>-13.5216479086427</v>
      </c>
      <c r="AH45">
        <v>-33.0843886282914</v>
      </c>
      <c r="AI45">
        <v>-4.0847632892232602</v>
      </c>
      <c r="AJ45" s="37" t="s">
        <v>433</v>
      </c>
      <c r="AK45">
        <v>-4.0847632892232602</v>
      </c>
      <c r="AL45">
        <v>-8.4334826981581301</v>
      </c>
      <c r="AM45">
        <v>0.62791673535450399</v>
      </c>
      <c r="AN45">
        <v>4.4022209900040501</v>
      </c>
      <c r="AO45">
        <v>-10.620633326839199</v>
      </c>
      <c r="AP45">
        <v>-2.8449203470858899</v>
      </c>
      <c r="AQ45">
        <v>91.000404633806397</v>
      </c>
      <c r="AR45">
        <v>-2.7507455752543999</v>
      </c>
      <c r="AS45">
        <v>0.48269815816685901</v>
      </c>
      <c r="AT45">
        <v>91.091417267373004</v>
      </c>
      <c r="AU45">
        <v>2.1770347835209201</v>
      </c>
      <c r="AV45">
        <v>-1.5449732908653</v>
      </c>
    </row>
    <row r="46" spans="1:48">
      <c r="A46" t="s">
        <v>395</v>
      </c>
      <c r="B46" s="26">
        <v>33.606370496750003</v>
      </c>
      <c r="C46" s="26">
        <v>-54.5851671929601</v>
      </c>
      <c r="D46" s="26">
        <v>18.240870057700601</v>
      </c>
      <c r="E46" s="26">
        <v>8.3434136354343007</v>
      </c>
      <c r="F46" s="26">
        <v>24.728803461218803</v>
      </c>
      <c r="G46" s="26">
        <v>-16.3853898257845</v>
      </c>
      <c r="H46" s="26">
        <v>17.7067166576036</v>
      </c>
      <c r="I46" s="26">
        <v>-13.570932436969001</v>
      </c>
      <c r="J46" s="26">
        <v>31.277649094572602</v>
      </c>
      <c r="K46" s="26">
        <v>2.1537939729060001</v>
      </c>
      <c r="L46" s="26">
        <v>0.99177604988782309</v>
      </c>
      <c r="M46" s="26">
        <v>1.16201792301818</v>
      </c>
      <c r="N46" s="26">
        <v>-36.687904585614305</v>
      </c>
      <c r="O46" s="26">
        <v>9.3586174660281198</v>
      </c>
      <c r="P46" s="26">
        <v>3.2798892988416303E-2</v>
      </c>
      <c r="Q46" s="26">
        <v>-32.066384378341702</v>
      </c>
      <c r="R46" s="26">
        <v>-14.012936566289101</v>
      </c>
      <c r="S46" s="26">
        <v>78.434647951679906</v>
      </c>
      <c r="T46" s="26">
        <v>-0.37328263924911903</v>
      </c>
      <c r="U46" s="26">
        <v>0</v>
      </c>
      <c r="V46" s="26">
        <v>55.908055876826204</v>
      </c>
      <c r="W46" s="26">
        <v>22.899874714102801</v>
      </c>
      <c r="X46" s="26">
        <v>-20.146255223075698</v>
      </c>
      <c r="Y46" s="36"/>
      <c r="Z46">
        <v>45.345992482494403</v>
      </c>
      <c r="AA46">
        <v>-17.809111677809302</v>
      </c>
      <c r="AB46">
        <v>26.176632619853102</v>
      </c>
      <c r="AC46">
        <v>13.223639015783101</v>
      </c>
      <c r="AD46">
        <v>7.0812809961990908</v>
      </c>
      <c r="AE46">
        <v>6.1423580195840106</v>
      </c>
      <c r="AF46">
        <v>31.5510825324526</v>
      </c>
      <c r="AG46">
        <v>-1.0818636759626801</v>
      </c>
      <c r="AH46">
        <v>32.632946208415298</v>
      </c>
      <c r="AI46">
        <v>-10.251059725722401</v>
      </c>
      <c r="AJ46" s="37" t="s">
        <v>433</v>
      </c>
      <c r="AK46">
        <v>-10.251059725722401</v>
      </c>
      <c r="AL46">
        <v>-61.145711098146407</v>
      </c>
      <c r="AM46">
        <v>4.6730613248257898E-2</v>
      </c>
      <c r="AN46">
        <v>-0.81797315409016103</v>
      </c>
      <c r="AO46">
        <v>-54.281043362355106</v>
      </c>
      <c r="AP46">
        <v>-6.0944247802595104</v>
      </c>
      <c r="AQ46">
        <v>63.600520816083709</v>
      </c>
      <c r="AR46">
        <v>16.410676210426601</v>
      </c>
      <c r="AS46">
        <v>-0.80691524159692396</v>
      </c>
      <c r="AT46">
        <v>40.499135950868208</v>
      </c>
      <c r="AU46">
        <v>7.4976238963858508</v>
      </c>
      <c r="AV46">
        <v>-4.6891780169480004</v>
      </c>
    </row>
    <row r="47" spans="1:48">
      <c r="A47" t="s">
        <v>396</v>
      </c>
      <c r="B47" s="26">
        <v>-24.475304008407299</v>
      </c>
      <c r="C47" s="26">
        <v>-27.811139468548305</v>
      </c>
      <c r="D47" s="26">
        <v>-10.8842516138718</v>
      </c>
      <c r="E47" s="26">
        <v>12.251914127008</v>
      </c>
      <c r="F47" s="26">
        <v>24.191562828404201</v>
      </c>
      <c r="G47" s="26">
        <v>-11.939648701396202</v>
      </c>
      <c r="H47" s="26">
        <v>-29.222338988139903</v>
      </c>
      <c r="I47" s="26">
        <v>-12.149827353250201</v>
      </c>
      <c r="J47" s="26">
        <v>-17.0725116348897</v>
      </c>
      <c r="K47" s="26">
        <v>0.14412250412851502</v>
      </c>
      <c r="L47" s="26">
        <v>-2.1017865185407603</v>
      </c>
      <c r="M47" s="26">
        <v>2.2459090226692702</v>
      </c>
      <c r="N47" s="26">
        <v>37.3067107040984</v>
      </c>
      <c r="O47" s="26">
        <v>15.578741930641002</v>
      </c>
      <c r="P47" s="26">
        <v>-1.2010208677375801E-2</v>
      </c>
      <c r="Q47" s="26">
        <v>23.540009007656504</v>
      </c>
      <c r="R47" s="26">
        <v>-1.8000300255216901</v>
      </c>
      <c r="S47" s="26">
        <v>-6.26032127308219</v>
      </c>
      <c r="T47" s="26">
        <v>0.126107191112446</v>
      </c>
      <c r="U47" s="26">
        <v>-4.6539558624831105E-2</v>
      </c>
      <c r="V47" s="26">
        <v>-13.6405945053296</v>
      </c>
      <c r="W47" s="26">
        <v>7.3007055997597909</v>
      </c>
      <c r="X47" s="26">
        <v>40.821089580987902</v>
      </c>
      <c r="Y47" s="36"/>
      <c r="Z47">
        <v>35.694330358805708</v>
      </c>
      <c r="AA47">
        <v>-17.3036631136466</v>
      </c>
      <c r="AB47">
        <v>8.7754893439428905</v>
      </c>
      <c r="AC47">
        <v>7.6972977030476004</v>
      </c>
      <c r="AD47">
        <v>7.6316769253865813</v>
      </c>
      <c r="AE47">
        <v>6.5620777661020299E-2</v>
      </c>
      <c r="AF47">
        <v>23.037066506530604</v>
      </c>
      <c r="AG47">
        <v>6.6862182855427106</v>
      </c>
      <c r="AH47">
        <v>16.350848220987899</v>
      </c>
      <c r="AI47">
        <v>-0.61754991742981602</v>
      </c>
      <c r="AJ47" s="37" t="s">
        <v>433</v>
      </c>
      <c r="AK47">
        <v>-0.61754991742981602</v>
      </c>
      <c r="AL47">
        <v>0.32397537907234403</v>
      </c>
      <c r="AM47">
        <v>9.8483711154481318E-2</v>
      </c>
      <c r="AN47">
        <v>0.46938898063353907</v>
      </c>
      <c r="AO47">
        <v>1.4810689085723401</v>
      </c>
      <c r="AP47">
        <v>-1.7285242456087699</v>
      </c>
      <c r="AQ47">
        <v>13.7817144572887</v>
      </c>
      <c r="AR47">
        <v>17.907686533553502</v>
      </c>
      <c r="AS47">
        <v>1.04308662363008</v>
      </c>
      <c r="AT47">
        <v>-10.858880048040801</v>
      </c>
      <c r="AU47">
        <v>5.6898213481459203</v>
      </c>
      <c r="AV47">
        <v>-3.3814062615616005</v>
      </c>
    </row>
    <row r="48" spans="1:48">
      <c r="A48" t="s">
        <v>397</v>
      </c>
      <c r="B48" s="26">
        <v>21.554339355139803</v>
      </c>
      <c r="C48" s="26">
        <v>-9.5976118246381805</v>
      </c>
      <c r="D48" s="26">
        <v>-6.52389276106355</v>
      </c>
      <c r="E48" s="26">
        <v>56.808985597858403</v>
      </c>
      <c r="F48" s="26">
        <v>35.476556342710197</v>
      </c>
      <c r="G48" s="26">
        <v>21.332429255148202</v>
      </c>
      <c r="H48" s="26">
        <v>-5.6600284432390007</v>
      </c>
      <c r="I48" s="26">
        <v>-6.8699668455743401</v>
      </c>
      <c r="J48" s="26">
        <v>1.2099384023353401</v>
      </c>
      <c r="K48" s="26">
        <v>2.77783893025242</v>
      </c>
      <c r="L48" s="26">
        <v>6.07610988072309E-2</v>
      </c>
      <c r="M48" s="26">
        <v>2.7170778314451902</v>
      </c>
      <c r="N48" s="26">
        <v>67.65219994804481</v>
      </c>
      <c r="O48" s="26">
        <v>23.608328673514702</v>
      </c>
      <c r="P48" s="26">
        <v>1.3208934523311601E-2</v>
      </c>
      <c r="Q48" s="26">
        <v>35.098780815343403</v>
      </c>
      <c r="R48" s="26">
        <v>8.9318815246632806</v>
      </c>
      <c r="S48" s="26">
        <v>-83.903152092075103</v>
      </c>
      <c r="T48" s="26">
        <v>8.1895394044531819E-2</v>
      </c>
      <c r="U48" s="26">
        <v>-3.4343229760610106E-2</v>
      </c>
      <c r="V48" s="26">
        <v>-87.481452454440202</v>
      </c>
      <c r="W48" s="26">
        <v>3.5307481980811901</v>
      </c>
      <c r="X48" s="26">
        <v>-2.4800839023892203</v>
      </c>
      <c r="Y48" s="36"/>
      <c r="Z48">
        <v>23.871353542416699</v>
      </c>
      <c r="AA48">
        <v>-23.940348451692699</v>
      </c>
      <c r="AB48">
        <v>14.466948803050901</v>
      </c>
      <c r="AC48">
        <v>10.774620353206901</v>
      </c>
      <c r="AD48">
        <v>9.2778235198288197</v>
      </c>
      <c r="AE48">
        <v>1.4967968333780901</v>
      </c>
      <c r="AF48">
        <v>-34.885984880172899</v>
      </c>
      <c r="AG48">
        <v>5.4284361942417805</v>
      </c>
      <c r="AH48">
        <v>-40.314421074414703</v>
      </c>
      <c r="AI48">
        <v>2.3423799858224101</v>
      </c>
      <c r="AJ48" s="37" t="s">
        <v>433</v>
      </c>
      <c r="AK48">
        <v>2.3423799858224101</v>
      </c>
      <c r="AL48">
        <v>43.168343467521403</v>
      </c>
      <c r="AM48">
        <v>-8.4497554145624112E-2</v>
      </c>
      <c r="AN48">
        <v>-4.5876082582258704</v>
      </c>
      <c r="AO48">
        <v>44.495841387114197</v>
      </c>
      <c r="AP48">
        <v>3.34751385837381</v>
      </c>
      <c r="AQ48">
        <v>11.945394264680701</v>
      </c>
      <c r="AR48">
        <v>14.554779652957301</v>
      </c>
      <c r="AS48">
        <v>3.2623426485675004</v>
      </c>
      <c r="AT48">
        <v>-5.4616566645679105</v>
      </c>
      <c r="AU48">
        <v>-0.41007137227621504</v>
      </c>
      <c r="AV48">
        <v>6.7995788612121002</v>
      </c>
    </row>
    <row r="49" spans="1:48">
      <c r="A49" t="s">
        <v>398</v>
      </c>
      <c r="B49" s="26">
        <v>57.417195114013104</v>
      </c>
      <c r="C49" s="26">
        <v>-24.093716210269502</v>
      </c>
      <c r="D49" s="26">
        <v>40.332370630352898</v>
      </c>
      <c r="E49" s="26">
        <v>4.9221061698200401</v>
      </c>
      <c r="F49" s="26">
        <v>6.9815539245556408</v>
      </c>
      <c r="G49" s="26">
        <v>-2.0594477547356003</v>
      </c>
      <c r="H49" s="26">
        <v>43.214556046904605</v>
      </c>
      <c r="I49" s="26">
        <v>-1.5556511168830902</v>
      </c>
      <c r="J49" s="26">
        <v>44.770207163787703</v>
      </c>
      <c r="K49" s="26">
        <v>2.52809578994724</v>
      </c>
      <c r="L49" s="26">
        <v>2.64395599865234</v>
      </c>
      <c r="M49" s="26">
        <v>-0.11586020870510601</v>
      </c>
      <c r="N49" s="26">
        <v>-42.110629563961503</v>
      </c>
      <c r="O49" s="26">
        <v>-61.3928926127249</v>
      </c>
      <c r="P49" s="26">
        <v>1.8225201369341602E-2</v>
      </c>
      <c r="Q49" s="26">
        <v>23.1316859379879</v>
      </c>
      <c r="R49" s="26">
        <v>-3.8676480905938404</v>
      </c>
      <c r="S49" s="26">
        <v>32.624412251219304</v>
      </c>
      <c r="T49" s="26">
        <v>0.26166181965983204</v>
      </c>
      <c r="U49" s="26">
        <v>-4.0355803032113502E-2</v>
      </c>
      <c r="V49" s="26">
        <v>11.2579672458619</v>
      </c>
      <c r="W49" s="26">
        <v>21.145138988729698</v>
      </c>
      <c r="X49" s="26">
        <v>-36.619097869924005</v>
      </c>
      <c r="Y49" s="36"/>
      <c r="Z49">
        <v>25.5020390132103</v>
      </c>
      <c r="AA49">
        <v>-11.650451693299201</v>
      </c>
      <c r="AB49">
        <v>-0.72070289429769196</v>
      </c>
      <c r="AC49">
        <v>12.847524842408101</v>
      </c>
      <c r="AD49">
        <v>3.7894060318601701</v>
      </c>
      <c r="AE49">
        <v>9.0581188105478994</v>
      </c>
      <c r="AF49">
        <v>0.42069621298724802</v>
      </c>
      <c r="AG49">
        <v>-0.77189776613315209</v>
      </c>
      <c r="AH49">
        <v>1.1925939791204001</v>
      </c>
      <c r="AI49">
        <v>-0.70753251241111104</v>
      </c>
      <c r="AJ49" s="37" t="s">
        <v>433</v>
      </c>
      <c r="AK49">
        <v>-0.70753251241111104</v>
      </c>
      <c r="AL49">
        <v>16.3081881352294</v>
      </c>
      <c r="AM49">
        <v>-0.43045658419334504</v>
      </c>
      <c r="AN49">
        <v>3.7424833542120601</v>
      </c>
      <c r="AO49">
        <v>10.345016188536102</v>
      </c>
      <c r="AP49">
        <v>2.6503816513901404</v>
      </c>
      <c r="AQ49">
        <v>9.0043169225935404</v>
      </c>
      <c r="AR49">
        <v>-3.7082464920038904</v>
      </c>
      <c r="AS49">
        <v>-0.93898536954540301</v>
      </c>
      <c r="AT49">
        <v>8.2501920968541498</v>
      </c>
      <c r="AU49">
        <v>5.40135668728868</v>
      </c>
      <c r="AV49">
        <v>-1.3171659098673001</v>
      </c>
    </row>
    <row r="50" spans="1:48">
      <c r="A50" t="s">
        <v>399</v>
      </c>
      <c r="B50" s="26">
        <v>22.257311216318403</v>
      </c>
      <c r="C50" s="26">
        <v>3.6209107411745802</v>
      </c>
      <c r="D50" s="26">
        <v>1.0201664372204799</v>
      </c>
      <c r="E50" s="26">
        <v>-10.404337437732702</v>
      </c>
      <c r="F50" s="26">
        <v>3.9936115462391402</v>
      </c>
      <c r="G50" s="26">
        <v>-14.397948983971801</v>
      </c>
      <c r="H50" s="26">
        <v>30.945048595688203</v>
      </c>
      <c r="I50" s="26">
        <v>9.9445824300253509</v>
      </c>
      <c r="J50" s="26">
        <v>21.0004661656629</v>
      </c>
      <c r="K50" s="26">
        <v>3.2495701580263403</v>
      </c>
      <c r="L50" s="26">
        <v>6.0081002042705407</v>
      </c>
      <c r="M50" s="26">
        <v>-2.7585300462442097</v>
      </c>
      <c r="N50" s="26">
        <v>-4.1337144036174802</v>
      </c>
      <c r="O50" s="26">
        <v>-4.8600729069184201</v>
      </c>
      <c r="P50" s="26">
        <v>-0.10065642180575501</v>
      </c>
      <c r="Q50" s="26">
        <v>3.7664544862180502</v>
      </c>
      <c r="R50" s="26">
        <v>-2.93943956111131</v>
      </c>
      <c r="S50" s="26">
        <v>-2.0403328744409901</v>
      </c>
      <c r="T50" s="26">
        <v>0.22715706002109601</v>
      </c>
      <c r="U50" s="26">
        <v>-3.53657698236437E-2</v>
      </c>
      <c r="V50" s="26">
        <v>5.7183729360999207</v>
      </c>
      <c r="W50" s="26">
        <v>-7.9504971007383611</v>
      </c>
      <c r="X50" s="26">
        <v>-12.540685406131001</v>
      </c>
      <c r="Y50" s="36"/>
      <c r="Z50">
        <v>13.6310215518881</v>
      </c>
      <c r="AA50">
        <v>-2.6805593661114204</v>
      </c>
      <c r="AB50">
        <v>15.581298620622601</v>
      </c>
      <c r="AC50">
        <v>-10.859804257434501</v>
      </c>
      <c r="AD50">
        <v>-2.1565318787743801</v>
      </c>
      <c r="AE50">
        <v>-8.7032723786601398</v>
      </c>
      <c r="AF50">
        <v>4.3319508265198303</v>
      </c>
      <c r="AG50">
        <v>1.7498268275348801</v>
      </c>
      <c r="AH50">
        <v>2.58212399898495</v>
      </c>
      <c r="AI50">
        <v>1.39549667366923</v>
      </c>
      <c r="AJ50" s="37" t="s">
        <v>433</v>
      </c>
      <c r="AK50">
        <v>1.39549667366923</v>
      </c>
      <c r="AL50">
        <v>-2.5922260556663401</v>
      </c>
      <c r="AM50">
        <v>2.1559936321611E-2</v>
      </c>
      <c r="AN50">
        <v>-1.05227767207611</v>
      </c>
      <c r="AO50">
        <v>-0.63534005630310597</v>
      </c>
      <c r="AP50">
        <v>-0.92777266304189399</v>
      </c>
      <c r="AQ50">
        <v>8.4548651102887202</v>
      </c>
      <c r="AR50">
        <v>4.2432794764439805</v>
      </c>
      <c r="AS50">
        <v>1.3550876770576201</v>
      </c>
      <c r="AT50">
        <v>3.8462937712078</v>
      </c>
      <c r="AU50">
        <v>-0.9897958144206751</v>
      </c>
      <c r="AV50">
        <v>-2.6829014887803999</v>
      </c>
    </row>
    <row r="51" spans="1:48">
      <c r="A51" t="s">
        <v>400</v>
      </c>
      <c r="B51" s="26">
        <v>-36.214590442286699</v>
      </c>
      <c r="C51" s="26">
        <v>2.0280197846297301</v>
      </c>
      <c r="D51" s="26">
        <v>-22.906040106227504</v>
      </c>
      <c r="E51" s="26">
        <v>-23.1849285815467</v>
      </c>
      <c r="F51" s="26">
        <v>-13.7799510753934</v>
      </c>
      <c r="G51" s="26">
        <v>-9.4049775061533207</v>
      </c>
      <c r="H51" s="26">
        <v>37.486901674845704</v>
      </c>
      <c r="I51" s="26">
        <v>9.1160776496686715</v>
      </c>
      <c r="J51" s="26">
        <v>28.370824025177001</v>
      </c>
      <c r="K51" s="26">
        <v>-0.35754932733246703</v>
      </c>
      <c r="L51" s="26">
        <v>0.80234069053406809</v>
      </c>
      <c r="M51" s="26">
        <v>-1.1598900178665401</v>
      </c>
      <c r="N51" s="26">
        <v>3.4682284751250103</v>
      </c>
      <c r="O51" s="26">
        <v>-12.251070151719802</v>
      </c>
      <c r="P51" s="26">
        <v>1.28717757839689E-2</v>
      </c>
      <c r="Q51" s="26">
        <v>11.4873447885376</v>
      </c>
      <c r="R51" s="26">
        <v>4.2190820625231602</v>
      </c>
      <c r="S51" s="26">
        <v>-32.749222361780504</v>
      </c>
      <c r="T51" s="26">
        <v>9.0382826222201107</v>
      </c>
      <c r="U51" s="26">
        <v>-4.4336116589226406E-2</v>
      </c>
      <c r="V51" s="26">
        <v>-37.343881943912599</v>
      </c>
      <c r="W51" s="26">
        <v>-4.3992869234987602</v>
      </c>
      <c r="X51" s="26">
        <v>52.226001411232502</v>
      </c>
      <c r="Y51" s="36"/>
      <c r="Z51">
        <v>19.042297525237203</v>
      </c>
      <c r="AA51">
        <v>-0.47004004504667007</v>
      </c>
      <c r="AB51">
        <v>3.5861633704770202</v>
      </c>
      <c r="AC51">
        <v>2.6144289993629503E-2</v>
      </c>
      <c r="AD51">
        <v>-5.8488777069129112</v>
      </c>
      <c r="AE51">
        <v>5.8750219969065407</v>
      </c>
      <c r="AF51">
        <v>26.3967685169326</v>
      </c>
      <c r="AG51">
        <v>9.1236556516562004</v>
      </c>
      <c r="AH51">
        <v>17.273112865276403</v>
      </c>
      <c r="AI51">
        <v>-6.3363084578238302</v>
      </c>
      <c r="AJ51" s="37" t="s">
        <v>433</v>
      </c>
      <c r="AK51">
        <v>-6.3363084578238302</v>
      </c>
      <c r="AL51">
        <v>-10.925467645278299</v>
      </c>
      <c r="AM51">
        <v>-0.25348639050997701</v>
      </c>
      <c r="AN51">
        <v>1.00352487699726</v>
      </c>
      <c r="AO51">
        <v>-9.5836167544476893</v>
      </c>
      <c r="AP51">
        <v>-2.0921161780071902</v>
      </c>
      <c r="AQ51">
        <v>6.7650374959827007</v>
      </c>
      <c r="AR51">
        <v>21.278518778019002</v>
      </c>
      <c r="AS51">
        <v>2.7425847568781503</v>
      </c>
      <c r="AT51">
        <v>-17.737707968962503</v>
      </c>
      <c r="AU51">
        <v>0.481641930048051</v>
      </c>
      <c r="AV51">
        <v>-2.5725522436696</v>
      </c>
    </row>
    <row r="52" spans="1:48">
      <c r="A52" t="s">
        <v>401</v>
      </c>
      <c r="B52" s="26">
        <v>12.585177423333301</v>
      </c>
      <c r="C52" s="26">
        <v>-1.31495749081547</v>
      </c>
      <c r="D52" s="26">
        <v>-1.8749225346571101</v>
      </c>
      <c r="E52" s="26">
        <v>-27.277241792623602</v>
      </c>
      <c r="F52" s="26">
        <v>-16.086805797751403</v>
      </c>
      <c r="G52" s="26">
        <v>-11.190435994872201</v>
      </c>
      <c r="H52" s="26">
        <v>-22.982206482735503</v>
      </c>
      <c r="I52" s="26">
        <v>3.3967272712188201</v>
      </c>
      <c r="J52" s="26">
        <v>-26.3789337539543</v>
      </c>
      <c r="K52" s="26">
        <v>0.37084756201649705</v>
      </c>
      <c r="L52" s="26">
        <v>2.7067439586224</v>
      </c>
      <c r="M52" s="26">
        <v>-2.3358963966059001</v>
      </c>
      <c r="N52" s="26">
        <v>101.73781782029501</v>
      </c>
      <c r="O52" s="26">
        <v>38.5179121186058</v>
      </c>
      <c r="P52" s="26">
        <v>-1.4774803267589502E-3</v>
      </c>
      <c r="Q52" s="26">
        <v>15.293398862282</v>
      </c>
      <c r="R52" s="26">
        <v>47.927984319733596</v>
      </c>
      <c r="S52" s="26">
        <v>-36.074159658146499</v>
      </c>
      <c r="T52" s="26">
        <v>-0.23344189162791404</v>
      </c>
      <c r="U52" s="26">
        <v>-3.8414488495732702E-2</v>
      </c>
      <c r="V52" s="26">
        <v>-41.443323165588502</v>
      </c>
      <c r="W52" s="26">
        <v>5.6410198875656707</v>
      </c>
      <c r="X52" s="26">
        <v>-9.0525542468425417</v>
      </c>
      <c r="Y52" s="36"/>
      <c r="Z52">
        <v>19.771207133330201</v>
      </c>
      <c r="AA52">
        <v>2.7190137013844402</v>
      </c>
      <c r="AB52">
        <v>-8.7432729262129705</v>
      </c>
      <c r="AC52">
        <v>0.80159469558379004</v>
      </c>
      <c r="AD52">
        <v>-7.1746400254355809</v>
      </c>
      <c r="AE52">
        <v>7.9762347210193703</v>
      </c>
      <c r="AF52">
        <v>38.932444376903199</v>
      </c>
      <c r="AG52">
        <v>-1.0423528555551</v>
      </c>
      <c r="AH52">
        <v>39.9747972324583</v>
      </c>
      <c r="AI52">
        <v>-2.6245637961040904</v>
      </c>
      <c r="AJ52" s="37" t="s">
        <v>433</v>
      </c>
      <c r="AK52">
        <v>-2.6245637961040904</v>
      </c>
      <c r="AL52">
        <v>-10.898930300999501</v>
      </c>
      <c r="AM52">
        <v>0.15783619151802902</v>
      </c>
      <c r="AN52">
        <v>-6.0833360348668704</v>
      </c>
      <c r="AO52">
        <v>-6.2957617203439602</v>
      </c>
      <c r="AP52">
        <v>1.3190765700383502</v>
      </c>
      <c r="AQ52">
        <v>-0.41507861722469402</v>
      </c>
      <c r="AR52">
        <v>-9.2207996917243502</v>
      </c>
      <c r="AS52">
        <v>0.18390549562982603</v>
      </c>
      <c r="AT52">
        <v>15.397697663239201</v>
      </c>
      <c r="AU52">
        <v>-6.7758820843693712</v>
      </c>
      <c r="AV52">
        <v>-1.4975758074332</v>
      </c>
    </row>
    <row r="53" spans="1:48">
      <c r="A53" t="s">
        <v>402</v>
      </c>
      <c r="B53" s="26">
        <v>9.4461156332983709</v>
      </c>
      <c r="C53" s="26">
        <v>-0.45818644118142099</v>
      </c>
      <c r="D53" s="26">
        <v>6.2097413146214508</v>
      </c>
      <c r="E53" s="26">
        <v>-45.395063903632604</v>
      </c>
      <c r="F53" s="26">
        <v>-29.5800183130062</v>
      </c>
      <c r="G53" s="26">
        <v>-15.815045590626401</v>
      </c>
      <c r="H53" s="26">
        <v>37.873054473482597</v>
      </c>
      <c r="I53" s="26">
        <v>0.93990511650200004</v>
      </c>
      <c r="J53" s="26">
        <v>36.9331493569806</v>
      </c>
      <c r="K53" s="26">
        <v>-4.7839647755978003</v>
      </c>
      <c r="L53" s="26">
        <v>0.50801940759386599</v>
      </c>
      <c r="M53" s="26">
        <v>-5.2919841831916603</v>
      </c>
      <c r="N53" s="26">
        <v>8.9380962257045411</v>
      </c>
      <c r="O53" s="26">
        <v>8.4549933013169607</v>
      </c>
      <c r="P53" s="26">
        <v>2.7684981340265103E-3</v>
      </c>
      <c r="Q53" s="26">
        <v>-1.38701756514728</v>
      </c>
      <c r="R53" s="26">
        <v>1.8673519914008803</v>
      </c>
      <c r="S53" s="26">
        <v>7.0624387399016006</v>
      </c>
      <c r="T53" s="26">
        <v>0.65613405776428202</v>
      </c>
      <c r="U53" s="26">
        <v>-4.2911721077410807E-2</v>
      </c>
      <c r="V53" s="26">
        <v>10.748694005357901</v>
      </c>
      <c r="W53" s="26">
        <v>-4.2994776021431704</v>
      </c>
      <c r="X53" s="26">
        <v>15.484573033012401</v>
      </c>
      <c r="Y53" s="36"/>
      <c r="Z53">
        <v>22.853170161776202</v>
      </c>
      <c r="AA53">
        <v>5.2384753918306108</v>
      </c>
      <c r="AB53">
        <v>5.5433158426100109</v>
      </c>
      <c r="AC53">
        <v>1.9989369151086001</v>
      </c>
      <c r="AD53">
        <v>-10.3771450638282</v>
      </c>
      <c r="AE53">
        <v>12.376081978936801</v>
      </c>
      <c r="AF53">
        <v>-9.2425351473570814</v>
      </c>
      <c r="AG53">
        <v>-2.2403414005049802</v>
      </c>
      <c r="AH53">
        <v>-7.0021937468521012</v>
      </c>
      <c r="AI53">
        <v>4.8075018587615101</v>
      </c>
      <c r="AJ53" s="37" t="s">
        <v>433</v>
      </c>
      <c r="AK53">
        <v>4.8075018587615101</v>
      </c>
      <c r="AL53">
        <v>10.149466609459401</v>
      </c>
      <c r="AM53">
        <v>0.141787658807073</v>
      </c>
      <c r="AN53">
        <v>5.1480445680165099</v>
      </c>
      <c r="AO53">
        <v>4.3760962392675404</v>
      </c>
      <c r="AP53">
        <v>0.482331907347052</v>
      </c>
      <c r="AQ53">
        <v>4.3580086913631098</v>
      </c>
      <c r="AR53">
        <v>3.00440816389716</v>
      </c>
      <c r="AS53">
        <v>0.70043111869696906</v>
      </c>
      <c r="AT53">
        <v>0.93477922698011207</v>
      </c>
      <c r="AU53">
        <v>-0.28160981821113101</v>
      </c>
      <c r="AV53">
        <v>-3.9690270412480002</v>
      </c>
    </row>
    <row r="54" spans="1:48">
      <c r="A54" t="s">
        <v>403</v>
      </c>
      <c r="B54" s="26">
        <v>36.8608674075683</v>
      </c>
      <c r="C54" s="26">
        <v>-7.9888716871330212</v>
      </c>
      <c r="D54" s="26">
        <v>-1.0506992502002201</v>
      </c>
      <c r="E54" s="26">
        <v>5.7566122160304003</v>
      </c>
      <c r="F54" s="26">
        <v>-5.5660379868527006</v>
      </c>
      <c r="G54" s="26">
        <v>11.322650202883102</v>
      </c>
      <c r="H54" s="26">
        <v>14.539543191404302</v>
      </c>
      <c r="I54" s="26">
        <v>-4.0871819684330299</v>
      </c>
      <c r="J54" s="26">
        <v>18.626725159837299</v>
      </c>
      <c r="K54" s="26">
        <v>2.7569738487720499</v>
      </c>
      <c r="L54" s="26">
        <v>4.4225926117859498</v>
      </c>
      <c r="M54" s="26">
        <v>-1.6656187630139001</v>
      </c>
      <c r="N54" s="26">
        <v>29.018102629471702</v>
      </c>
      <c r="O54" s="26">
        <v>33.762130441137501</v>
      </c>
      <c r="P54" s="26">
        <v>-3.7085744997998202</v>
      </c>
      <c r="Q54" s="26">
        <v>-4.7973885958355904</v>
      </c>
      <c r="R54" s="26">
        <v>3.7619352839696005</v>
      </c>
      <c r="S54" s="26">
        <v>-6.1707935407769003</v>
      </c>
      <c r="T54" s="26">
        <v>0.10545107347837801</v>
      </c>
      <c r="U54" s="26">
        <v>-3.3032866390817199E-2</v>
      </c>
      <c r="V54" s="26">
        <v>-13.195359628270301</v>
      </c>
      <c r="W54" s="26">
        <v>6.9521478804058408</v>
      </c>
      <c r="X54" s="26">
        <v>-19.772413560275101</v>
      </c>
      <c r="Y54" s="36"/>
      <c r="Z54">
        <v>13.755416128873302</v>
      </c>
      <c r="AA54">
        <v>-6.5499671558951702</v>
      </c>
      <c r="AB54">
        <v>2.0305217834579601</v>
      </c>
      <c r="AC54">
        <v>38.912954101987005</v>
      </c>
      <c r="AD54">
        <v>-1.0712569458683001</v>
      </c>
      <c r="AE54">
        <v>39.984211047855304</v>
      </c>
      <c r="AF54">
        <v>-46.249857099961901</v>
      </c>
      <c r="AG54">
        <v>-3.7705611614521901</v>
      </c>
      <c r="AH54">
        <v>-42.479295938509701</v>
      </c>
      <c r="AI54">
        <v>7.2303667490978203</v>
      </c>
      <c r="AJ54" s="37" t="s">
        <v>433</v>
      </c>
      <c r="AK54">
        <v>7.2303667490978203</v>
      </c>
      <c r="AL54">
        <v>-16.3929281574522</v>
      </c>
      <c r="AM54">
        <v>-6.7510401053834393E-2</v>
      </c>
      <c r="AN54">
        <v>-3.3129077358449304</v>
      </c>
      <c r="AO54">
        <v>-11.5119065820448</v>
      </c>
      <c r="AP54">
        <v>-1.5028630364881002</v>
      </c>
      <c r="AQ54">
        <v>34.774325907639806</v>
      </c>
      <c r="AR54">
        <v>79.167913926743395</v>
      </c>
      <c r="AS54">
        <v>2.1359242160400904</v>
      </c>
      <c r="AT54">
        <v>-49.165645554462607</v>
      </c>
      <c r="AU54">
        <v>2.6361333193189704</v>
      </c>
      <c r="AV54">
        <v>0.1267849822579</v>
      </c>
    </row>
    <row r="55" spans="1:48">
      <c r="A55" t="s">
        <v>404</v>
      </c>
      <c r="B55" s="26">
        <v>27.603404040354199</v>
      </c>
      <c r="C55" s="26">
        <v>-6.7656034974252908</v>
      </c>
      <c r="D55" s="26">
        <v>9.038019939308431E-2</v>
      </c>
      <c r="E55" s="26">
        <v>-11.149043167989902</v>
      </c>
      <c r="F55" s="26">
        <v>-14.5460475194644</v>
      </c>
      <c r="G55" s="26">
        <v>3.3970043514744503</v>
      </c>
      <c r="H55" s="26">
        <v>8.2026486677753709</v>
      </c>
      <c r="I55" s="26">
        <v>1.5003113099252301</v>
      </c>
      <c r="J55" s="26">
        <v>6.7023373578501397</v>
      </c>
      <c r="K55" s="26">
        <v>-1.21367696327859</v>
      </c>
      <c r="L55" s="26">
        <v>0.97352386203409402</v>
      </c>
      <c r="M55" s="26">
        <v>-2.18720082531269</v>
      </c>
      <c r="N55" s="26">
        <v>13.377560655882402</v>
      </c>
      <c r="O55" s="26">
        <v>8.7203980957271803</v>
      </c>
      <c r="P55" s="26">
        <v>-1.27436081144251</v>
      </c>
      <c r="Q55" s="26">
        <v>3.9354121107160904</v>
      </c>
      <c r="R55" s="26">
        <v>1.9961112608815803</v>
      </c>
      <c r="S55" s="26">
        <v>25.061138145997102</v>
      </c>
      <c r="T55" s="26">
        <v>1.3699055936580702</v>
      </c>
      <c r="U55" s="26">
        <v>-1.6784894173001701E-2</v>
      </c>
      <c r="V55" s="26">
        <v>28.503332597168001</v>
      </c>
      <c r="W55" s="26">
        <v>-4.7953151506560099</v>
      </c>
      <c r="X55" s="26">
        <v>-12.7118951363704</v>
      </c>
      <c r="Y55" s="36"/>
      <c r="Z55">
        <v>15.3623668657533</v>
      </c>
      <c r="AA55" s="6">
        <v>-24.681815086954202</v>
      </c>
      <c r="AB55">
        <v>11.679704925813201</v>
      </c>
      <c r="AC55">
        <v>25.678155838327999</v>
      </c>
      <c r="AD55">
        <v>-1.14547293120592</v>
      </c>
      <c r="AE55">
        <v>26.823628769533904</v>
      </c>
      <c r="AF55">
        <v>14.1858053202437</v>
      </c>
      <c r="AG55">
        <v>4.9217211841615605</v>
      </c>
      <c r="AH55">
        <v>9.2640841360821806</v>
      </c>
      <c r="AI55">
        <v>0.10379075785978101</v>
      </c>
      <c r="AJ55" s="37" t="s">
        <v>433</v>
      </c>
      <c r="AK55">
        <v>0.10379075785978101</v>
      </c>
      <c r="AL55">
        <v>10.631377430811702</v>
      </c>
      <c r="AM55">
        <v>4.2169940751020901E-2</v>
      </c>
      <c r="AN55">
        <v>-0.15501545179842499</v>
      </c>
      <c r="AO55">
        <v>12.4827000447993</v>
      </c>
      <c r="AP55">
        <v>-1.7403208628812701</v>
      </c>
      <c r="AQ55">
        <v>-22.2346523203489</v>
      </c>
      <c r="AR55">
        <v>-60.0221415210694</v>
      </c>
      <c r="AS55">
        <v>1.88306704380122</v>
      </c>
      <c r="AT55">
        <v>27.398601456245604</v>
      </c>
      <c r="AU55">
        <v>8.5058207006736897</v>
      </c>
      <c r="AV55">
        <v>-5.233379145824701</v>
      </c>
    </row>
    <row r="56" spans="1:48">
      <c r="A56" t="s">
        <v>405</v>
      </c>
      <c r="B56">
        <v>41.498811750062103</v>
      </c>
      <c r="C56">
        <v>-17.388749237726401</v>
      </c>
      <c r="D56">
        <v>4.3441309321341404</v>
      </c>
      <c r="E56">
        <v>7.6246425647495011</v>
      </c>
      <c r="F56">
        <v>-4.8413016391889006</v>
      </c>
      <c r="G56">
        <v>12.465944203938401</v>
      </c>
      <c r="H56">
        <v>33.410958226007303</v>
      </c>
      <c r="I56">
        <v>5.4729529473322298</v>
      </c>
      <c r="J56">
        <v>27.938005278675099</v>
      </c>
      <c r="K56">
        <v>-3.41635062361394</v>
      </c>
      <c r="L56">
        <v>1.03509311140907</v>
      </c>
      <c r="M56">
        <v>-4.4514437350230107</v>
      </c>
      <c r="N56">
        <v>13.5648816411169</v>
      </c>
      <c r="O56">
        <v>15.865994148632602</v>
      </c>
      <c r="P56">
        <v>0</v>
      </c>
      <c r="Q56">
        <v>-2.2943205579657699</v>
      </c>
      <c r="R56">
        <v>-6.79194954993129E-3</v>
      </c>
      <c r="S56">
        <v>3.3592982473945803</v>
      </c>
      <c r="T56">
        <v>1.37876575863545</v>
      </c>
      <c r="U56">
        <v>-5.0260426669469407E-2</v>
      </c>
      <c r="V56">
        <v>-10.5288801922988</v>
      </c>
      <c r="W56">
        <v>12.5596731077274</v>
      </c>
      <c r="X56">
        <v>-24.319240427615004</v>
      </c>
      <c r="Z56">
        <v>6.4566697758903304</v>
      </c>
      <c r="AA56">
        <v>-11.4945277603814</v>
      </c>
      <c r="AB56">
        <v>21.907647706009104</v>
      </c>
      <c r="AC56">
        <v>25.075255973388803</v>
      </c>
      <c r="AD56">
        <v>-1.07671771006498E-2</v>
      </c>
      <c r="AE56">
        <v>25.086023150489499</v>
      </c>
      <c r="AF56">
        <v>-5.3618482791546</v>
      </c>
      <c r="AG56">
        <v>-3.6340860878582504</v>
      </c>
      <c r="AH56">
        <v>-1.7277621912963501</v>
      </c>
      <c r="AI56">
        <v>-0.86683384273778907</v>
      </c>
      <c r="AJ56" s="37" t="s">
        <v>433</v>
      </c>
      <c r="AK56">
        <v>-0.86683384273778907</v>
      </c>
      <c r="AL56">
        <v>-27.310969320310004</v>
      </c>
      <c r="AM56">
        <v>-0.11534355241788501</v>
      </c>
      <c r="AN56">
        <v>-5.7161619579610399</v>
      </c>
      <c r="AO56">
        <v>-16.447254865110001</v>
      </c>
      <c r="AP56">
        <v>-5.0332617567704405</v>
      </c>
      <c r="AQ56">
        <v>4.5079452990762201</v>
      </c>
      <c r="AR56">
        <v>-11.149711003820801</v>
      </c>
      <c r="AS56">
        <v>1.97011794152873</v>
      </c>
      <c r="AT56">
        <v>12.6824001477493</v>
      </c>
      <c r="AU56">
        <v>1.0051382136189899</v>
      </c>
      <c r="AV56">
        <v>6.4776517363234003</v>
      </c>
    </row>
    <row r="57" spans="1:48">
      <c r="A57" t="s">
        <v>406</v>
      </c>
      <c r="B57">
        <v>13.466216771535201</v>
      </c>
      <c r="C57">
        <v>-16.309767974129102</v>
      </c>
      <c r="D57">
        <v>3.4939742551816404</v>
      </c>
      <c r="E57">
        <v>-6.2651044036010708</v>
      </c>
      <c r="F57">
        <v>-14.122105564060401</v>
      </c>
      <c r="G57">
        <v>7.8570011604593297</v>
      </c>
      <c r="H57">
        <v>21.573275534144798</v>
      </c>
      <c r="I57">
        <v>16.860441272853599</v>
      </c>
      <c r="J57">
        <v>4.71283426129117</v>
      </c>
      <c r="K57">
        <v>3.6196862737490001</v>
      </c>
      <c r="L57">
        <v>4.4641430941253306</v>
      </c>
      <c r="M57">
        <v>-0.84445682037632408</v>
      </c>
      <c r="N57">
        <v>-20.810804812834</v>
      </c>
      <c r="O57">
        <v>4.8809057643757807</v>
      </c>
      <c r="P57">
        <v>-6.6285761094588107</v>
      </c>
      <c r="Q57">
        <v>-12.765235624523701</v>
      </c>
      <c r="R57">
        <v>-6.2978988432273102</v>
      </c>
      <c r="S57">
        <v>28.1649578990239</v>
      </c>
      <c r="T57">
        <v>0.41266336529717501</v>
      </c>
      <c r="U57">
        <v>1.2051956562652399</v>
      </c>
      <c r="V57">
        <v>25.8980422598583</v>
      </c>
      <c r="W57">
        <v>0.64905661760316002</v>
      </c>
      <c r="X57">
        <v>21.344830884437602</v>
      </c>
      <c r="Z57">
        <v>14.127675997514201</v>
      </c>
      <c r="AA57">
        <v>-15.242771629614701</v>
      </c>
      <c r="AB57">
        <v>10.4324458286419</v>
      </c>
      <c r="AC57">
        <v>11.644386936299901</v>
      </c>
      <c r="AD57">
        <v>-0.98891807050106106</v>
      </c>
      <c r="AE57">
        <v>12.633305006801001</v>
      </c>
      <c r="AF57">
        <v>19.684102422352503</v>
      </c>
      <c r="AG57">
        <v>14.460461206971901</v>
      </c>
      <c r="AH57">
        <v>5.2236412153806295</v>
      </c>
      <c r="AI57">
        <v>3.7556497808525604</v>
      </c>
      <c r="AJ57" s="37" t="s">
        <v>433</v>
      </c>
      <c r="AK57">
        <v>3.7556497808525604</v>
      </c>
      <c r="AL57">
        <v>-13.4541763763788</v>
      </c>
      <c r="AM57">
        <v>0.32397652595764903</v>
      </c>
      <c r="AN57">
        <v>0.95542277953910903</v>
      </c>
      <c r="AO57">
        <v>-9.1570042613344906</v>
      </c>
      <c r="AP57">
        <v>-5.5782688552703696</v>
      </c>
      <c r="AQ57">
        <v>-2.6919609646391103</v>
      </c>
      <c r="AR57">
        <v>-14.886654299572202</v>
      </c>
      <c r="AS57">
        <v>0.168214485474944</v>
      </c>
      <c r="AT57">
        <v>11.8387505683261</v>
      </c>
      <c r="AU57">
        <v>0.18772828113204501</v>
      </c>
      <c r="AV57">
        <v>7.4360908840697011</v>
      </c>
    </row>
    <row r="58" spans="1:48">
      <c r="A58" t="s">
        <v>407</v>
      </c>
      <c r="B58">
        <v>32.400332211397597</v>
      </c>
      <c r="C58">
        <v>-15.6676446541078</v>
      </c>
      <c r="D58">
        <v>11.080763934592699</v>
      </c>
      <c r="E58">
        <v>4.4990866423608908</v>
      </c>
      <c r="F58">
        <v>-4.2069194675690804</v>
      </c>
      <c r="G58">
        <v>8.7060061099299695</v>
      </c>
      <c r="H58">
        <v>26.975809641001501</v>
      </c>
      <c r="I58">
        <v>-3.8341544514553703</v>
      </c>
      <c r="J58">
        <v>30.809964092456905</v>
      </c>
      <c r="K58">
        <v>2.2668142871780002</v>
      </c>
      <c r="L58">
        <v>2.8137282104336503</v>
      </c>
      <c r="M58">
        <v>-0.54691392325564503</v>
      </c>
      <c r="N58">
        <v>-2.2524218155133804</v>
      </c>
      <c r="O58">
        <v>-7.5215056919315906</v>
      </c>
      <c r="P58">
        <v>-2.2898422418414004</v>
      </c>
      <c r="Q58">
        <v>7.964793819201951</v>
      </c>
      <c r="R58">
        <v>-0.40586770094234598</v>
      </c>
      <c r="S58">
        <v>5.497924175885661</v>
      </c>
      <c r="T58">
        <v>-0.76280099822497704</v>
      </c>
      <c r="U58">
        <v>1.9386659332246203</v>
      </c>
      <c r="V58">
        <v>-8.2037088488391502E-2</v>
      </c>
      <c r="W58">
        <v>4.4040963293744095</v>
      </c>
      <c r="X58">
        <v>-14.404738406450301</v>
      </c>
      <c r="Z58">
        <v>10.9067909034558</v>
      </c>
      <c r="AA58">
        <v>-3.5190227812856203</v>
      </c>
      <c r="AB58">
        <v>-7.2913860485357711</v>
      </c>
      <c r="AC58">
        <v>13.629240033570401</v>
      </c>
      <c r="AD58">
        <v>2.1764387748668099</v>
      </c>
      <c r="AE58">
        <v>11.4528012587036</v>
      </c>
      <c r="AF58">
        <v>-40.870750659873302</v>
      </c>
      <c r="AG58">
        <v>-9.5568964670148215</v>
      </c>
      <c r="AH58">
        <v>-31.313854192858503</v>
      </c>
      <c r="AI58">
        <v>-2.9488700378255404</v>
      </c>
      <c r="AJ58" s="37" t="s">
        <v>433</v>
      </c>
      <c r="AK58">
        <v>-2.9488700378255404</v>
      </c>
      <c r="AL58">
        <v>-20.115141458758902</v>
      </c>
      <c r="AM58">
        <v>-0.38374552640843501</v>
      </c>
      <c r="AN58">
        <v>-1.59996654752721</v>
      </c>
      <c r="AO58">
        <v>-14.061767704241502</v>
      </c>
      <c r="AP58">
        <v>-4.0720740085143898</v>
      </c>
      <c r="AQ58">
        <v>72.022721856164509</v>
      </c>
      <c r="AR58">
        <v>7.6749899026499309</v>
      </c>
      <c r="AS58">
        <v>1.3151675079315202</v>
      </c>
      <c r="AT58">
        <v>60.753313164519803</v>
      </c>
      <c r="AU58">
        <v>2.2792512810632903</v>
      </c>
      <c r="AV58">
        <v>-1.5340446697323999</v>
      </c>
    </row>
    <row r="59" spans="1:48">
      <c r="A59" t="s">
        <v>408</v>
      </c>
      <c r="B59">
        <v>16.673270778357701</v>
      </c>
      <c r="C59">
        <v>-28.161535844422502</v>
      </c>
      <c r="D59">
        <v>9.9936335231579001</v>
      </c>
      <c r="E59">
        <v>15.215323993939101</v>
      </c>
      <c r="F59">
        <v>6.1403087928062901</v>
      </c>
      <c r="G59">
        <v>9.0750152011327998</v>
      </c>
      <c r="H59">
        <v>-67.426290647844496</v>
      </c>
      <c r="I59">
        <v>-6.1008031296172707</v>
      </c>
      <c r="J59">
        <v>-61.325487518227206</v>
      </c>
      <c r="K59">
        <v>1.1611843144484402</v>
      </c>
      <c r="L59">
        <v>2.0585272354559701</v>
      </c>
      <c r="M59">
        <v>-0.8973429210075341</v>
      </c>
      <c r="N59">
        <v>-29.330133084755801</v>
      </c>
      <c r="O59">
        <v>8.6870131519550302</v>
      </c>
      <c r="P59">
        <v>-1.4207929582619301</v>
      </c>
      <c r="Q59">
        <v>-33.030967175640598</v>
      </c>
      <c r="R59">
        <v>-3.5653861028082403</v>
      </c>
      <c r="S59">
        <v>115.22108852383501</v>
      </c>
      <c r="T59">
        <v>146.08488789025</v>
      </c>
      <c r="U59">
        <v>-1.1287332339717401E-2</v>
      </c>
      <c r="V59">
        <v>-32.791111363421599</v>
      </c>
      <c r="W59">
        <v>1.9385993293464603</v>
      </c>
      <c r="X59">
        <v>-3.1302968618122802</v>
      </c>
      <c r="Z59">
        <v>13.9054497275022</v>
      </c>
      <c r="AA59">
        <v>-3.5129760685276001</v>
      </c>
      <c r="AB59">
        <v>6.5646225386181403</v>
      </c>
      <c r="AC59">
        <v>7.8880385591058708</v>
      </c>
      <c r="AD59">
        <v>6.1228467112009604</v>
      </c>
      <c r="AE59">
        <v>1.7651918479049102</v>
      </c>
      <c r="AF59">
        <v>-32.256091607347003</v>
      </c>
      <c r="AG59">
        <v>-3.4696461386257202</v>
      </c>
      <c r="AH59">
        <v>-28.786445468721301</v>
      </c>
      <c r="AI59">
        <v>-1.3697810660862</v>
      </c>
      <c r="AJ59" s="37" t="s">
        <v>433</v>
      </c>
      <c r="AK59">
        <v>-1.3697810660862</v>
      </c>
      <c r="AL59">
        <v>3.9168136679210902E-2</v>
      </c>
      <c r="AM59">
        <v>3.8419140345240202E-2</v>
      </c>
      <c r="AN59">
        <v>-0.64080226583352606</v>
      </c>
      <c r="AO59">
        <v>9.1546962134040513</v>
      </c>
      <c r="AP59">
        <v>-8.5144683528586409</v>
      </c>
      <c r="AQ59">
        <v>36.552469235059803</v>
      </c>
      <c r="AR59">
        <v>61.036004739881406</v>
      </c>
      <c r="AS59">
        <v>0.90426563381613811</v>
      </c>
      <c r="AT59">
        <v>-33.045278810410899</v>
      </c>
      <c r="AU59">
        <v>7.657477671773111</v>
      </c>
      <c r="AV59">
        <v>-5.3639476800791801</v>
      </c>
    </row>
    <row r="60" spans="1:48">
      <c r="A60" t="s">
        <v>409</v>
      </c>
      <c r="B60">
        <v>26.169007182197802</v>
      </c>
      <c r="C60">
        <v>0.31400652350663505</v>
      </c>
      <c r="D60">
        <v>8.0482702076465706</v>
      </c>
      <c r="E60">
        <v>35.688930281128101</v>
      </c>
      <c r="F60">
        <v>17.963059879055802</v>
      </c>
      <c r="G60">
        <v>17.725870402072299</v>
      </c>
      <c r="H60">
        <v>-76.713276126903096</v>
      </c>
      <c r="I60">
        <v>-0.94741024045136002</v>
      </c>
      <c r="J60">
        <v>-75.765865886451707</v>
      </c>
      <c r="K60">
        <v>3.36782103966992</v>
      </c>
      <c r="L60">
        <v>3.2249682864866402</v>
      </c>
      <c r="M60">
        <v>0.14285275318328</v>
      </c>
      <c r="N60">
        <v>-13.300130388356301</v>
      </c>
      <c r="O60">
        <v>-1.1279976831547502</v>
      </c>
      <c r="P60">
        <v>-2.8112343692482802</v>
      </c>
      <c r="Q60">
        <v>-4.7316605323253498</v>
      </c>
      <c r="R60">
        <v>-4.6292378036279205</v>
      </c>
      <c r="S60">
        <v>68.763385645506006</v>
      </c>
      <c r="T60">
        <v>118.36698268717501</v>
      </c>
      <c r="U60">
        <v>0.9487579079342231</v>
      </c>
      <c r="V60">
        <v>-51.331306754696904</v>
      </c>
      <c r="W60">
        <v>0.77895180509371809</v>
      </c>
      <c r="X60">
        <v>-19.545413250704701</v>
      </c>
      <c r="Z60">
        <v>21.674187568834903</v>
      </c>
      <c r="AA60">
        <v>-12.643346598743801</v>
      </c>
      <c r="AB60">
        <v>15.933137957996202</v>
      </c>
      <c r="AC60">
        <v>18.899849940460101</v>
      </c>
      <c r="AD60">
        <v>6.1648034654597401</v>
      </c>
      <c r="AE60">
        <v>12.735046475000402</v>
      </c>
      <c r="AF60">
        <v>-39.661858486772502</v>
      </c>
      <c r="AG60">
        <v>1.54419409615252</v>
      </c>
      <c r="AH60">
        <v>-41.206052582925004</v>
      </c>
      <c r="AI60">
        <v>3.7339291683634501</v>
      </c>
      <c r="AJ60" s="37" t="s">
        <v>433</v>
      </c>
      <c r="AK60">
        <v>3.7339291683634501</v>
      </c>
      <c r="AL60">
        <v>-25.374358133043401</v>
      </c>
      <c r="AM60">
        <v>-0.21046509737933902</v>
      </c>
      <c r="AN60">
        <v>-8.0301505730640006</v>
      </c>
      <c r="AO60">
        <v>-15.413053160529101</v>
      </c>
      <c r="AP60">
        <v>-1.71413869204179</v>
      </c>
      <c r="AQ60">
        <v>60.786833720574805</v>
      </c>
      <c r="AR60">
        <v>116.38227941434101</v>
      </c>
      <c r="AS60">
        <v>1.26912144364556</v>
      </c>
      <c r="AT60">
        <v>-57.959965979967208</v>
      </c>
      <c r="AU60">
        <v>1.0953988425554901</v>
      </c>
      <c r="AV60">
        <v>-2.8833662553043999</v>
      </c>
    </row>
    <row r="61" spans="1:48">
      <c r="A61" t="s">
        <v>442</v>
      </c>
      <c r="B61" s="37" t="s">
        <v>433</v>
      </c>
      <c r="C61" s="37" t="s">
        <v>433</v>
      </c>
      <c r="D61" s="37" t="s">
        <v>433</v>
      </c>
      <c r="E61" s="37" t="s">
        <v>433</v>
      </c>
      <c r="F61" s="37" t="s">
        <v>433</v>
      </c>
      <c r="G61" s="37" t="s">
        <v>433</v>
      </c>
      <c r="H61" s="37" t="s">
        <v>433</v>
      </c>
      <c r="I61" s="37" t="s">
        <v>433</v>
      </c>
      <c r="J61" s="37" t="s">
        <v>433</v>
      </c>
      <c r="K61" s="37" t="s">
        <v>433</v>
      </c>
      <c r="L61" s="37" t="s">
        <v>433</v>
      </c>
      <c r="M61" s="37" t="s">
        <v>433</v>
      </c>
      <c r="N61" s="37" t="s">
        <v>433</v>
      </c>
      <c r="O61" s="37" t="s">
        <v>433</v>
      </c>
      <c r="P61" s="37" t="s">
        <v>433</v>
      </c>
      <c r="Q61" s="37" t="s">
        <v>433</v>
      </c>
      <c r="R61" s="37" t="s">
        <v>433</v>
      </c>
      <c r="S61" s="37" t="s">
        <v>433</v>
      </c>
      <c r="T61" s="37" t="s">
        <v>433</v>
      </c>
      <c r="U61" s="37" t="s">
        <v>433</v>
      </c>
      <c r="V61" s="37" t="s">
        <v>433</v>
      </c>
      <c r="W61" s="37" t="s">
        <v>433</v>
      </c>
      <c r="X61" s="37" t="s">
        <v>433</v>
      </c>
      <c r="Z61" s="37" t="s">
        <v>433</v>
      </c>
      <c r="AA61" s="37" t="s">
        <v>433</v>
      </c>
      <c r="AB61" s="37" t="s">
        <v>433</v>
      </c>
      <c r="AC61" s="37" t="s">
        <v>433</v>
      </c>
      <c r="AD61" s="37" t="s">
        <v>433</v>
      </c>
      <c r="AE61" s="37" t="s">
        <v>433</v>
      </c>
      <c r="AF61" s="37" t="s">
        <v>433</v>
      </c>
      <c r="AG61" s="37" t="s">
        <v>433</v>
      </c>
      <c r="AH61" s="37" t="s">
        <v>433</v>
      </c>
      <c r="AI61" s="37" t="s">
        <v>433</v>
      </c>
      <c r="AJ61" s="37" t="s">
        <v>433</v>
      </c>
      <c r="AK61" s="37" t="s">
        <v>433</v>
      </c>
      <c r="AL61" s="37" t="s">
        <v>433</v>
      </c>
      <c r="AM61" s="37" t="s">
        <v>433</v>
      </c>
      <c r="AN61" s="37" t="s">
        <v>433</v>
      </c>
      <c r="AO61" s="37" t="s">
        <v>433</v>
      </c>
      <c r="AP61" s="37" t="s">
        <v>433</v>
      </c>
      <c r="AQ61" s="37" t="s">
        <v>433</v>
      </c>
      <c r="AR61" s="37" t="s">
        <v>433</v>
      </c>
      <c r="AS61" s="37" t="s">
        <v>433</v>
      </c>
      <c r="AT61" s="37" t="s">
        <v>433</v>
      </c>
      <c r="AU61" s="37" t="s">
        <v>433</v>
      </c>
      <c r="AV61" s="37" t="s">
        <v>433</v>
      </c>
    </row>
    <row r="62" spans="1:48">
      <c r="A62" t="s">
        <v>443</v>
      </c>
      <c r="B62" s="37" t="s">
        <v>433</v>
      </c>
      <c r="C62" s="37" t="s">
        <v>433</v>
      </c>
      <c r="D62" s="37" t="s">
        <v>433</v>
      </c>
      <c r="E62" s="37" t="s">
        <v>433</v>
      </c>
      <c r="F62" s="37" t="s">
        <v>433</v>
      </c>
      <c r="G62" s="37" t="s">
        <v>433</v>
      </c>
      <c r="H62" s="37" t="s">
        <v>433</v>
      </c>
      <c r="I62" s="37" t="s">
        <v>433</v>
      </c>
      <c r="J62" s="37" t="s">
        <v>433</v>
      </c>
      <c r="K62" s="37" t="s">
        <v>433</v>
      </c>
      <c r="L62" s="37" t="s">
        <v>433</v>
      </c>
      <c r="M62" s="37" t="s">
        <v>433</v>
      </c>
      <c r="N62" s="37" t="s">
        <v>433</v>
      </c>
      <c r="O62" s="37" t="s">
        <v>433</v>
      </c>
      <c r="P62" s="37" t="s">
        <v>433</v>
      </c>
      <c r="Q62" s="37" t="s">
        <v>433</v>
      </c>
      <c r="R62" s="37" t="s">
        <v>433</v>
      </c>
      <c r="S62" s="37" t="s">
        <v>433</v>
      </c>
      <c r="T62" s="37" t="s">
        <v>433</v>
      </c>
      <c r="U62" s="37" t="s">
        <v>433</v>
      </c>
      <c r="V62" s="37" t="s">
        <v>433</v>
      </c>
      <c r="W62" s="37" t="s">
        <v>433</v>
      </c>
      <c r="X62" s="37" t="s">
        <v>433</v>
      </c>
      <c r="Z62" s="37" t="s">
        <v>433</v>
      </c>
      <c r="AA62" s="37" t="s">
        <v>433</v>
      </c>
      <c r="AB62" s="37" t="s">
        <v>433</v>
      </c>
      <c r="AC62" s="37" t="s">
        <v>433</v>
      </c>
      <c r="AD62" s="37" t="s">
        <v>433</v>
      </c>
      <c r="AE62" s="37" t="s">
        <v>433</v>
      </c>
      <c r="AF62" s="37" t="s">
        <v>433</v>
      </c>
      <c r="AG62" s="37" t="s">
        <v>433</v>
      </c>
      <c r="AH62" s="37" t="s">
        <v>433</v>
      </c>
      <c r="AI62" s="37" t="s">
        <v>433</v>
      </c>
      <c r="AJ62" s="37" t="s">
        <v>433</v>
      </c>
      <c r="AK62" s="37" t="s">
        <v>433</v>
      </c>
      <c r="AL62" s="37" t="s">
        <v>433</v>
      </c>
      <c r="AM62" s="37" t="s">
        <v>433</v>
      </c>
      <c r="AN62" s="37" t="s">
        <v>433</v>
      </c>
      <c r="AO62" s="37" t="s">
        <v>433</v>
      </c>
      <c r="AP62" s="37" t="s">
        <v>433</v>
      </c>
      <c r="AQ62" s="37" t="s">
        <v>433</v>
      </c>
      <c r="AR62" s="37" t="s">
        <v>433</v>
      </c>
      <c r="AS62" s="37" t="s">
        <v>433</v>
      </c>
      <c r="AT62" s="37" t="s">
        <v>433</v>
      </c>
      <c r="AU62" s="37" t="s">
        <v>433</v>
      </c>
      <c r="AV62" s="37" t="s">
        <v>433</v>
      </c>
    </row>
    <row r="63" spans="1:48">
      <c r="A63" t="s">
        <v>444</v>
      </c>
      <c r="B63" s="37" t="s">
        <v>433</v>
      </c>
      <c r="C63" s="37" t="s">
        <v>433</v>
      </c>
      <c r="D63" s="37" t="s">
        <v>433</v>
      </c>
      <c r="E63" s="37" t="s">
        <v>433</v>
      </c>
      <c r="F63" s="37" t="s">
        <v>433</v>
      </c>
      <c r="G63" s="37" t="s">
        <v>433</v>
      </c>
      <c r="H63" s="37" t="s">
        <v>433</v>
      </c>
      <c r="I63" s="37" t="s">
        <v>433</v>
      </c>
      <c r="J63" s="37" t="s">
        <v>433</v>
      </c>
      <c r="K63" s="37" t="s">
        <v>433</v>
      </c>
      <c r="L63" s="37" t="s">
        <v>433</v>
      </c>
      <c r="M63" s="37" t="s">
        <v>433</v>
      </c>
      <c r="N63" s="37" t="s">
        <v>433</v>
      </c>
      <c r="O63" s="37" t="s">
        <v>433</v>
      </c>
      <c r="P63" s="37" t="s">
        <v>433</v>
      </c>
      <c r="Q63" s="37" t="s">
        <v>433</v>
      </c>
      <c r="R63" s="37" t="s">
        <v>433</v>
      </c>
      <c r="S63" s="37" t="s">
        <v>433</v>
      </c>
      <c r="T63" s="37" t="s">
        <v>433</v>
      </c>
      <c r="U63" s="37" t="s">
        <v>433</v>
      </c>
      <c r="V63" s="37" t="s">
        <v>433</v>
      </c>
      <c r="W63" s="37" t="s">
        <v>433</v>
      </c>
      <c r="X63" s="37" t="s">
        <v>433</v>
      </c>
      <c r="Z63" s="37" t="s">
        <v>433</v>
      </c>
      <c r="AA63" s="37" t="s">
        <v>433</v>
      </c>
      <c r="AB63" s="37" t="s">
        <v>433</v>
      </c>
      <c r="AC63" s="37" t="s">
        <v>433</v>
      </c>
      <c r="AD63" s="37" t="s">
        <v>433</v>
      </c>
      <c r="AE63" s="37" t="s">
        <v>433</v>
      </c>
      <c r="AF63" s="37" t="s">
        <v>433</v>
      </c>
      <c r="AG63" s="37" t="s">
        <v>433</v>
      </c>
      <c r="AH63" s="37" t="s">
        <v>433</v>
      </c>
      <c r="AI63" s="37" t="s">
        <v>433</v>
      </c>
      <c r="AJ63" s="37" t="s">
        <v>433</v>
      </c>
      <c r="AK63" s="37" t="s">
        <v>433</v>
      </c>
      <c r="AL63" s="37" t="s">
        <v>433</v>
      </c>
      <c r="AM63" s="37" t="s">
        <v>433</v>
      </c>
      <c r="AN63" s="37" t="s">
        <v>433</v>
      </c>
      <c r="AO63" s="37" t="s">
        <v>433</v>
      </c>
      <c r="AP63" s="37" t="s">
        <v>433</v>
      </c>
      <c r="AQ63" s="37" t="s">
        <v>433</v>
      </c>
      <c r="AR63" s="37" t="s">
        <v>433</v>
      </c>
      <c r="AS63" s="37" t="s">
        <v>433</v>
      </c>
      <c r="AT63" s="37" t="s">
        <v>433</v>
      </c>
      <c r="AU63" s="37" t="s">
        <v>433</v>
      </c>
      <c r="AV63" s="37" t="s">
        <v>433</v>
      </c>
    </row>
    <row r="64" spans="1:48">
      <c r="A64" t="s">
        <v>445</v>
      </c>
      <c r="B64" s="37" t="s">
        <v>433</v>
      </c>
      <c r="C64" s="37" t="s">
        <v>433</v>
      </c>
      <c r="D64" s="37" t="s">
        <v>433</v>
      </c>
      <c r="E64" s="37" t="s">
        <v>433</v>
      </c>
      <c r="F64" s="37" t="s">
        <v>433</v>
      </c>
      <c r="G64" s="37" t="s">
        <v>433</v>
      </c>
      <c r="H64" s="37" t="s">
        <v>433</v>
      </c>
      <c r="I64" s="37" t="s">
        <v>433</v>
      </c>
      <c r="J64" s="37" t="s">
        <v>433</v>
      </c>
      <c r="K64" s="37" t="s">
        <v>433</v>
      </c>
      <c r="L64" s="37" t="s">
        <v>433</v>
      </c>
      <c r="M64" s="37" t="s">
        <v>433</v>
      </c>
      <c r="N64" s="37" t="s">
        <v>433</v>
      </c>
      <c r="O64" s="37" t="s">
        <v>433</v>
      </c>
      <c r="P64" s="37" t="s">
        <v>433</v>
      </c>
      <c r="Q64" s="37" t="s">
        <v>433</v>
      </c>
      <c r="R64" s="37" t="s">
        <v>433</v>
      </c>
      <c r="S64" s="37" t="s">
        <v>433</v>
      </c>
      <c r="T64" s="37" t="s">
        <v>433</v>
      </c>
      <c r="U64" s="37" t="s">
        <v>433</v>
      </c>
      <c r="V64" s="37" t="s">
        <v>433</v>
      </c>
      <c r="W64" s="37" t="s">
        <v>433</v>
      </c>
      <c r="X64" s="37" t="s">
        <v>433</v>
      </c>
      <c r="Z64" s="37" t="s">
        <v>433</v>
      </c>
      <c r="AA64" s="37" t="s">
        <v>433</v>
      </c>
      <c r="AB64" s="37" t="s">
        <v>433</v>
      </c>
      <c r="AC64" s="37" t="s">
        <v>433</v>
      </c>
      <c r="AD64" s="37" t="s">
        <v>433</v>
      </c>
      <c r="AE64" s="37" t="s">
        <v>433</v>
      </c>
      <c r="AF64" s="37" t="s">
        <v>433</v>
      </c>
      <c r="AG64" s="37" t="s">
        <v>433</v>
      </c>
      <c r="AH64" s="37" t="s">
        <v>433</v>
      </c>
      <c r="AI64" s="37" t="s">
        <v>433</v>
      </c>
      <c r="AJ64" s="37" t="s">
        <v>433</v>
      </c>
      <c r="AK64" s="37" t="s">
        <v>433</v>
      </c>
      <c r="AL64" s="37" t="s">
        <v>433</v>
      </c>
      <c r="AM64" s="37" t="s">
        <v>433</v>
      </c>
      <c r="AN64" s="37" t="s">
        <v>433</v>
      </c>
      <c r="AO64" s="37" t="s">
        <v>433</v>
      </c>
      <c r="AP64" s="37" t="s">
        <v>433</v>
      </c>
      <c r="AQ64" s="37" t="s">
        <v>433</v>
      </c>
      <c r="AR64" s="37" t="s">
        <v>433</v>
      </c>
      <c r="AS64" s="37" t="s">
        <v>433</v>
      </c>
      <c r="AT64" s="37" t="s">
        <v>433</v>
      </c>
      <c r="AU64" s="37" t="s">
        <v>433</v>
      </c>
      <c r="AV64" s="37" t="s">
        <v>433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J59"/>
  <sheetViews>
    <sheetView workbookViewId="0">
      <pane xSplit="2" ySplit="10" topLeftCell="K56" activePane="bottomRight" state="frozen"/>
      <selection pane="topRight" activeCell="C1" sqref="C1"/>
      <selection pane="bottomLeft" activeCell="A11" sqref="A11"/>
      <selection pane="bottomRight" activeCell="L58" sqref="L58"/>
    </sheetView>
  </sheetViews>
  <sheetFormatPr defaultRowHeight="14.4"/>
  <sheetData>
    <row r="2" spans="1:62">
      <c r="A2" s="1" t="s">
        <v>448</v>
      </c>
      <c r="B2" t="s">
        <v>2</v>
      </c>
      <c r="C2" t="s">
        <v>131</v>
      </c>
      <c r="D2" t="s">
        <v>132</v>
      </c>
      <c r="E2" t="s">
        <v>133</v>
      </c>
      <c r="F2" t="s">
        <v>134</v>
      </c>
      <c r="G2" s="9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s="9" t="s">
        <v>144</v>
      </c>
      <c r="Q2" t="s">
        <v>145</v>
      </c>
      <c r="R2" t="s">
        <v>146</v>
      </c>
      <c r="S2" t="s">
        <v>147</v>
      </c>
      <c r="T2" t="s">
        <v>148</v>
      </c>
      <c r="Z2" t="s">
        <v>149</v>
      </c>
      <c r="AA2" t="s">
        <v>150</v>
      </c>
      <c r="AB2" t="s">
        <v>151</v>
      </c>
      <c r="AC2" t="s">
        <v>152</v>
      </c>
      <c r="AD2" s="9" t="s">
        <v>153</v>
      </c>
      <c r="AE2" t="s">
        <v>154</v>
      </c>
      <c r="AF2" t="s">
        <v>156</v>
      </c>
      <c r="AG2" t="s">
        <v>155</v>
      </c>
      <c r="AH2" t="s">
        <v>157</v>
      </c>
      <c r="AI2" t="s">
        <v>158</v>
      </c>
      <c r="AJ2" t="s">
        <v>159</v>
      </c>
      <c r="AK2" t="s">
        <v>160</v>
      </c>
      <c r="AL2" t="s">
        <v>161</v>
      </c>
      <c r="AM2" t="s">
        <v>162</v>
      </c>
      <c r="AN2" s="9" t="s">
        <v>163</v>
      </c>
      <c r="AO2" t="s">
        <v>164</v>
      </c>
      <c r="AP2" t="s">
        <v>165</v>
      </c>
      <c r="AQ2" t="s">
        <v>166</v>
      </c>
      <c r="AR2" t="s">
        <v>167</v>
      </c>
      <c r="AS2" t="s">
        <v>168</v>
      </c>
      <c r="AT2" t="s">
        <v>169</v>
      </c>
      <c r="AU2" t="s">
        <v>170</v>
      </c>
      <c r="AV2" t="s">
        <v>171</v>
      </c>
      <c r="AW2" t="s">
        <v>172</v>
      </c>
      <c r="AX2" t="s">
        <v>173</v>
      </c>
      <c r="AY2" t="s">
        <v>174</v>
      </c>
    </row>
    <row r="3" spans="1:62" s="38" customFormat="1" ht="75" customHeight="1">
      <c r="A3" s="38" t="s">
        <v>99</v>
      </c>
      <c r="C3" s="38" t="s">
        <v>180</v>
      </c>
      <c r="D3" s="38" t="s">
        <v>182</v>
      </c>
      <c r="E3" s="38" t="s">
        <v>184</v>
      </c>
      <c r="F3" s="38" t="s">
        <v>185</v>
      </c>
      <c r="G3" s="42" t="s">
        <v>186</v>
      </c>
      <c r="H3" s="39" t="s">
        <v>187</v>
      </c>
      <c r="I3" s="43" t="s">
        <v>189</v>
      </c>
      <c r="J3" s="38" t="s">
        <v>190</v>
      </c>
      <c r="K3" s="38" t="s">
        <v>191</v>
      </c>
      <c r="L3" s="39" t="s">
        <v>192</v>
      </c>
      <c r="M3" s="38" t="s">
        <v>193</v>
      </c>
      <c r="N3" s="38" t="s">
        <v>194</v>
      </c>
      <c r="O3" s="38" t="s">
        <v>195</v>
      </c>
      <c r="P3" s="42" t="s">
        <v>196</v>
      </c>
      <c r="Q3" s="38" t="s">
        <v>197</v>
      </c>
      <c r="R3" s="38" t="s">
        <v>198</v>
      </c>
      <c r="S3" s="38" t="s">
        <v>199</v>
      </c>
      <c r="T3" s="38" t="s">
        <v>200</v>
      </c>
      <c r="Z3" s="38" t="s">
        <v>203</v>
      </c>
      <c r="AA3" s="38" t="s">
        <v>204</v>
      </c>
      <c r="AB3" s="38" t="s">
        <v>205</v>
      </c>
      <c r="AC3" s="38" t="s">
        <v>206</v>
      </c>
      <c r="AD3" s="42" t="s">
        <v>207</v>
      </c>
      <c r="AE3" s="39" t="s">
        <v>208</v>
      </c>
      <c r="AF3" s="43" t="s">
        <v>209</v>
      </c>
      <c r="AG3" s="43" t="s">
        <v>210</v>
      </c>
      <c r="AH3" s="43" t="s">
        <v>212</v>
      </c>
      <c r="AI3" s="43" t="s">
        <v>213</v>
      </c>
      <c r="AJ3" s="39" t="s">
        <v>214</v>
      </c>
      <c r="AK3" s="43" t="s">
        <v>215</v>
      </c>
      <c r="AL3" s="43" t="s">
        <v>216</v>
      </c>
      <c r="AM3" s="43" t="s">
        <v>217</v>
      </c>
      <c r="AN3" s="42" t="s">
        <v>218</v>
      </c>
      <c r="AO3" s="38" t="s">
        <v>219</v>
      </c>
      <c r="AP3" s="38" t="s">
        <v>220</v>
      </c>
      <c r="AQ3" s="43" t="s">
        <v>221</v>
      </c>
      <c r="AR3" s="38" t="s">
        <v>222</v>
      </c>
      <c r="AS3" s="39" t="s">
        <v>223</v>
      </c>
      <c r="AT3" s="38" t="s">
        <v>224</v>
      </c>
      <c r="AU3" s="38" t="s">
        <v>225</v>
      </c>
      <c r="AV3" s="39" t="s">
        <v>226</v>
      </c>
      <c r="AW3" s="44" t="s">
        <v>227</v>
      </c>
      <c r="AX3" s="39" t="s">
        <v>228</v>
      </c>
      <c r="AY3" s="38" t="s">
        <v>229</v>
      </c>
      <c r="BA3" s="38" t="s">
        <v>122</v>
      </c>
      <c r="BB3" s="38" t="s">
        <v>291</v>
      </c>
      <c r="BF3" s="38" t="s">
        <v>302</v>
      </c>
      <c r="BG3" s="38" t="s">
        <v>303</v>
      </c>
      <c r="BJ3" s="38" t="s">
        <v>304</v>
      </c>
    </row>
    <row r="4" spans="1:62">
      <c r="A4" t="s">
        <v>98</v>
      </c>
      <c r="C4" t="s">
        <v>452</v>
      </c>
      <c r="D4" t="s">
        <v>452</v>
      </c>
      <c r="E4" t="s">
        <v>452</v>
      </c>
      <c r="F4" t="s">
        <v>452</v>
      </c>
      <c r="G4" s="9" t="s">
        <v>452</v>
      </c>
      <c r="H4" t="s">
        <v>452</v>
      </c>
      <c r="I4" t="s">
        <v>452</v>
      </c>
      <c r="J4" t="s">
        <v>453</v>
      </c>
      <c r="K4" t="s">
        <v>452</v>
      </c>
      <c r="L4" t="s">
        <v>452</v>
      </c>
      <c r="M4" t="s">
        <v>452</v>
      </c>
      <c r="N4" t="s">
        <v>452</v>
      </c>
      <c r="O4" t="s">
        <v>452</v>
      </c>
      <c r="P4" s="9" t="s">
        <v>452</v>
      </c>
      <c r="Q4" t="s">
        <v>452</v>
      </c>
      <c r="R4" t="s">
        <v>452</v>
      </c>
      <c r="S4" t="s">
        <v>452</v>
      </c>
      <c r="T4" t="s">
        <v>452</v>
      </c>
      <c r="Z4" t="s">
        <v>454</v>
      </c>
      <c r="AA4" t="s">
        <v>454</v>
      </c>
      <c r="AB4" t="s">
        <v>454</v>
      </c>
      <c r="AC4" t="s">
        <v>454</v>
      </c>
      <c r="AD4" s="9" t="s">
        <v>454</v>
      </c>
      <c r="AE4" t="s">
        <v>454</v>
      </c>
      <c r="AF4" t="s">
        <v>454</v>
      </c>
      <c r="AG4" t="s">
        <v>454</v>
      </c>
      <c r="AH4" t="s">
        <v>455</v>
      </c>
      <c r="AI4" t="s">
        <v>454</v>
      </c>
      <c r="AJ4" t="s">
        <v>454</v>
      </c>
      <c r="AK4" t="s">
        <v>454</v>
      </c>
      <c r="AL4" t="s">
        <v>454</v>
      </c>
      <c r="AM4" t="s">
        <v>454</v>
      </c>
      <c r="AN4" s="9" t="s">
        <v>454</v>
      </c>
      <c r="AO4" t="s">
        <v>454</v>
      </c>
      <c r="AP4" t="s">
        <v>454</v>
      </c>
      <c r="AQ4" t="s">
        <v>454</v>
      </c>
      <c r="AR4" t="s">
        <v>454</v>
      </c>
      <c r="AS4" t="s">
        <v>454</v>
      </c>
      <c r="AT4" t="s">
        <v>454</v>
      </c>
      <c r="AU4" t="s">
        <v>454</v>
      </c>
      <c r="AV4" t="s">
        <v>454</v>
      </c>
      <c r="AW4" t="s">
        <v>454</v>
      </c>
      <c r="AX4" t="s">
        <v>454</v>
      </c>
      <c r="AY4" t="s">
        <v>454</v>
      </c>
    </row>
    <row r="5" spans="1:62">
      <c r="A5" t="s">
        <v>97</v>
      </c>
      <c r="C5" t="s">
        <v>451</v>
      </c>
      <c r="D5" t="s">
        <v>451</v>
      </c>
      <c r="E5" t="s">
        <v>451</v>
      </c>
      <c r="F5" t="s">
        <v>451</v>
      </c>
      <c r="G5" s="9" t="s">
        <v>451</v>
      </c>
      <c r="H5" t="s">
        <v>451</v>
      </c>
      <c r="I5" t="s">
        <v>451</v>
      </c>
      <c r="J5" t="s">
        <v>451</v>
      </c>
      <c r="K5" t="s">
        <v>451</v>
      </c>
      <c r="L5" t="s">
        <v>451</v>
      </c>
      <c r="M5" t="s">
        <v>451</v>
      </c>
      <c r="N5" t="s">
        <v>451</v>
      </c>
      <c r="O5" t="s">
        <v>451</v>
      </c>
      <c r="P5" s="9" t="s">
        <v>451</v>
      </c>
      <c r="Q5" t="s">
        <v>451</v>
      </c>
      <c r="R5" t="s">
        <v>451</v>
      </c>
      <c r="S5" t="s">
        <v>451</v>
      </c>
      <c r="T5" t="s">
        <v>451</v>
      </c>
      <c r="Z5" t="s">
        <v>451</v>
      </c>
      <c r="AA5" t="s">
        <v>451</v>
      </c>
      <c r="AB5" t="s">
        <v>451</v>
      </c>
      <c r="AC5" t="s">
        <v>451</v>
      </c>
      <c r="AD5" s="9" t="s">
        <v>451</v>
      </c>
      <c r="AE5" t="s">
        <v>451</v>
      </c>
      <c r="AF5" t="s">
        <v>451</v>
      </c>
      <c r="AG5" t="s">
        <v>451</v>
      </c>
      <c r="AH5" t="s">
        <v>451</v>
      </c>
      <c r="AI5" t="s">
        <v>451</v>
      </c>
      <c r="AJ5" t="s">
        <v>451</v>
      </c>
      <c r="AK5" t="s">
        <v>451</v>
      </c>
      <c r="AL5" t="s">
        <v>451</v>
      </c>
      <c r="AM5" t="s">
        <v>451</v>
      </c>
      <c r="AN5" s="9" t="s">
        <v>451</v>
      </c>
      <c r="AO5" t="s">
        <v>451</v>
      </c>
      <c r="AP5" t="s">
        <v>451</v>
      </c>
      <c r="AQ5" t="s">
        <v>451</v>
      </c>
      <c r="AR5" t="s">
        <v>451</v>
      </c>
      <c r="AS5" t="s">
        <v>451</v>
      </c>
      <c r="AT5" t="s">
        <v>451</v>
      </c>
      <c r="AU5" t="s">
        <v>451</v>
      </c>
      <c r="AV5" t="s">
        <v>451</v>
      </c>
      <c r="AW5" t="s">
        <v>451</v>
      </c>
      <c r="AX5" t="s">
        <v>451</v>
      </c>
      <c r="AY5" t="s">
        <v>451</v>
      </c>
    </row>
    <row r="6" spans="1:62">
      <c r="A6" t="s">
        <v>96</v>
      </c>
      <c r="C6" t="s">
        <v>113</v>
      </c>
      <c r="D6" t="s">
        <v>113</v>
      </c>
      <c r="E6" t="s">
        <v>113</v>
      </c>
      <c r="F6" t="s">
        <v>113</v>
      </c>
      <c r="G6" s="9" t="s">
        <v>113</v>
      </c>
      <c r="H6" t="s">
        <v>113</v>
      </c>
      <c r="I6" t="s">
        <v>113</v>
      </c>
      <c r="J6" t="s">
        <v>113</v>
      </c>
      <c r="K6" t="s">
        <v>113</v>
      </c>
      <c r="L6" t="s">
        <v>113</v>
      </c>
      <c r="M6" t="s">
        <v>113</v>
      </c>
      <c r="N6" t="s">
        <v>113</v>
      </c>
      <c r="O6" t="s">
        <v>113</v>
      </c>
      <c r="P6" s="9" t="s">
        <v>113</v>
      </c>
      <c r="Q6" t="s">
        <v>113</v>
      </c>
      <c r="R6" t="s">
        <v>113</v>
      </c>
      <c r="S6" t="s">
        <v>113</v>
      </c>
      <c r="T6" t="s">
        <v>113</v>
      </c>
      <c r="Z6" t="s">
        <v>104</v>
      </c>
      <c r="AA6" t="s">
        <v>104</v>
      </c>
      <c r="AB6" t="s">
        <v>104</v>
      </c>
      <c r="AC6" t="s">
        <v>104</v>
      </c>
      <c r="AD6" s="9" t="s">
        <v>104</v>
      </c>
      <c r="AE6" t="s">
        <v>104</v>
      </c>
      <c r="AF6" t="s">
        <v>104</v>
      </c>
      <c r="AG6" t="s">
        <v>104</v>
      </c>
      <c r="AH6" t="s">
        <v>104</v>
      </c>
      <c r="AI6" t="s">
        <v>104</v>
      </c>
      <c r="AJ6" t="s">
        <v>104</v>
      </c>
      <c r="AK6" t="s">
        <v>104</v>
      </c>
      <c r="AL6" t="s">
        <v>104</v>
      </c>
      <c r="AM6" t="s">
        <v>104</v>
      </c>
      <c r="AN6" s="9" t="s">
        <v>104</v>
      </c>
      <c r="AO6" t="s">
        <v>104</v>
      </c>
      <c r="AP6" t="s">
        <v>104</v>
      </c>
      <c r="AQ6" t="s">
        <v>104</v>
      </c>
      <c r="AR6" t="s">
        <v>104</v>
      </c>
      <c r="AS6" t="s">
        <v>104</v>
      </c>
      <c r="AT6" t="s">
        <v>104</v>
      </c>
      <c r="AU6" t="s">
        <v>104</v>
      </c>
      <c r="AV6" t="s">
        <v>104</v>
      </c>
      <c r="AW6" t="s">
        <v>104</v>
      </c>
      <c r="AX6" t="s">
        <v>104</v>
      </c>
      <c r="AY6" t="s">
        <v>104</v>
      </c>
    </row>
    <row r="7" spans="1:62">
      <c r="A7" t="s">
        <v>95</v>
      </c>
      <c r="C7" t="s">
        <v>178</v>
      </c>
      <c r="D7" t="s">
        <v>178</v>
      </c>
      <c r="E7" t="s">
        <v>178</v>
      </c>
      <c r="F7" t="s">
        <v>178</v>
      </c>
      <c r="G7" s="9" t="s">
        <v>178</v>
      </c>
      <c r="H7" t="s">
        <v>178</v>
      </c>
      <c r="I7" t="s">
        <v>178</v>
      </c>
      <c r="J7" t="s">
        <v>178</v>
      </c>
      <c r="K7" t="s">
        <v>178</v>
      </c>
      <c r="L7" t="s">
        <v>178</v>
      </c>
      <c r="M7" t="s">
        <v>178</v>
      </c>
      <c r="N7" t="s">
        <v>178</v>
      </c>
      <c r="O7" t="s">
        <v>178</v>
      </c>
      <c r="P7" s="9" t="s">
        <v>178</v>
      </c>
      <c r="Q7" t="s">
        <v>178</v>
      </c>
      <c r="R7" t="s">
        <v>178</v>
      </c>
      <c r="S7" t="s">
        <v>178</v>
      </c>
      <c r="T7" t="s">
        <v>178</v>
      </c>
      <c r="Z7" t="s">
        <v>178</v>
      </c>
      <c r="AA7" t="s">
        <v>178</v>
      </c>
      <c r="AB7" t="s">
        <v>178</v>
      </c>
      <c r="AC7" t="s">
        <v>178</v>
      </c>
      <c r="AD7" s="9" t="s">
        <v>178</v>
      </c>
      <c r="AE7" t="s">
        <v>178</v>
      </c>
      <c r="AF7" t="s">
        <v>178</v>
      </c>
      <c r="AG7" t="s">
        <v>178</v>
      </c>
      <c r="AH7" t="s">
        <v>178</v>
      </c>
      <c r="AI7" t="s">
        <v>178</v>
      </c>
      <c r="AJ7" t="s">
        <v>178</v>
      </c>
      <c r="AK7" t="s">
        <v>178</v>
      </c>
      <c r="AL7" t="s">
        <v>178</v>
      </c>
      <c r="AM7" t="s">
        <v>178</v>
      </c>
      <c r="AN7" s="9" t="s">
        <v>178</v>
      </c>
      <c r="AO7" t="s">
        <v>178</v>
      </c>
      <c r="AP7" t="s">
        <v>178</v>
      </c>
      <c r="AQ7" t="s">
        <v>178</v>
      </c>
      <c r="AR7" t="s">
        <v>178</v>
      </c>
      <c r="AS7" t="s">
        <v>178</v>
      </c>
      <c r="AT7" t="s">
        <v>178</v>
      </c>
      <c r="AU7" t="s">
        <v>178</v>
      </c>
      <c r="AV7" t="s">
        <v>178</v>
      </c>
      <c r="AW7" t="s">
        <v>178</v>
      </c>
      <c r="AX7" t="s">
        <v>178</v>
      </c>
      <c r="AY7" t="s">
        <v>178</v>
      </c>
    </row>
    <row r="8" spans="1:62">
      <c r="A8" t="s">
        <v>94</v>
      </c>
      <c r="C8" t="s">
        <v>177</v>
      </c>
      <c r="D8" t="s">
        <v>181</v>
      </c>
      <c r="E8" t="s">
        <v>183</v>
      </c>
      <c r="F8" t="s">
        <v>183</v>
      </c>
      <c r="G8" s="9" t="s">
        <v>181</v>
      </c>
      <c r="H8" t="s">
        <v>177</v>
      </c>
      <c r="I8" t="s">
        <v>188</v>
      </c>
      <c r="J8" t="s">
        <v>188</v>
      </c>
      <c r="K8" t="s">
        <v>188</v>
      </c>
      <c r="L8" t="s">
        <v>177</v>
      </c>
      <c r="M8" t="s">
        <v>188</v>
      </c>
      <c r="N8" t="s">
        <v>188</v>
      </c>
      <c r="O8" t="s">
        <v>183</v>
      </c>
      <c r="P8" s="9" t="s">
        <v>181</v>
      </c>
      <c r="Q8" t="s">
        <v>177</v>
      </c>
      <c r="R8" t="s">
        <v>177</v>
      </c>
      <c r="S8" t="s">
        <v>183</v>
      </c>
      <c r="T8" t="s">
        <v>177</v>
      </c>
      <c r="Z8" t="s">
        <v>201</v>
      </c>
      <c r="AA8" t="s">
        <v>201</v>
      </c>
      <c r="AB8" t="s">
        <v>201</v>
      </c>
      <c r="AC8" t="s">
        <v>201</v>
      </c>
      <c r="AD8" s="9" t="s">
        <v>201</v>
      </c>
      <c r="AE8" t="s">
        <v>201</v>
      </c>
      <c r="AF8" t="s">
        <v>201</v>
      </c>
      <c r="AG8" t="s">
        <v>201</v>
      </c>
      <c r="AH8" t="s">
        <v>201</v>
      </c>
      <c r="AI8" t="s">
        <v>201</v>
      </c>
      <c r="AJ8" t="s">
        <v>201</v>
      </c>
      <c r="AK8" t="s">
        <v>201</v>
      </c>
      <c r="AL8" t="s">
        <v>201</v>
      </c>
      <c r="AM8" t="s">
        <v>201</v>
      </c>
      <c r="AN8" s="9" t="s">
        <v>201</v>
      </c>
      <c r="AO8" t="s">
        <v>201</v>
      </c>
      <c r="AP8" t="s">
        <v>201</v>
      </c>
      <c r="AQ8" t="s">
        <v>201</v>
      </c>
      <c r="AR8" t="s">
        <v>201</v>
      </c>
      <c r="AS8" t="s">
        <v>201</v>
      </c>
      <c r="AT8" t="s">
        <v>201</v>
      </c>
      <c r="AU8" t="s">
        <v>201</v>
      </c>
      <c r="AV8" t="s">
        <v>201</v>
      </c>
      <c r="AW8" t="s">
        <v>201</v>
      </c>
      <c r="AX8" t="s">
        <v>201</v>
      </c>
      <c r="AY8" t="s">
        <v>201</v>
      </c>
    </row>
    <row r="9" spans="1:62">
      <c r="A9" t="s">
        <v>93</v>
      </c>
      <c r="C9" t="s">
        <v>450</v>
      </c>
      <c r="D9" t="s">
        <v>450</v>
      </c>
      <c r="E9" t="s">
        <v>450</v>
      </c>
      <c r="F9" t="s">
        <v>450</v>
      </c>
      <c r="G9" s="9" t="s">
        <v>450</v>
      </c>
      <c r="H9" t="s">
        <v>450</v>
      </c>
      <c r="I9" t="s">
        <v>450</v>
      </c>
      <c r="J9" t="s">
        <v>450</v>
      </c>
      <c r="K9" t="s">
        <v>450</v>
      </c>
      <c r="L9" t="s">
        <v>450</v>
      </c>
      <c r="M9" t="s">
        <v>450</v>
      </c>
      <c r="N9" t="s">
        <v>450</v>
      </c>
      <c r="O9" t="s">
        <v>450</v>
      </c>
      <c r="P9" s="9" t="s">
        <v>450</v>
      </c>
      <c r="Q9" t="s">
        <v>450</v>
      </c>
      <c r="R9" t="s">
        <v>450</v>
      </c>
      <c r="S9" t="s">
        <v>450</v>
      </c>
      <c r="T9" t="s">
        <v>450</v>
      </c>
      <c r="Z9" t="s">
        <v>450</v>
      </c>
      <c r="AA9" t="s">
        <v>450</v>
      </c>
      <c r="AB9" t="s">
        <v>450</v>
      </c>
      <c r="AC9" t="s">
        <v>450</v>
      </c>
      <c r="AD9" s="9" t="s">
        <v>450</v>
      </c>
      <c r="AE9" t="s">
        <v>450</v>
      </c>
      <c r="AF9" t="s">
        <v>450</v>
      </c>
      <c r="AG9" t="s">
        <v>450</v>
      </c>
      <c r="AH9" t="s">
        <v>450</v>
      </c>
      <c r="AI9" t="s">
        <v>450</v>
      </c>
      <c r="AJ9" t="s">
        <v>450</v>
      </c>
      <c r="AK9" t="s">
        <v>450</v>
      </c>
      <c r="AL9" t="s">
        <v>450</v>
      </c>
      <c r="AM9" t="s">
        <v>450</v>
      </c>
      <c r="AN9" s="9" t="s">
        <v>450</v>
      </c>
      <c r="AO9" t="s">
        <v>450</v>
      </c>
      <c r="AP9" t="s">
        <v>450</v>
      </c>
      <c r="AQ9" t="s">
        <v>450</v>
      </c>
      <c r="AR9" t="s">
        <v>450</v>
      </c>
      <c r="AS9" t="s">
        <v>450</v>
      </c>
      <c r="AT9" t="s">
        <v>450</v>
      </c>
      <c r="AU9" t="s">
        <v>450</v>
      </c>
      <c r="AV9" t="s">
        <v>450</v>
      </c>
      <c r="AW9" t="s">
        <v>450</v>
      </c>
      <c r="AX9" t="s">
        <v>450</v>
      </c>
      <c r="AY9" t="s">
        <v>450</v>
      </c>
    </row>
    <row r="10" spans="1:62">
      <c r="A10" t="s">
        <v>92</v>
      </c>
      <c r="C10" t="s">
        <v>100</v>
      </c>
      <c r="D10" t="s">
        <v>100</v>
      </c>
      <c r="E10" t="s">
        <v>100</v>
      </c>
      <c r="F10" t="s">
        <v>100</v>
      </c>
      <c r="G10" s="9" t="s">
        <v>100</v>
      </c>
      <c r="H10" t="s">
        <v>100</v>
      </c>
      <c r="I10" t="s">
        <v>100</v>
      </c>
      <c r="J10" t="s">
        <v>100</v>
      </c>
      <c r="K10" t="s">
        <v>100</v>
      </c>
      <c r="L10" t="s">
        <v>100</v>
      </c>
      <c r="M10" t="s">
        <v>100</v>
      </c>
      <c r="N10" t="s">
        <v>100</v>
      </c>
      <c r="O10" t="s">
        <v>100</v>
      </c>
      <c r="P10" s="9" t="s">
        <v>100</v>
      </c>
      <c r="Q10" t="s">
        <v>100</v>
      </c>
      <c r="R10" t="s">
        <v>100</v>
      </c>
      <c r="S10" t="s">
        <v>100</v>
      </c>
      <c r="T10" t="s">
        <v>100</v>
      </c>
      <c r="Z10" t="s">
        <v>100</v>
      </c>
      <c r="AA10" t="s">
        <v>100</v>
      </c>
      <c r="AB10" t="s">
        <v>100</v>
      </c>
      <c r="AC10" t="s">
        <v>100</v>
      </c>
      <c r="AD10" s="9" t="s">
        <v>100</v>
      </c>
      <c r="AE10" t="s">
        <v>100</v>
      </c>
      <c r="AF10" t="s">
        <v>100</v>
      </c>
      <c r="AG10" t="s">
        <v>100</v>
      </c>
      <c r="AH10" t="s">
        <v>100</v>
      </c>
      <c r="AI10" t="s">
        <v>100</v>
      </c>
      <c r="AJ10" t="s">
        <v>100</v>
      </c>
      <c r="AK10" t="s">
        <v>100</v>
      </c>
      <c r="AL10" t="s">
        <v>100</v>
      </c>
      <c r="AM10" t="s">
        <v>100</v>
      </c>
      <c r="AN10" s="9" t="s">
        <v>100</v>
      </c>
      <c r="AO10" t="s">
        <v>100</v>
      </c>
      <c r="AP10" t="s">
        <v>100</v>
      </c>
      <c r="AQ10" t="s">
        <v>100</v>
      </c>
      <c r="AR10" t="s">
        <v>100</v>
      </c>
      <c r="AS10" t="s">
        <v>100</v>
      </c>
      <c r="AT10" t="s">
        <v>100</v>
      </c>
      <c r="AU10" t="s">
        <v>100</v>
      </c>
      <c r="AV10" t="s">
        <v>100</v>
      </c>
      <c r="AW10" t="s">
        <v>100</v>
      </c>
      <c r="AX10" t="s">
        <v>100</v>
      </c>
      <c r="AY10" t="s">
        <v>100</v>
      </c>
    </row>
    <row r="11" spans="1:62">
      <c r="A11" t="s">
        <v>449</v>
      </c>
      <c r="B11" s="2">
        <v>36616</v>
      </c>
      <c r="C11" s="3">
        <v>4336</v>
      </c>
      <c r="D11" s="3">
        <v>3549</v>
      </c>
      <c r="E11" s="3">
        <v>-331</v>
      </c>
      <c r="F11" s="3">
        <v>3880</v>
      </c>
      <c r="G11" s="3">
        <v>3685</v>
      </c>
      <c r="H11" s="3">
        <v>-26649</v>
      </c>
      <c r="I11" s="3">
        <v>1311</v>
      </c>
      <c r="J11" s="3">
        <v>-870</v>
      </c>
      <c r="K11" s="3">
        <v>-27960</v>
      </c>
      <c r="L11" s="3">
        <v>30334</v>
      </c>
      <c r="M11" s="3">
        <v>36247</v>
      </c>
      <c r="N11" s="3">
        <v>-2326</v>
      </c>
      <c r="O11" s="3">
        <v>-5913</v>
      </c>
      <c r="P11" s="3">
        <v>-539</v>
      </c>
      <c r="Q11" s="3">
        <v>-7757</v>
      </c>
      <c r="R11" s="3">
        <v>7218</v>
      </c>
      <c r="S11" s="3">
        <v>713</v>
      </c>
      <c r="T11" s="3">
        <v>-4349</v>
      </c>
      <c r="Z11" s="3">
        <v>6386</v>
      </c>
      <c r="AA11" s="3">
        <v>-2112</v>
      </c>
      <c r="AB11" s="3">
        <v>6062</v>
      </c>
      <c r="AC11" s="3">
        <v>3949</v>
      </c>
      <c r="AD11" s="3">
        <v>-1692</v>
      </c>
      <c r="AE11" s="3">
        <v>13056</v>
      </c>
      <c r="AF11" s="3">
        <v>0</v>
      </c>
      <c r="AG11" s="3">
        <v>-525</v>
      </c>
      <c r="AH11" s="3">
        <v>0</v>
      </c>
      <c r="AI11" s="3">
        <v>13580</v>
      </c>
      <c r="AJ11" s="3">
        <v>11364</v>
      </c>
      <c r="AK11" s="3">
        <v>2742</v>
      </c>
      <c r="AL11" s="3">
        <v>6597</v>
      </c>
      <c r="AM11" s="3">
        <v>2024</v>
      </c>
      <c r="AN11" s="3">
        <v>10470</v>
      </c>
      <c r="AO11" s="3">
        <v>-302</v>
      </c>
      <c r="AP11" s="3">
        <v>-4246</v>
      </c>
      <c r="AQ11" s="3">
        <v>591</v>
      </c>
      <c r="AR11" s="3">
        <v>-1981</v>
      </c>
      <c r="AS11" s="3">
        <v>5334</v>
      </c>
      <c r="AT11" s="3">
        <v>10169</v>
      </c>
      <c r="AU11" s="3">
        <v>701</v>
      </c>
      <c r="AV11" s="3">
        <v>8152</v>
      </c>
      <c r="AW11" s="3">
        <v>-317</v>
      </c>
      <c r="AX11" s="3">
        <v>1635</v>
      </c>
      <c r="AY11" s="3">
        <v>-47</v>
      </c>
    </row>
    <row r="12" spans="1:62">
      <c r="A12" t="s">
        <v>456</v>
      </c>
      <c r="B12" s="2">
        <v>36707</v>
      </c>
      <c r="C12" s="3">
        <v>5408</v>
      </c>
      <c r="D12" s="3">
        <v>1259</v>
      </c>
      <c r="E12" s="3">
        <v>874</v>
      </c>
      <c r="F12" s="3">
        <v>385</v>
      </c>
      <c r="G12" s="3">
        <v>-911</v>
      </c>
      <c r="H12" s="3">
        <v>-24138</v>
      </c>
      <c r="I12" s="3">
        <v>-6470</v>
      </c>
      <c r="J12" s="3">
        <v>-258</v>
      </c>
      <c r="K12" s="3">
        <v>-17667</v>
      </c>
      <c r="L12" s="3">
        <v>23227</v>
      </c>
      <c r="M12" s="3">
        <v>24301</v>
      </c>
      <c r="N12" s="3">
        <v>1305</v>
      </c>
      <c r="O12" s="3">
        <v>-1074</v>
      </c>
      <c r="P12" s="3">
        <v>2547</v>
      </c>
      <c r="Q12" s="3">
        <v>-5572</v>
      </c>
      <c r="R12" s="3">
        <v>8119</v>
      </c>
      <c r="S12" s="3">
        <v>1369</v>
      </c>
      <c r="T12" s="3">
        <v>-3023</v>
      </c>
      <c r="Z12" s="3">
        <v>4525</v>
      </c>
      <c r="AA12" s="3">
        <v>-2350</v>
      </c>
      <c r="AB12" s="3">
        <v>15073</v>
      </c>
      <c r="AC12" s="3">
        <v>12722</v>
      </c>
      <c r="AD12" s="3">
        <v>-6749</v>
      </c>
      <c r="AE12" s="3">
        <v>13856</v>
      </c>
      <c r="AF12" s="3">
        <v>0</v>
      </c>
      <c r="AG12" s="3">
        <v>2659</v>
      </c>
      <c r="AH12" s="3">
        <v>10</v>
      </c>
      <c r="AI12" s="3">
        <v>11187</v>
      </c>
      <c r="AJ12" s="3">
        <v>7107</v>
      </c>
      <c r="AK12" s="3">
        <v>4756</v>
      </c>
      <c r="AL12" s="3">
        <v>4043</v>
      </c>
      <c r="AM12" s="3">
        <v>-1691</v>
      </c>
      <c r="AN12" s="3">
        <v>11463</v>
      </c>
      <c r="AO12" s="3">
        <v>-1941</v>
      </c>
      <c r="AP12" s="3">
        <v>-2690</v>
      </c>
      <c r="AQ12" s="3">
        <v>542</v>
      </c>
      <c r="AR12" s="3">
        <v>-257</v>
      </c>
      <c r="AS12" s="3">
        <v>464</v>
      </c>
      <c r="AT12" s="3">
        <v>9523</v>
      </c>
      <c r="AU12" s="3">
        <v>-831</v>
      </c>
      <c r="AV12" s="3">
        <v>7417</v>
      </c>
      <c r="AW12" s="3">
        <v>517</v>
      </c>
      <c r="AX12" s="3">
        <v>2420</v>
      </c>
      <c r="AY12" s="3">
        <v>1510</v>
      </c>
    </row>
    <row r="13" spans="1:62">
      <c r="A13" t="s">
        <v>457</v>
      </c>
      <c r="B13" s="2">
        <v>36799</v>
      </c>
      <c r="C13" s="3">
        <v>-776</v>
      </c>
      <c r="D13" s="3">
        <v>-1869</v>
      </c>
      <c r="E13" s="3">
        <v>-4155</v>
      </c>
      <c r="F13" s="3">
        <v>2286</v>
      </c>
      <c r="G13" s="3">
        <v>-11562</v>
      </c>
      <c r="H13" s="3">
        <v>-22736</v>
      </c>
      <c r="I13" s="3">
        <v>-375</v>
      </c>
      <c r="J13" s="3">
        <v>-22</v>
      </c>
      <c r="K13" s="3">
        <v>-22361</v>
      </c>
      <c r="L13" s="3">
        <v>11174</v>
      </c>
      <c r="M13" s="3">
        <v>6074</v>
      </c>
      <c r="N13" s="3">
        <v>-9314</v>
      </c>
      <c r="O13" s="3">
        <v>5100</v>
      </c>
      <c r="P13" s="3">
        <v>15354</v>
      </c>
      <c r="Q13" s="3">
        <v>6964</v>
      </c>
      <c r="R13" s="3">
        <v>8390</v>
      </c>
      <c r="S13" s="3">
        <v>-370</v>
      </c>
      <c r="T13" s="3">
        <v>-2466</v>
      </c>
      <c r="Z13" s="3">
        <v>4839</v>
      </c>
      <c r="AA13" s="3">
        <v>-16968</v>
      </c>
      <c r="AB13" s="3">
        <v>23318</v>
      </c>
      <c r="AC13" s="3">
        <v>6351</v>
      </c>
      <c r="AD13" s="3">
        <v>18764</v>
      </c>
      <c r="AE13" s="3">
        <v>10867</v>
      </c>
      <c r="AF13" s="3">
        <v>0</v>
      </c>
      <c r="AG13" s="3">
        <v>-1201</v>
      </c>
      <c r="AH13" s="3">
        <v>-5</v>
      </c>
      <c r="AI13" s="3">
        <v>12072</v>
      </c>
      <c r="AJ13" s="3">
        <v>29632</v>
      </c>
      <c r="AK13" s="3">
        <v>5887</v>
      </c>
      <c r="AL13" s="3">
        <v>12101</v>
      </c>
      <c r="AM13" s="3">
        <v>11642</v>
      </c>
      <c r="AN13" s="3">
        <v>1273</v>
      </c>
      <c r="AO13" s="3">
        <v>16293</v>
      </c>
      <c r="AP13" s="3">
        <v>13496</v>
      </c>
      <c r="AQ13" s="3">
        <v>2157</v>
      </c>
      <c r="AR13" s="3">
        <v>8</v>
      </c>
      <c r="AS13" s="3">
        <v>631</v>
      </c>
      <c r="AT13" s="3">
        <v>17567</v>
      </c>
      <c r="AU13" s="3">
        <v>124</v>
      </c>
      <c r="AV13" s="3">
        <v>7266</v>
      </c>
      <c r="AW13" s="3">
        <v>218</v>
      </c>
      <c r="AX13" s="3">
        <v>9958</v>
      </c>
      <c r="AY13" s="3">
        <v>1717</v>
      </c>
    </row>
    <row r="14" spans="1:62">
      <c r="A14" t="s">
        <v>458</v>
      </c>
      <c r="B14" s="2">
        <v>36891</v>
      </c>
      <c r="C14" s="3">
        <v>-3209</v>
      </c>
      <c r="D14" s="3">
        <v>4318</v>
      </c>
      <c r="E14" s="3">
        <v>-3648</v>
      </c>
      <c r="F14" s="3">
        <v>7966</v>
      </c>
      <c r="G14" s="3">
        <v>-10186</v>
      </c>
      <c r="H14" s="3">
        <v>-17534</v>
      </c>
      <c r="I14" s="3">
        <v>1663</v>
      </c>
      <c r="J14" s="3">
        <v>-598</v>
      </c>
      <c r="K14" s="3">
        <v>-19197</v>
      </c>
      <c r="L14" s="3">
        <v>7348</v>
      </c>
      <c r="M14" s="3">
        <v>729</v>
      </c>
      <c r="N14" s="3">
        <v>-3027</v>
      </c>
      <c r="O14" s="3">
        <v>6619</v>
      </c>
      <c r="P14" s="3">
        <v>666</v>
      </c>
      <c r="Q14" s="3">
        <v>-197</v>
      </c>
      <c r="R14" s="3">
        <v>863</v>
      </c>
      <c r="S14" s="3">
        <v>789</v>
      </c>
      <c r="T14" s="3">
        <v>3272</v>
      </c>
      <c r="Z14" s="3">
        <v>3724</v>
      </c>
      <c r="AA14" s="3">
        <v>1200</v>
      </c>
      <c r="AB14" s="3">
        <v>18733</v>
      </c>
      <c r="AC14" s="3">
        <v>19933</v>
      </c>
      <c r="AD14" s="3">
        <v>-11709</v>
      </c>
      <c r="AE14" s="3">
        <v>27250</v>
      </c>
      <c r="AF14" s="3">
        <v>0</v>
      </c>
      <c r="AG14" s="3">
        <v>4625</v>
      </c>
      <c r="AH14" s="3">
        <v>-5</v>
      </c>
      <c r="AI14" s="3">
        <v>22630</v>
      </c>
      <c r="AJ14" s="3">
        <v>15541</v>
      </c>
      <c r="AK14" s="3">
        <v>949</v>
      </c>
      <c r="AL14" s="3">
        <v>12838</v>
      </c>
      <c r="AM14" s="3">
        <v>1754</v>
      </c>
      <c r="AN14" s="3">
        <v>12666</v>
      </c>
      <c r="AO14" s="3">
        <v>6736</v>
      </c>
      <c r="AP14" s="3">
        <v>2685</v>
      </c>
      <c r="AQ14" s="3">
        <v>5145</v>
      </c>
      <c r="AR14" s="3">
        <v>2797</v>
      </c>
      <c r="AS14" s="3">
        <v>-3892</v>
      </c>
      <c r="AT14" s="3">
        <v>19402</v>
      </c>
      <c r="AU14" s="3">
        <v>-195</v>
      </c>
      <c r="AV14" s="3">
        <v>17425</v>
      </c>
      <c r="AW14" s="3">
        <v>617</v>
      </c>
      <c r="AX14" s="3">
        <v>1556</v>
      </c>
      <c r="AY14" s="3">
        <v>-1263</v>
      </c>
    </row>
    <row r="15" spans="1:62">
      <c r="A15" t="s">
        <v>459</v>
      </c>
      <c r="B15" s="2">
        <v>36981</v>
      </c>
      <c r="C15" s="3">
        <v>-3281</v>
      </c>
      <c r="D15" s="3">
        <v>-8494</v>
      </c>
      <c r="E15" s="3">
        <v>-12887</v>
      </c>
      <c r="F15" s="3">
        <v>4393</v>
      </c>
      <c r="G15" s="3">
        <v>4002</v>
      </c>
      <c r="H15" s="3">
        <v>-21707</v>
      </c>
      <c r="I15" s="3">
        <v>-15766</v>
      </c>
      <c r="J15" s="3">
        <v>-330</v>
      </c>
      <c r="K15" s="3">
        <v>-5941</v>
      </c>
      <c r="L15" s="3">
        <v>25709</v>
      </c>
      <c r="M15" s="3">
        <v>24005</v>
      </c>
      <c r="N15" s="3">
        <v>-2870</v>
      </c>
      <c r="O15" s="3">
        <v>1704</v>
      </c>
      <c r="P15" s="3">
        <v>2289</v>
      </c>
      <c r="Q15" s="3">
        <v>-27826</v>
      </c>
      <c r="R15" s="3">
        <v>30115</v>
      </c>
      <c r="S15" s="3">
        <v>-262</v>
      </c>
      <c r="T15" s="3">
        <v>3591</v>
      </c>
      <c r="Z15" s="3">
        <v>6981</v>
      </c>
      <c r="AA15" s="3">
        <v>-1639</v>
      </c>
      <c r="AB15" s="3">
        <v>6830</v>
      </c>
      <c r="AC15" s="3">
        <v>5191</v>
      </c>
      <c r="AD15" s="3">
        <v>-7598</v>
      </c>
      <c r="AE15" s="3">
        <v>13969</v>
      </c>
      <c r="AF15" s="3">
        <v>0</v>
      </c>
      <c r="AG15" s="3">
        <v>8674</v>
      </c>
      <c r="AH15" s="3">
        <v>1</v>
      </c>
      <c r="AI15" s="3">
        <v>5293</v>
      </c>
      <c r="AJ15" s="3">
        <v>6370</v>
      </c>
      <c r="AK15" s="3">
        <v>2489</v>
      </c>
      <c r="AL15" s="3">
        <v>966</v>
      </c>
      <c r="AM15" s="3">
        <v>2917</v>
      </c>
      <c r="AN15" s="3">
        <v>16004</v>
      </c>
      <c r="AO15" s="3">
        <v>5617</v>
      </c>
      <c r="AP15" s="3">
        <v>-17966</v>
      </c>
      <c r="AQ15" s="3">
        <v>17302</v>
      </c>
      <c r="AR15" s="3">
        <v>-1954</v>
      </c>
      <c r="AS15" s="3">
        <v>8236</v>
      </c>
      <c r="AT15" s="3">
        <v>21620</v>
      </c>
      <c r="AU15" s="3">
        <v>1580</v>
      </c>
      <c r="AV15" s="3">
        <v>15388</v>
      </c>
      <c r="AW15" s="3">
        <v>-924</v>
      </c>
      <c r="AX15" s="3">
        <v>5576</v>
      </c>
      <c r="AY15" s="3">
        <v>1492</v>
      </c>
    </row>
    <row r="16" spans="1:62">
      <c r="A16" t="s">
        <v>460</v>
      </c>
      <c r="B16" s="2">
        <v>37072</v>
      </c>
      <c r="C16" s="3">
        <v>5741</v>
      </c>
      <c r="D16" s="3">
        <v>1558</v>
      </c>
      <c r="E16" s="3">
        <v>-3158</v>
      </c>
      <c r="F16" s="3">
        <v>4716</v>
      </c>
      <c r="G16" s="3">
        <v>6525</v>
      </c>
      <c r="H16" s="3">
        <v>-13451</v>
      </c>
      <c r="I16" s="3">
        <v>-6118</v>
      </c>
      <c r="J16" s="3">
        <v>-475</v>
      </c>
      <c r="K16" s="3">
        <v>-7332</v>
      </c>
      <c r="L16" s="3">
        <v>19976</v>
      </c>
      <c r="M16" s="3">
        <v>22505</v>
      </c>
      <c r="N16" s="3">
        <v>7086</v>
      </c>
      <c r="O16" s="3">
        <v>-2529</v>
      </c>
      <c r="P16" s="3">
        <v>-1925</v>
      </c>
      <c r="Q16" s="3">
        <v>-6461</v>
      </c>
      <c r="R16" s="3">
        <v>4536</v>
      </c>
      <c r="S16" s="3">
        <v>176</v>
      </c>
      <c r="T16" s="3">
        <v>-4159</v>
      </c>
      <c r="Z16" s="3">
        <v>3743</v>
      </c>
      <c r="AA16" s="3">
        <v>205</v>
      </c>
      <c r="AB16" s="3">
        <v>16731</v>
      </c>
      <c r="AC16" s="3">
        <v>16935</v>
      </c>
      <c r="AD16" s="3">
        <v>-6533</v>
      </c>
      <c r="AE16" s="3">
        <v>15230</v>
      </c>
      <c r="AF16" s="3">
        <v>0</v>
      </c>
      <c r="AG16" s="3">
        <v>6718</v>
      </c>
      <c r="AH16" s="3">
        <v>1</v>
      </c>
      <c r="AI16" s="3">
        <v>8512</v>
      </c>
      <c r="AJ16" s="3">
        <v>8698</v>
      </c>
      <c r="AK16" s="3">
        <v>3303</v>
      </c>
      <c r="AL16" s="3">
        <v>1583</v>
      </c>
      <c r="AM16" s="3">
        <v>3810</v>
      </c>
      <c r="AN16" s="3">
        <v>9931</v>
      </c>
      <c r="AO16" s="3">
        <v>-11708</v>
      </c>
      <c r="AP16" s="3">
        <v>1028</v>
      </c>
      <c r="AQ16" s="3">
        <v>-11154</v>
      </c>
      <c r="AR16" s="3">
        <v>-458</v>
      </c>
      <c r="AS16" s="3">
        <v>-1124</v>
      </c>
      <c r="AT16" s="3">
        <v>-1777</v>
      </c>
      <c r="AU16" s="3">
        <v>-1033</v>
      </c>
      <c r="AV16" s="3">
        <v>-3915</v>
      </c>
      <c r="AW16" s="3">
        <v>489</v>
      </c>
      <c r="AX16" s="3">
        <v>2683</v>
      </c>
      <c r="AY16" s="3">
        <v>-1972</v>
      </c>
    </row>
    <row r="17" spans="1:51">
      <c r="A17" t="s">
        <v>461</v>
      </c>
      <c r="B17" s="2">
        <v>37164</v>
      </c>
      <c r="C17" s="3">
        <v>-2881</v>
      </c>
      <c r="D17" s="3">
        <v>2217</v>
      </c>
      <c r="E17" s="3">
        <v>-1269</v>
      </c>
      <c r="F17" s="3">
        <v>3486</v>
      </c>
      <c r="G17" s="3">
        <v>-7193</v>
      </c>
      <c r="H17" s="3">
        <v>-54</v>
      </c>
      <c r="I17" s="3">
        <v>-544</v>
      </c>
      <c r="J17" s="3">
        <v>-822</v>
      </c>
      <c r="K17" s="3">
        <v>491</v>
      </c>
      <c r="L17" s="3">
        <v>-7139</v>
      </c>
      <c r="M17" s="3">
        <v>-12414</v>
      </c>
      <c r="N17" s="3">
        <v>-7315</v>
      </c>
      <c r="O17" s="3">
        <v>5275</v>
      </c>
      <c r="P17" s="3">
        <v>266</v>
      </c>
      <c r="Q17" s="3">
        <v>7485</v>
      </c>
      <c r="R17" s="3">
        <v>-7219</v>
      </c>
      <c r="S17" s="3">
        <v>36</v>
      </c>
      <c r="T17" s="3">
        <v>-176</v>
      </c>
      <c r="Z17" s="3">
        <v>5256</v>
      </c>
      <c r="AA17" s="3">
        <v>-4763</v>
      </c>
      <c r="AB17" s="3">
        <v>8213</v>
      </c>
      <c r="AC17" s="3">
        <v>3450</v>
      </c>
      <c r="AD17" s="3">
        <v>2237</v>
      </c>
      <c r="AE17" s="3">
        <v>3527</v>
      </c>
      <c r="AF17" s="3">
        <v>0</v>
      </c>
      <c r="AG17" s="3">
        <v>749</v>
      </c>
      <c r="AH17" s="3">
        <v>2</v>
      </c>
      <c r="AI17" s="3">
        <v>2775</v>
      </c>
      <c r="AJ17" s="3">
        <v>5764</v>
      </c>
      <c r="AK17" s="3">
        <v>1234</v>
      </c>
      <c r="AL17" s="3">
        <v>3850</v>
      </c>
      <c r="AM17" s="3">
        <v>678</v>
      </c>
      <c r="AN17" s="3">
        <v>9224</v>
      </c>
      <c r="AO17" s="3">
        <v>-3199</v>
      </c>
      <c r="AP17" s="3">
        <v>-607</v>
      </c>
      <c r="AQ17" s="3">
        <v>141</v>
      </c>
      <c r="AR17" s="3">
        <v>158</v>
      </c>
      <c r="AS17" s="3">
        <v>-2891</v>
      </c>
      <c r="AT17" s="3">
        <v>6024</v>
      </c>
      <c r="AU17" s="3">
        <v>656</v>
      </c>
      <c r="AV17" s="3">
        <v>2747</v>
      </c>
      <c r="AW17" s="3">
        <v>221</v>
      </c>
      <c r="AX17" s="3">
        <v>2402</v>
      </c>
      <c r="AY17" s="3">
        <v>-570</v>
      </c>
    </row>
    <row r="18" spans="1:51">
      <c r="A18" t="s">
        <v>462</v>
      </c>
      <c r="B18" s="2">
        <v>37256</v>
      </c>
      <c r="C18" s="3">
        <v>-6446</v>
      </c>
      <c r="D18" s="3">
        <v>3450</v>
      </c>
      <c r="E18" s="3">
        <v>-573</v>
      </c>
      <c r="F18" s="3">
        <v>4023</v>
      </c>
      <c r="G18" s="3">
        <v>3492</v>
      </c>
      <c r="H18" s="3">
        <v>-2389</v>
      </c>
      <c r="I18" s="3">
        <v>-64</v>
      </c>
      <c r="J18" s="3">
        <v>-273</v>
      </c>
      <c r="K18" s="3">
        <v>-2327</v>
      </c>
      <c r="L18" s="3">
        <v>5881</v>
      </c>
      <c r="M18" s="3">
        <v>4240</v>
      </c>
      <c r="N18" s="3">
        <v>-7887</v>
      </c>
      <c r="O18" s="3">
        <v>1641</v>
      </c>
      <c r="P18" s="3">
        <v>-13066</v>
      </c>
      <c r="Q18" s="3">
        <v>4838</v>
      </c>
      <c r="R18" s="3">
        <v>-17904</v>
      </c>
      <c r="S18" s="3">
        <v>-427</v>
      </c>
      <c r="T18" s="3">
        <v>3157</v>
      </c>
      <c r="Z18" s="3">
        <v>5724</v>
      </c>
      <c r="AA18" s="3">
        <v>945</v>
      </c>
      <c r="AB18" s="3">
        <v>5223</v>
      </c>
      <c r="AC18" s="3">
        <v>6169</v>
      </c>
      <c r="AD18" s="3">
        <v>-7030</v>
      </c>
      <c r="AE18" s="3">
        <v>17502</v>
      </c>
      <c r="AF18" s="3">
        <v>0</v>
      </c>
      <c r="AG18" s="3">
        <v>7679</v>
      </c>
      <c r="AH18" s="3">
        <v>4</v>
      </c>
      <c r="AI18" s="3">
        <v>9818</v>
      </c>
      <c r="AJ18" s="3">
        <v>10471</v>
      </c>
      <c r="AK18" s="3">
        <v>2811</v>
      </c>
      <c r="AL18" s="3">
        <v>3956</v>
      </c>
      <c r="AM18" s="3">
        <v>3705</v>
      </c>
      <c r="AN18" s="3">
        <v>9540</v>
      </c>
      <c r="AO18" s="3">
        <v>-3139</v>
      </c>
      <c r="AP18" s="3">
        <v>1374</v>
      </c>
      <c r="AQ18" s="3">
        <v>-2924</v>
      </c>
      <c r="AR18" s="3">
        <v>2379</v>
      </c>
      <c r="AS18" s="3">
        <v>-3968</v>
      </c>
      <c r="AT18" s="3">
        <v>6401</v>
      </c>
      <c r="AU18" s="3">
        <v>-1479</v>
      </c>
      <c r="AV18" s="3">
        <v>2293</v>
      </c>
      <c r="AW18" s="3">
        <v>899</v>
      </c>
      <c r="AX18" s="3">
        <v>4690</v>
      </c>
      <c r="AY18" s="3">
        <v>651</v>
      </c>
    </row>
    <row r="19" spans="1:51">
      <c r="A19" t="s">
        <v>463</v>
      </c>
      <c r="B19" s="2">
        <v>37346</v>
      </c>
      <c r="C19" s="3">
        <v>-127</v>
      </c>
      <c r="D19" s="3">
        <v>1240</v>
      </c>
      <c r="E19" s="3">
        <v>-2496</v>
      </c>
      <c r="F19" s="3">
        <v>3736</v>
      </c>
      <c r="G19" s="3">
        <v>-14973</v>
      </c>
      <c r="H19" s="3">
        <v>-8810</v>
      </c>
      <c r="I19" s="3">
        <v>-3205</v>
      </c>
      <c r="J19" s="3">
        <v>-299</v>
      </c>
      <c r="K19" s="3">
        <v>-5605</v>
      </c>
      <c r="L19" s="3">
        <v>-6163</v>
      </c>
      <c r="M19" s="3">
        <v>-5330</v>
      </c>
      <c r="N19" s="3">
        <v>2575</v>
      </c>
      <c r="O19" s="3">
        <v>-833</v>
      </c>
      <c r="P19" s="3">
        <v>13574</v>
      </c>
      <c r="Q19" s="3">
        <v>10745</v>
      </c>
      <c r="R19" s="3">
        <v>2829</v>
      </c>
      <c r="S19" s="3">
        <v>-526</v>
      </c>
      <c r="T19" s="3">
        <v>378</v>
      </c>
      <c r="Z19" s="3">
        <v>7190</v>
      </c>
      <c r="AA19" s="3">
        <v>5727</v>
      </c>
      <c r="AB19" s="3">
        <v>2044</v>
      </c>
      <c r="AC19" s="3">
        <v>7771</v>
      </c>
      <c r="AD19" s="3">
        <v>-4760</v>
      </c>
      <c r="AE19" s="3">
        <v>12456</v>
      </c>
      <c r="AF19" s="3">
        <v>0</v>
      </c>
      <c r="AG19" s="3">
        <v>5649</v>
      </c>
      <c r="AH19" s="3">
        <v>-1</v>
      </c>
      <c r="AI19" s="3">
        <v>6807</v>
      </c>
      <c r="AJ19" s="3">
        <v>7695</v>
      </c>
      <c r="AK19" s="3">
        <v>3070</v>
      </c>
      <c r="AL19" s="3">
        <v>1717</v>
      </c>
      <c r="AM19" s="3">
        <v>2907</v>
      </c>
      <c r="AN19" s="3">
        <v>7235</v>
      </c>
      <c r="AO19" s="3">
        <v>-386</v>
      </c>
      <c r="AP19" s="3">
        <v>-2956</v>
      </c>
      <c r="AQ19" s="3">
        <v>417</v>
      </c>
      <c r="AR19" s="3">
        <v>-2060</v>
      </c>
      <c r="AS19" s="3">
        <v>4213</v>
      </c>
      <c r="AT19" s="3">
        <v>6849</v>
      </c>
      <c r="AU19" s="3">
        <v>1234</v>
      </c>
      <c r="AV19" s="3">
        <v>5687</v>
      </c>
      <c r="AW19" s="3">
        <v>-222</v>
      </c>
      <c r="AX19" s="3">
        <v>151</v>
      </c>
      <c r="AY19" s="3">
        <v>437</v>
      </c>
    </row>
    <row r="20" spans="1:51">
      <c r="A20" t="s">
        <v>464</v>
      </c>
      <c r="B20" s="2">
        <v>37437</v>
      </c>
      <c r="C20" s="3">
        <v>3211</v>
      </c>
      <c r="D20" s="3">
        <v>1718</v>
      </c>
      <c r="E20" s="3">
        <v>-2824</v>
      </c>
      <c r="F20" s="3">
        <v>4542</v>
      </c>
      <c r="G20" s="3">
        <v>8825</v>
      </c>
      <c r="H20" s="3">
        <v>-5408</v>
      </c>
      <c r="I20" s="3">
        <v>-495</v>
      </c>
      <c r="J20" s="3">
        <v>146</v>
      </c>
      <c r="K20" s="3">
        <v>-4913</v>
      </c>
      <c r="L20" s="3">
        <v>14233</v>
      </c>
      <c r="M20" s="3">
        <v>20468</v>
      </c>
      <c r="N20" s="3">
        <v>-9101</v>
      </c>
      <c r="O20" s="3">
        <v>-6235</v>
      </c>
      <c r="P20" s="3">
        <v>-6561</v>
      </c>
      <c r="Q20" s="3">
        <v>-4207</v>
      </c>
      <c r="R20" s="3">
        <v>-2354</v>
      </c>
      <c r="S20" s="3">
        <v>-964</v>
      </c>
      <c r="T20" s="3">
        <v>1562</v>
      </c>
      <c r="Z20" s="3">
        <v>1951</v>
      </c>
      <c r="AA20" s="3">
        <v>-1808</v>
      </c>
      <c r="AB20" s="3">
        <v>9177</v>
      </c>
      <c r="AC20" s="3">
        <v>7369</v>
      </c>
      <c r="AD20" s="3">
        <v>-3959</v>
      </c>
      <c r="AE20" s="3">
        <v>11750</v>
      </c>
      <c r="AF20" s="3">
        <v>0</v>
      </c>
      <c r="AG20" s="3">
        <v>4402</v>
      </c>
      <c r="AH20" s="3">
        <v>-5</v>
      </c>
      <c r="AI20" s="3">
        <v>7352</v>
      </c>
      <c r="AJ20" s="3">
        <v>7790</v>
      </c>
      <c r="AK20" s="3">
        <v>2410</v>
      </c>
      <c r="AL20" s="3">
        <v>1014</v>
      </c>
      <c r="AM20" s="3">
        <v>4366</v>
      </c>
      <c r="AN20" s="3">
        <v>9434</v>
      </c>
      <c r="AO20" s="3">
        <v>12320</v>
      </c>
      <c r="AP20" s="3">
        <v>-168</v>
      </c>
      <c r="AQ20" s="3">
        <v>6770</v>
      </c>
      <c r="AR20" s="3">
        <v>186</v>
      </c>
      <c r="AS20" s="3">
        <v>5532</v>
      </c>
      <c r="AT20" s="3">
        <v>21754</v>
      </c>
      <c r="AU20" s="3">
        <v>-1111</v>
      </c>
      <c r="AV20" s="3">
        <v>19362</v>
      </c>
      <c r="AW20" s="3">
        <v>230</v>
      </c>
      <c r="AX20" s="3">
        <v>3275</v>
      </c>
      <c r="AY20" s="3">
        <v>-2750</v>
      </c>
    </row>
    <row r="21" spans="1:51">
      <c r="A21" t="s">
        <v>465</v>
      </c>
      <c r="B21" s="2">
        <v>37529</v>
      </c>
      <c r="C21" s="3">
        <v>-2909</v>
      </c>
      <c r="D21" s="3">
        <v>-112</v>
      </c>
      <c r="E21" s="3">
        <v>-3147</v>
      </c>
      <c r="F21" s="3">
        <v>3035</v>
      </c>
      <c r="G21" s="3">
        <v>22928</v>
      </c>
      <c r="H21" s="3">
        <v>167</v>
      </c>
      <c r="I21" s="3">
        <v>-1224</v>
      </c>
      <c r="J21" s="3">
        <v>-1898</v>
      </c>
      <c r="K21" s="3">
        <v>1391</v>
      </c>
      <c r="L21" s="3">
        <v>22761</v>
      </c>
      <c r="M21" s="3">
        <v>17044</v>
      </c>
      <c r="N21" s="3">
        <v>-3234</v>
      </c>
      <c r="O21" s="3">
        <v>5717</v>
      </c>
      <c r="P21" s="3">
        <v>-21803</v>
      </c>
      <c r="Q21" s="3">
        <v>-2414</v>
      </c>
      <c r="R21" s="3">
        <v>-19389</v>
      </c>
      <c r="S21" s="3">
        <v>-1835</v>
      </c>
      <c r="T21" s="3">
        <v>-262</v>
      </c>
      <c r="Z21" s="3">
        <v>3219</v>
      </c>
      <c r="AA21" s="3">
        <v>512</v>
      </c>
      <c r="AB21" s="3">
        <v>1829</v>
      </c>
      <c r="AC21" s="3">
        <v>2341</v>
      </c>
      <c r="AD21" s="3">
        <v>7069</v>
      </c>
      <c r="AE21" s="3">
        <v>3515</v>
      </c>
      <c r="AF21" s="3">
        <v>0</v>
      </c>
      <c r="AG21" s="3">
        <v>248</v>
      </c>
      <c r="AH21" s="3">
        <v>-7</v>
      </c>
      <c r="AI21" s="3">
        <v>3274</v>
      </c>
      <c r="AJ21" s="3">
        <v>10585</v>
      </c>
      <c r="AK21" s="3">
        <v>2497</v>
      </c>
      <c r="AL21" s="3">
        <v>4770</v>
      </c>
      <c r="AM21" s="3">
        <v>3317</v>
      </c>
      <c r="AN21" s="3">
        <v>-1991</v>
      </c>
      <c r="AO21" s="3">
        <v>5007</v>
      </c>
      <c r="AP21" s="3">
        <v>1624</v>
      </c>
      <c r="AQ21" s="3">
        <v>1791</v>
      </c>
      <c r="AR21" s="3">
        <v>-418</v>
      </c>
      <c r="AS21" s="3">
        <v>2010</v>
      </c>
      <c r="AT21" s="3">
        <v>3018</v>
      </c>
      <c r="AU21" s="3">
        <v>481</v>
      </c>
      <c r="AV21" s="3">
        <v>4381</v>
      </c>
      <c r="AW21" s="3">
        <v>-156</v>
      </c>
      <c r="AX21" s="3">
        <v>-1689</v>
      </c>
      <c r="AY21" s="3">
        <v>-1283</v>
      </c>
    </row>
    <row r="22" spans="1:51">
      <c r="A22" t="s">
        <v>466</v>
      </c>
      <c r="B22" s="2">
        <v>37621</v>
      </c>
      <c r="C22" s="3">
        <v>3821</v>
      </c>
      <c r="D22" s="3">
        <v>3187</v>
      </c>
      <c r="E22" s="3">
        <v>-3619</v>
      </c>
      <c r="F22" s="3">
        <v>6806</v>
      </c>
      <c r="G22" s="3">
        <v>14431</v>
      </c>
      <c r="H22" s="3">
        <v>192</v>
      </c>
      <c r="I22" s="3">
        <v>1266</v>
      </c>
      <c r="J22" s="3">
        <v>1423</v>
      </c>
      <c r="K22" s="3">
        <v>-1075</v>
      </c>
      <c r="L22" s="3">
        <v>14239</v>
      </c>
      <c r="M22" s="3">
        <v>13599</v>
      </c>
      <c r="N22" s="3">
        <v>-3791</v>
      </c>
      <c r="O22" s="3">
        <v>640</v>
      </c>
      <c r="P22" s="3">
        <v>-9478</v>
      </c>
      <c r="Q22" s="3">
        <v>-16856</v>
      </c>
      <c r="R22" s="3">
        <v>7378</v>
      </c>
      <c r="S22" s="3">
        <v>-2553</v>
      </c>
      <c r="T22" s="3">
        <v>12</v>
      </c>
      <c r="Z22" s="3">
        <v>3022</v>
      </c>
      <c r="AA22" s="3">
        <v>2483</v>
      </c>
      <c r="AB22" s="3">
        <v>21712</v>
      </c>
      <c r="AC22" s="3">
        <v>24194</v>
      </c>
      <c r="AD22" s="3">
        <v>5891</v>
      </c>
      <c r="AE22" s="3">
        <v>3939</v>
      </c>
      <c r="AF22" s="3">
        <v>486</v>
      </c>
      <c r="AG22" s="3">
        <v>-717</v>
      </c>
      <c r="AH22" s="3">
        <v>-4</v>
      </c>
      <c r="AI22" s="3">
        <v>4174</v>
      </c>
      <c r="AJ22" s="3">
        <v>9830</v>
      </c>
      <c r="AK22" s="3">
        <v>6310</v>
      </c>
      <c r="AL22" s="3">
        <v>1442</v>
      </c>
      <c r="AM22" s="3">
        <v>2078</v>
      </c>
      <c r="AN22" s="3">
        <v>-1905</v>
      </c>
      <c r="AO22" s="3">
        <v>7978</v>
      </c>
      <c r="AP22" s="3">
        <v>-4988</v>
      </c>
      <c r="AQ22" s="3">
        <v>9640</v>
      </c>
      <c r="AR22" s="3">
        <v>3399</v>
      </c>
      <c r="AS22" s="3">
        <v>-74</v>
      </c>
      <c r="AT22" s="3">
        <v>6072</v>
      </c>
      <c r="AU22" s="3">
        <v>586</v>
      </c>
      <c r="AV22" s="3">
        <v>-94</v>
      </c>
      <c r="AW22" s="3">
        <v>1716</v>
      </c>
      <c r="AX22" s="3">
        <v>3863</v>
      </c>
      <c r="AY22" s="3">
        <v>-1320</v>
      </c>
    </row>
    <row r="23" spans="1:51">
      <c r="A23" t="s">
        <v>467</v>
      </c>
      <c r="B23" s="2">
        <v>37711</v>
      </c>
      <c r="C23" s="3">
        <v>9741</v>
      </c>
      <c r="D23" s="3">
        <v>2073</v>
      </c>
      <c r="E23" s="3">
        <v>-2320</v>
      </c>
      <c r="F23" s="3">
        <v>4393</v>
      </c>
      <c r="G23" s="3">
        <v>5229</v>
      </c>
      <c r="H23" s="3">
        <v>-13252</v>
      </c>
      <c r="I23" s="3">
        <v>-13352</v>
      </c>
      <c r="J23" s="3">
        <v>1158</v>
      </c>
      <c r="K23" s="3">
        <v>99</v>
      </c>
      <c r="L23" s="3">
        <v>18481</v>
      </c>
      <c r="M23" s="3">
        <v>24268</v>
      </c>
      <c r="N23" s="3">
        <v>3117</v>
      </c>
      <c r="O23" s="3">
        <v>-5787</v>
      </c>
      <c r="P23" s="3">
        <v>8535</v>
      </c>
      <c r="Q23" s="3">
        <v>-20714</v>
      </c>
      <c r="R23" s="3">
        <v>29249</v>
      </c>
      <c r="S23" s="3">
        <v>-2311</v>
      </c>
      <c r="T23" s="3">
        <v>-3240</v>
      </c>
      <c r="Z23" s="3">
        <v>6985</v>
      </c>
      <c r="AA23" s="3">
        <v>1891</v>
      </c>
      <c r="AB23" s="3">
        <v>7268</v>
      </c>
      <c r="AC23" s="3">
        <v>9160</v>
      </c>
      <c r="AD23" s="3">
        <v>-14621</v>
      </c>
      <c r="AE23" s="3">
        <v>21518</v>
      </c>
      <c r="AF23" s="3">
        <v>1117</v>
      </c>
      <c r="AG23" s="3">
        <v>13082</v>
      </c>
      <c r="AH23" s="3">
        <v>-2</v>
      </c>
      <c r="AI23" s="3">
        <v>7320</v>
      </c>
      <c r="AJ23" s="3">
        <v>6898</v>
      </c>
      <c r="AK23" s="3">
        <v>5838</v>
      </c>
      <c r="AL23" s="3">
        <v>-5811</v>
      </c>
      <c r="AM23" s="3">
        <v>6870</v>
      </c>
      <c r="AN23" s="3">
        <v>19937</v>
      </c>
      <c r="AO23" s="3">
        <v>1973</v>
      </c>
      <c r="AP23" s="3">
        <v>1713</v>
      </c>
      <c r="AQ23" s="3">
        <v>-1947</v>
      </c>
      <c r="AR23" s="3">
        <v>-2936</v>
      </c>
      <c r="AS23" s="3">
        <v>5144</v>
      </c>
      <c r="AT23" s="3">
        <v>21910</v>
      </c>
      <c r="AU23" s="3">
        <v>-552</v>
      </c>
      <c r="AV23" s="3">
        <v>19137</v>
      </c>
      <c r="AW23" s="3">
        <v>-829</v>
      </c>
      <c r="AX23" s="3">
        <v>4153</v>
      </c>
      <c r="AY23" s="3">
        <v>-1815</v>
      </c>
    </row>
    <row r="24" spans="1:51">
      <c r="A24" t="s">
        <v>468</v>
      </c>
      <c r="B24" s="2">
        <v>37802</v>
      </c>
      <c r="C24" s="3">
        <v>12784</v>
      </c>
      <c r="D24" s="3">
        <v>1427</v>
      </c>
      <c r="E24" s="3">
        <v>-5407</v>
      </c>
      <c r="F24" s="3">
        <v>6834</v>
      </c>
      <c r="G24" s="3">
        <v>20359</v>
      </c>
      <c r="H24" s="3">
        <v>-19889</v>
      </c>
      <c r="I24" s="3">
        <v>-14926</v>
      </c>
      <c r="J24" s="3">
        <v>408</v>
      </c>
      <c r="K24" s="3">
        <v>-4964</v>
      </c>
      <c r="L24" s="3">
        <v>40248</v>
      </c>
      <c r="M24" s="3">
        <v>42507</v>
      </c>
      <c r="N24" s="3">
        <v>15302</v>
      </c>
      <c r="O24" s="3">
        <v>-2259</v>
      </c>
      <c r="P24" s="3">
        <v>-5483</v>
      </c>
      <c r="Q24" s="3">
        <v>-11552</v>
      </c>
      <c r="R24" s="3">
        <v>6069</v>
      </c>
      <c r="S24" s="3">
        <v>-2931</v>
      </c>
      <c r="T24" s="3">
        <v>-6091</v>
      </c>
      <c r="Z24" s="3">
        <v>3519</v>
      </c>
      <c r="AA24" s="3">
        <v>2274</v>
      </c>
      <c r="AB24" s="3">
        <v>3260</v>
      </c>
      <c r="AC24" s="3">
        <v>5533</v>
      </c>
      <c r="AD24" s="3">
        <v>-4788</v>
      </c>
      <c r="AE24" s="3">
        <v>17206</v>
      </c>
      <c r="AF24" s="3">
        <v>3153</v>
      </c>
      <c r="AG24" s="3">
        <v>5112</v>
      </c>
      <c r="AH24" s="3">
        <v>-4</v>
      </c>
      <c r="AI24" s="3">
        <v>8946</v>
      </c>
      <c r="AJ24" s="3">
        <v>12418</v>
      </c>
      <c r="AK24" s="3">
        <v>6234</v>
      </c>
      <c r="AL24" s="3">
        <v>4213</v>
      </c>
      <c r="AM24" s="3">
        <v>1972</v>
      </c>
      <c r="AN24" s="3">
        <v>4269</v>
      </c>
      <c r="AO24" s="3">
        <v>3368</v>
      </c>
      <c r="AP24" s="3">
        <v>2442</v>
      </c>
      <c r="AQ24" s="3">
        <v>-1927</v>
      </c>
      <c r="AR24" s="3">
        <v>470</v>
      </c>
      <c r="AS24" s="3">
        <v>2382</v>
      </c>
      <c r="AT24" s="3">
        <v>7636</v>
      </c>
      <c r="AU24" s="3">
        <v>115</v>
      </c>
      <c r="AV24" s="3">
        <v>7889</v>
      </c>
      <c r="AW24" s="3">
        <v>-561</v>
      </c>
      <c r="AX24" s="3">
        <v>192</v>
      </c>
      <c r="AY24" s="3">
        <v>-1198</v>
      </c>
    </row>
    <row r="25" spans="1:51">
      <c r="A25" t="s">
        <v>469</v>
      </c>
      <c r="B25" s="2">
        <v>37894</v>
      </c>
      <c r="C25" s="3">
        <v>-2521</v>
      </c>
      <c r="D25" s="3">
        <v>5881</v>
      </c>
      <c r="E25" s="3">
        <v>5427</v>
      </c>
      <c r="F25" s="3">
        <v>454</v>
      </c>
      <c r="G25" s="3">
        <v>-6248</v>
      </c>
      <c r="H25" s="3">
        <v>-20946</v>
      </c>
      <c r="I25" s="3">
        <v>-13931</v>
      </c>
      <c r="J25" s="3">
        <v>1158</v>
      </c>
      <c r="K25" s="3">
        <v>-7016</v>
      </c>
      <c r="L25" s="3">
        <v>14698</v>
      </c>
      <c r="M25" s="3">
        <v>5708</v>
      </c>
      <c r="N25" s="3">
        <v>-4784</v>
      </c>
      <c r="O25" s="3">
        <v>8990</v>
      </c>
      <c r="P25" s="3">
        <v>-707</v>
      </c>
      <c r="Q25" s="3">
        <v>11320</v>
      </c>
      <c r="R25" s="3">
        <v>-12027</v>
      </c>
      <c r="S25" s="3">
        <v>-426</v>
      </c>
      <c r="T25" s="3">
        <v>-864</v>
      </c>
      <c r="Z25" s="3">
        <v>5358</v>
      </c>
      <c r="AA25" s="3">
        <v>-3726</v>
      </c>
      <c r="AB25" s="3">
        <v>7270</v>
      </c>
      <c r="AC25" s="3">
        <v>3545</v>
      </c>
      <c r="AD25" s="3">
        <v>-25901</v>
      </c>
      <c r="AE25" s="3">
        <v>28599</v>
      </c>
      <c r="AF25" s="3">
        <v>7247</v>
      </c>
      <c r="AG25" s="3">
        <v>13582</v>
      </c>
      <c r="AH25" s="3">
        <v>0</v>
      </c>
      <c r="AI25" s="3">
        <v>7771</v>
      </c>
      <c r="AJ25" s="3">
        <v>2699</v>
      </c>
      <c r="AK25" s="3">
        <v>3780</v>
      </c>
      <c r="AL25" s="3">
        <v>-5083</v>
      </c>
      <c r="AM25" s="3">
        <v>4002</v>
      </c>
      <c r="AN25" s="3">
        <v>29755</v>
      </c>
      <c r="AO25" s="3">
        <v>-4282</v>
      </c>
      <c r="AP25" s="3">
        <v>-4598</v>
      </c>
      <c r="AQ25" s="3">
        <v>-85</v>
      </c>
      <c r="AR25" s="3">
        <v>-433</v>
      </c>
      <c r="AS25" s="3">
        <v>834</v>
      </c>
      <c r="AT25" s="3">
        <v>25473</v>
      </c>
      <c r="AU25" s="3">
        <v>-554</v>
      </c>
      <c r="AV25" s="3">
        <v>20796</v>
      </c>
      <c r="AW25" s="3">
        <v>1452</v>
      </c>
      <c r="AX25" s="3">
        <v>3778</v>
      </c>
      <c r="AY25" s="3">
        <v>-385</v>
      </c>
    </row>
    <row r="26" spans="1:51">
      <c r="A26" t="s">
        <v>470</v>
      </c>
      <c r="B26" s="2">
        <v>37986</v>
      </c>
      <c r="C26" s="3">
        <v>3598</v>
      </c>
      <c r="D26" s="3">
        <v>5898</v>
      </c>
      <c r="E26" s="3">
        <v>371</v>
      </c>
      <c r="F26" s="3">
        <v>5527</v>
      </c>
      <c r="G26" s="3">
        <v>-15333</v>
      </c>
      <c r="H26" s="3">
        <v>-8340</v>
      </c>
      <c r="I26" s="3">
        <v>-1080</v>
      </c>
      <c r="J26" s="3">
        <v>146</v>
      </c>
      <c r="K26" s="3">
        <v>-7260</v>
      </c>
      <c r="L26" s="3">
        <v>-6993</v>
      </c>
      <c r="M26" s="3">
        <v>-10303</v>
      </c>
      <c r="N26" s="3">
        <v>-5285</v>
      </c>
      <c r="O26" s="3">
        <v>3310</v>
      </c>
      <c r="P26" s="3">
        <v>11368</v>
      </c>
      <c r="Q26" s="3">
        <v>4605</v>
      </c>
      <c r="R26" s="3">
        <v>6763</v>
      </c>
      <c r="S26" s="3">
        <v>-2326</v>
      </c>
      <c r="T26" s="3">
        <v>-5322</v>
      </c>
      <c r="Z26" s="3">
        <v>1963</v>
      </c>
      <c r="AA26" s="3">
        <v>-3007</v>
      </c>
      <c r="AB26" s="3">
        <v>7646</v>
      </c>
      <c r="AC26" s="3">
        <v>4640</v>
      </c>
      <c r="AD26" s="3">
        <v>3507</v>
      </c>
      <c r="AE26" s="3">
        <v>13520</v>
      </c>
      <c r="AF26" s="3">
        <v>3693</v>
      </c>
      <c r="AG26" s="3">
        <v>742</v>
      </c>
      <c r="AH26" s="3">
        <v>5</v>
      </c>
      <c r="AI26" s="3">
        <v>9081</v>
      </c>
      <c r="AJ26" s="3">
        <v>17027</v>
      </c>
      <c r="AK26" s="3">
        <v>10993</v>
      </c>
      <c r="AL26" s="3">
        <v>-863</v>
      </c>
      <c r="AM26" s="3">
        <v>6897</v>
      </c>
      <c r="AN26" s="3">
        <v>-1956</v>
      </c>
      <c r="AO26" s="3">
        <v>10460</v>
      </c>
      <c r="AP26" s="3">
        <v>-3914</v>
      </c>
      <c r="AQ26" s="3">
        <v>12531</v>
      </c>
      <c r="AR26" s="3">
        <v>2900</v>
      </c>
      <c r="AS26" s="3">
        <v>-1057</v>
      </c>
      <c r="AT26" s="3">
        <v>8504</v>
      </c>
      <c r="AU26" s="3">
        <v>-207</v>
      </c>
      <c r="AV26" s="3">
        <v>7562</v>
      </c>
      <c r="AW26" s="3">
        <v>-952</v>
      </c>
      <c r="AX26" s="3">
        <v>2103</v>
      </c>
      <c r="AY26" s="3">
        <v>-38</v>
      </c>
    </row>
    <row r="27" spans="1:51">
      <c r="A27" t="s">
        <v>471</v>
      </c>
      <c r="B27" s="2">
        <v>38077</v>
      </c>
      <c r="C27" s="3">
        <v>5297</v>
      </c>
      <c r="D27" s="3">
        <v>1966</v>
      </c>
      <c r="E27" s="3">
        <v>-2163</v>
      </c>
      <c r="F27" s="3">
        <v>4129</v>
      </c>
      <c r="G27" s="3">
        <v>9144</v>
      </c>
      <c r="H27" s="3">
        <v>-8480</v>
      </c>
      <c r="I27" s="3">
        <v>-1672</v>
      </c>
      <c r="J27" s="3">
        <v>691</v>
      </c>
      <c r="K27" s="3">
        <v>-6808</v>
      </c>
      <c r="L27" s="3">
        <v>17624</v>
      </c>
      <c r="M27" s="3">
        <v>15691</v>
      </c>
      <c r="N27" s="3">
        <v>12358</v>
      </c>
      <c r="O27" s="3">
        <v>1933</v>
      </c>
      <c r="P27" s="3">
        <v>-6078</v>
      </c>
      <c r="Q27" s="3">
        <v>-15667</v>
      </c>
      <c r="R27" s="3">
        <v>9589</v>
      </c>
      <c r="S27" s="3">
        <v>-457</v>
      </c>
      <c r="T27" s="3">
        <v>-2671</v>
      </c>
      <c r="Z27" s="3">
        <v>9322</v>
      </c>
      <c r="AA27" s="3">
        <v>-6048</v>
      </c>
      <c r="AB27" s="3">
        <v>5021</v>
      </c>
      <c r="AC27" s="3">
        <v>-1026</v>
      </c>
      <c r="AD27" s="3">
        <v>19945</v>
      </c>
      <c r="AE27" s="3">
        <v>10559</v>
      </c>
      <c r="AF27" s="3">
        <v>3678</v>
      </c>
      <c r="AG27" s="3">
        <v>4862</v>
      </c>
      <c r="AH27" s="3">
        <v>-3</v>
      </c>
      <c r="AI27" s="3">
        <v>2022</v>
      </c>
      <c r="AJ27" s="3">
        <v>30505</v>
      </c>
      <c r="AK27" s="3">
        <v>14267</v>
      </c>
      <c r="AL27" s="3">
        <v>10976</v>
      </c>
      <c r="AM27" s="3">
        <v>5261</v>
      </c>
      <c r="AN27" s="3">
        <v>-8314</v>
      </c>
      <c r="AO27" s="3">
        <v>10662</v>
      </c>
      <c r="AP27" s="3">
        <v>4776</v>
      </c>
      <c r="AQ27" s="3">
        <v>4904</v>
      </c>
      <c r="AR27" s="3">
        <v>-2277</v>
      </c>
      <c r="AS27" s="3">
        <v>3259</v>
      </c>
      <c r="AT27" s="3">
        <v>2348</v>
      </c>
      <c r="AU27" s="3">
        <v>-30</v>
      </c>
      <c r="AV27" s="3">
        <v>-453</v>
      </c>
      <c r="AW27" s="3">
        <v>529</v>
      </c>
      <c r="AX27" s="3">
        <v>2303</v>
      </c>
      <c r="AY27" s="3">
        <v>104</v>
      </c>
    </row>
    <row r="28" spans="1:51">
      <c r="A28" t="s">
        <v>472</v>
      </c>
      <c r="B28" s="2">
        <v>38168</v>
      </c>
      <c r="C28" s="3">
        <v>7093</v>
      </c>
      <c r="D28" s="3">
        <v>-1846</v>
      </c>
      <c r="E28" s="3">
        <v>-7478</v>
      </c>
      <c r="F28" s="3">
        <v>5632</v>
      </c>
      <c r="G28" s="3">
        <v>16294</v>
      </c>
      <c r="H28" s="3">
        <v>-2195</v>
      </c>
      <c r="I28" s="3">
        <v>-1309</v>
      </c>
      <c r="J28" s="3">
        <v>1050</v>
      </c>
      <c r="K28" s="3">
        <v>-886</v>
      </c>
      <c r="L28" s="3">
        <v>18489</v>
      </c>
      <c r="M28" s="3">
        <v>23475</v>
      </c>
      <c r="N28" s="3">
        <v>-12939</v>
      </c>
      <c r="O28" s="3">
        <v>-4986</v>
      </c>
      <c r="P28" s="3">
        <v>-4784</v>
      </c>
      <c r="Q28" s="3">
        <v>6374</v>
      </c>
      <c r="R28" s="3">
        <v>-11158</v>
      </c>
      <c r="S28" s="3">
        <v>-465</v>
      </c>
      <c r="T28" s="3">
        <v>-3996</v>
      </c>
      <c r="Z28" s="3">
        <v>7163</v>
      </c>
      <c r="AA28" s="3">
        <v>760</v>
      </c>
      <c r="AB28" s="3">
        <v>8576</v>
      </c>
      <c r="AC28" s="3">
        <v>9335</v>
      </c>
      <c r="AD28" s="3">
        <v>-1330</v>
      </c>
      <c r="AE28" s="3">
        <v>16049</v>
      </c>
      <c r="AF28" s="3">
        <v>265</v>
      </c>
      <c r="AG28" s="3">
        <v>3524</v>
      </c>
      <c r="AH28" s="3">
        <v>3</v>
      </c>
      <c r="AI28" s="3">
        <v>12258</v>
      </c>
      <c r="AJ28" s="3">
        <v>14719</v>
      </c>
      <c r="AK28" s="3">
        <v>6350</v>
      </c>
      <c r="AL28" s="3">
        <v>5018</v>
      </c>
      <c r="AM28" s="3">
        <v>3350</v>
      </c>
      <c r="AN28" s="3">
        <v>6827</v>
      </c>
      <c r="AO28" s="3">
        <v>17573</v>
      </c>
      <c r="AP28" s="3">
        <v>4814</v>
      </c>
      <c r="AQ28" s="3">
        <v>10615</v>
      </c>
      <c r="AR28" s="3">
        <v>-112</v>
      </c>
      <c r="AS28" s="3">
        <v>2258</v>
      </c>
      <c r="AT28" s="3">
        <v>24400</v>
      </c>
      <c r="AU28" s="3">
        <v>-60</v>
      </c>
      <c r="AV28" s="3">
        <v>26453</v>
      </c>
      <c r="AW28" s="3">
        <v>185</v>
      </c>
      <c r="AX28" s="3">
        <v>-2179</v>
      </c>
      <c r="AY28" s="3">
        <v>112</v>
      </c>
    </row>
    <row r="29" spans="1:51">
      <c r="A29" t="s">
        <v>473</v>
      </c>
      <c r="B29" s="2">
        <v>38260</v>
      </c>
      <c r="C29" s="3">
        <v>-2624</v>
      </c>
      <c r="D29" s="3">
        <v>3402</v>
      </c>
      <c r="E29" s="3">
        <v>598</v>
      </c>
      <c r="F29" s="3">
        <v>2804</v>
      </c>
      <c r="G29" s="3">
        <v>7009</v>
      </c>
      <c r="H29" s="3">
        <v>-8446</v>
      </c>
      <c r="I29" s="3">
        <v>-3012</v>
      </c>
      <c r="J29" s="3">
        <v>-618</v>
      </c>
      <c r="K29" s="3">
        <v>-5434</v>
      </c>
      <c r="L29" s="3">
        <v>15455</v>
      </c>
      <c r="M29" s="3">
        <v>3919</v>
      </c>
      <c r="N29" s="3">
        <v>-4419</v>
      </c>
      <c r="O29" s="3">
        <v>11536</v>
      </c>
      <c r="P29" s="3">
        <v>-16174</v>
      </c>
      <c r="Q29" s="3">
        <v>-9376</v>
      </c>
      <c r="R29" s="3">
        <v>-6798</v>
      </c>
      <c r="S29" s="3">
        <v>-192</v>
      </c>
      <c r="T29" s="3">
        <v>-2815</v>
      </c>
      <c r="Z29" s="3">
        <v>9292</v>
      </c>
      <c r="AA29" s="3">
        <v>-5174</v>
      </c>
      <c r="AB29" s="3">
        <v>8196</v>
      </c>
      <c r="AC29" s="3">
        <v>3022</v>
      </c>
      <c r="AD29" s="3">
        <v>24381</v>
      </c>
      <c r="AE29" s="3">
        <v>-2657</v>
      </c>
      <c r="AF29" s="3">
        <v>98</v>
      </c>
      <c r="AG29" s="3">
        <v>-4675</v>
      </c>
      <c r="AH29" s="3">
        <v>295</v>
      </c>
      <c r="AI29" s="3">
        <v>1624</v>
      </c>
      <c r="AJ29" s="3">
        <v>21723</v>
      </c>
      <c r="AK29" s="3">
        <v>4911</v>
      </c>
      <c r="AL29" s="3">
        <v>3053</v>
      </c>
      <c r="AM29" s="3">
        <v>13759</v>
      </c>
      <c r="AN29" s="3">
        <v>-10295</v>
      </c>
      <c r="AO29" s="3">
        <v>3804</v>
      </c>
      <c r="AP29" s="3">
        <v>-7209</v>
      </c>
      <c r="AQ29" s="3">
        <v>8662</v>
      </c>
      <c r="AR29" s="3">
        <v>-187</v>
      </c>
      <c r="AS29" s="3">
        <v>2538</v>
      </c>
      <c r="AT29" s="3">
        <v>-6490</v>
      </c>
      <c r="AU29" s="3">
        <v>0</v>
      </c>
      <c r="AV29" s="3">
        <v>-9804</v>
      </c>
      <c r="AW29" s="3">
        <v>1413</v>
      </c>
      <c r="AX29" s="3">
        <v>1901</v>
      </c>
      <c r="AY29" s="3">
        <v>65</v>
      </c>
    </row>
    <row r="30" spans="1:51">
      <c r="A30" t="s">
        <v>474</v>
      </c>
      <c r="B30" s="2">
        <v>38352</v>
      </c>
      <c r="C30" s="3">
        <v>3893</v>
      </c>
      <c r="D30" s="3">
        <v>1180</v>
      </c>
      <c r="E30" s="3">
        <v>-2461</v>
      </c>
      <c r="F30" s="3">
        <v>3641</v>
      </c>
      <c r="G30" s="3">
        <v>-72</v>
      </c>
      <c r="H30" s="3">
        <v>-8017</v>
      </c>
      <c r="I30" s="3">
        <v>-2751</v>
      </c>
      <c r="J30" s="3">
        <v>-422</v>
      </c>
      <c r="K30" s="3">
        <v>-5267</v>
      </c>
      <c r="L30" s="3">
        <v>7945</v>
      </c>
      <c r="M30" s="3">
        <v>-3400</v>
      </c>
      <c r="N30" s="3">
        <v>-8849</v>
      </c>
      <c r="O30" s="3">
        <v>11345</v>
      </c>
      <c r="P30" s="3">
        <v>2685</v>
      </c>
      <c r="Q30" s="3">
        <v>-12478</v>
      </c>
      <c r="R30" s="3">
        <v>15163</v>
      </c>
      <c r="S30" s="3">
        <v>-219</v>
      </c>
      <c r="T30" s="3">
        <v>-1276</v>
      </c>
      <c r="Z30" s="3">
        <v>9074</v>
      </c>
      <c r="AA30" s="3">
        <v>-18345</v>
      </c>
      <c r="AB30" s="3">
        <v>26957</v>
      </c>
      <c r="AC30" s="3">
        <v>8611</v>
      </c>
      <c r="AD30" s="3">
        <v>37794</v>
      </c>
      <c r="AE30" s="3">
        <v>8013</v>
      </c>
      <c r="AF30" s="3">
        <v>978</v>
      </c>
      <c r="AG30" s="3">
        <v>1080</v>
      </c>
      <c r="AH30" s="3">
        <v>576</v>
      </c>
      <c r="AI30" s="3">
        <v>5379</v>
      </c>
      <c r="AJ30" s="3">
        <v>45807</v>
      </c>
      <c r="AK30" s="3">
        <v>24182</v>
      </c>
      <c r="AL30" s="3">
        <v>3631</v>
      </c>
      <c r="AM30" s="3">
        <v>17994</v>
      </c>
      <c r="AN30" s="3">
        <v>-10569</v>
      </c>
      <c r="AO30" s="3">
        <v>10446</v>
      </c>
      <c r="AP30" s="3">
        <v>11684</v>
      </c>
      <c r="AQ30" s="3">
        <v>-7030</v>
      </c>
      <c r="AR30" s="3">
        <v>4167</v>
      </c>
      <c r="AS30" s="3">
        <v>1624</v>
      </c>
      <c r="AT30" s="3">
        <v>-124</v>
      </c>
      <c r="AU30" s="3">
        <v>17</v>
      </c>
      <c r="AV30" s="3">
        <v>-1248</v>
      </c>
      <c r="AW30" s="3">
        <v>2898</v>
      </c>
      <c r="AX30" s="3">
        <v>-1791</v>
      </c>
      <c r="AY30" s="3">
        <v>-206</v>
      </c>
    </row>
    <row r="31" spans="1:51">
      <c r="A31" t="s">
        <v>475</v>
      </c>
      <c r="B31" s="2">
        <v>38442</v>
      </c>
      <c r="C31" s="3">
        <v>11999</v>
      </c>
      <c r="D31" s="3">
        <v>-93</v>
      </c>
      <c r="E31" s="3">
        <v>-3525</v>
      </c>
      <c r="F31" s="3">
        <v>3432</v>
      </c>
      <c r="G31" s="3">
        <v>22751</v>
      </c>
      <c r="H31" s="3">
        <v>-30406</v>
      </c>
      <c r="I31" s="3">
        <v>-21836</v>
      </c>
      <c r="J31" s="3">
        <v>-616</v>
      </c>
      <c r="K31" s="3">
        <v>-8570</v>
      </c>
      <c r="L31" s="3">
        <v>53157</v>
      </c>
      <c r="M31" s="3">
        <v>61855</v>
      </c>
      <c r="N31" s="3">
        <v>5625</v>
      </c>
      <c r="O31" s="3">
        <v>-8698</v>
      </c>
      <c r="P31" s="3">
        <v>-13074</v>
      </c>
      <c r="Q31" s="3">
        <v>-33998</v>
      </c>
      <c r="R31" s="3">
        <v>20924</v>
      </c>
      <c r="S31" s="3">
        <v>2424</v>
      </c>
      <c r="T31" s="3">
        <v>-5409</v>
      </c>
      <c r="Z31" s="3">
        <v>16578</v>
      </c>
      <c r="AA31" s="3">
        <v>-6363</v>
      </c>
      <c r="AB31" s="3">
        <v>10293</v>
      </c>
      <c r="AC31" s="3">
        <v>3929</v>
      </c>
      <c r="AD31" s="3">
        <v>21662</v>
      </c>
      <c r="AE31" s="3">
        <v>13947</v>
      </c>
      <c r="AF31" s="3">
        <v>5651</v>
      </c>
      <c r="AG31" s="3">
        <v>-1425</v>
      </c>
      <c r="AH31" s="3">
        <v>11</v>
      </c>
      <c r="AI31" s="3">
        <v>9712</v>
      </c>
      <c r="AJ31" s="3">
        <v>35610</v>
      </c>
      <c r="AK31" s="3">
        <v>19485</v>
      </c>
      <c r="AL31" s="3">
        <v>-259</v>
      </c>
      <c r="AM31" s="3">
        <v>16385</v>
      </c>
      <c r="AN31" s="3">
        <v>1156</v>
      </c>
      <c r="AO31" s="3">
        <v>11513</v>
      </c>
      <c r="AP31" s="3">
        <v>-5374</v>
      </c>
      <c r="AQ31" s="3">
        <v>18539</v>
      </c>
      <c r="AR31" s="3">
        <v>-3406</v>
      </c>
      <c r="AS31" s="3">
        <v>1753</v>
      </c>
      <c r="AT31" s="3">
        <v>12669</v>
      </c>
      <c r="AU31" s="3">
        <v>-16</v>
      </c>
      <c r="AV31" s="3">
        <v>8626</v>
      </c>
      <c r="AW31" s="3">
        <v>1251</v>
      </c>
      <c r="AX31" s="3">
        <v>2807</v>
      </c>
      <c r="AY31" s="3">
        <v>-1428</v>
      </c>
    </row>
    <row r="32" spans="1:51">
      <c r="A32" t="s">
        <v>476</v>
      </c>
      <c r="B32" s="2">
        <v>38533</v>
      </c>
      <c r="C32" s="3">
        <v>12908</v>
      </c>
      <c r="D32" s="3">
        <v>819</v>
      </c>
      <c r="E32" s="3">
        <v>-2115</v>
      </c>
      <c r="F32" s="3">
        <v>2934</v>
      </c>
      <c r="G32" s="3">
        <v>20603</v>
      </c>
      <c r="H32" s="3">
        <v>-21130</v>
      </c>
      <c r="I32" s="3">
        <v>-18843</v>
      </c>
      <c r="J32" s="3">
        <v>-1392</v>
      </c>
      <c r="K32" s="3">
        <v>-2287</v>
      </c>
      <c r="L32" s="3">
        <v>41733</v>
      </c>
      <c r="M32" s="3">
        <v>56147</v>
      </c>
      <c r="N32" s="3">
        <v>7573</v>
      </c>
      <c r="O32" s="3">
        <v>-14414</v>
      </c>
      <c r="P32" s="3">
        <v>-7981</v>
      </c>
      <c r="Q32" s="3">
        <v>-30598</v>
      </c>
      <c r="R32" s="3">
        <v>22617</v>
      </c>
      <c r="S32" s="3">
        <v>-1344</v>
      </c>
      <c r="T32" s="3">
        <v>-9596</v>
      </c>
      <c r="Z32" s="3">
        <v>12962</v>
      </c>
      <c r="AA32" s="3">
        <v>-6590</v>
      </c>
      <c r="AB32" s="3">
        <v>7059</v>
      </c>
      <c r="AC32" s="3">
        <v>469</v>
      </c>
      <c r="AD32" s="3">
        <v>21266</v>
      </c>
      <c r="AE32" s="3">
        <v>21095</v>
      </c>
      <c r="AF32" s="3">
        <v>5479</v>
      </c>
      <c r="AG32" s="3">
        <v>8057</v>
      </c>
      <c r="AH32" s="3">
        <v>980</v>
      </c>
      <c r="AI32" s="3">
        <v>6578</v>
      </c>
      <c r="AJ32" s="3">
        <v>42360</v>
      </c>
      <c r="AK32" s="3">
        <v>10450</v>
      </c>
      <c r="AL32" s="3">
        <v>5029</v>
      </c>
      <c r="AM32" s="3">
        <v>26883</v>
      </c>
      <c r="AN32" s="3">
        <v>-1994</v>
      </c>
      <c r="AO32" s="3">
        <v>10462</v>
      </c>
      <c r="AP32" s="3">
        <v>-3090</v>
      </c>
      <c r="AQ32" s="3">
        <v>12430</v>
      </c>
      <c r="AR32" s="3">
        <v>351</v>
      </c>
      <c r="AS32" s="3">
        <v>771</v>
      </c>
      <c r="AT32" s="3">
        <v>8467</v>
      </c>
      <c r="AU32" s="3">
        <v>68</v>
      </c>
      <c r="AV32" s="3">
        <v>6860</v>
      </c>
      <c r="AW32" s="3">
        <v>-1541</v>
      </c>
      <c r="AX32" s="3">
        <v>3079</v>
      </c>
      <c r="AY32" s="3">
        <v>122</v>
      </c>
    </row>
    <row r="33" spans="1:51">
      <c r="A33" t="s">
        <v>477</v>
      </c>
      <c r="B33" s="2">
        <v>38625</v>
      </c>
      <c r="C33" s="3">
        <v>5591</v>
      </c>
      <c r="D33" s="3">
        <v>-1524</v>
      </c>
      <c r="E33" s="3">
        <v>-3543</v>
      </c>
      <c r="F33" s="3">
        <v>2019</v>
      </c>
      <c r="G33" s="3">
        <v>-19624</v>
      </c>
      <c r="H33" s="3">
        <v>-33308</v>
      </c>
      <c r="I33" s="3">
        <v>-21644</v>
      </c>
      <c r="J33" s="3">
        <v>904</v>
      </c>
      <c r="K33" s="3">
        <v>-11664</v>
      </c>
      <c r="L33" s="3">
        <v>13684</v>
      </c>
      <c r="M33" s="3">
        <v>4407</v>
      </c>
      <c r="N33" s="3">
        <v>5770</v>
      </c>
      <c r="O33" s="3">
        <v>9277</v>
      </c>
      <c r="P33" s="3">
        <v>27455</v>
      </c>
      <c r="Q33" s="3">
        <v>19144</v>
      </c>
      <c r="R33" s="3">
        <v>8311</v>
      </c>
      <c r="S33" s="3">
        <v>-1135</v>
      </c>
      <c r="T33" s="3">
        <v>-7149</v>
      </c>
      <c r="Z33" s="3">
        <v>16717</v>
      </c>
      <c r="AA33" s="3">
        <v>-548</v>
      </c>
      <c r="AB33" s="3">
        <v>4853</v>
      </c>
      <c r="AC33" s="3">
        <v>4305</v>
      </c>
      <c r="AD33" s="3">
        <v>-4348</v>
      </c>
      <c r="AE33" s="3">
        <v>25676</v>
      </c>
      <c r="AF33" s="3">
        <v>4077</v>
      </c>
      <c r="AG33" s="3">
        <v>10141</v>
      </c>
      <c r="AH33" s="3">
        <v>2950</v>
      </c>
      <c r="AI33" s="3">
        <v>8507</v>
      </c>
      <c r="AJ33" s="3">
        <v>21328</v>
      </c>
      <c r="AK33" s="3">
        <v>11831</v>
      </c>
      <c r="AL33" s="3">
        <v>-5624</v>
      </c>
      <c r="AM33" s="3">
        <v>15121</v>
      </c>
      <c r="AN33" s="3">
        <v>21294</v>
      </c>
      <c r="AO33" s="3">
        <v>1416</v>
      </c>
      <c r="AP33" s="3">
        <v>-936</v>
      </c>
      <c r="AQ33" s="3">
        <v>-367</v>
      </c>
      <c r="AR33" s="3">
        <v>-190</v>
      </c>
      <c r="AS33" s="3">
        <v>2907</v>
      </c>
      <c r="AT33" s="3">
        <v>22710</v>
      </c>
      <c r="AU33" s="3">
        <v>-30</v>
      </c>
      <c r="AV33" s="3">
        <v>19240</v>
      </c>
      <c r="AW33" s="3">
        <v>797</v>
      </c>
      <c r="AX33" s="3">
        <v>2701</v>
      </c>
      <c r="AY33" s="3">
        <v>306</v>
      </c>
    </row>
    <row r="34" spans="1:51">
      <c r="A34" t="s">
        <v>478</v>
      </c>
      <c r="B34" s="2">
        <v>38717</v>
      </c>
      <c r="C34" s="3">
        <v>10076</v>
      </c>
      <c r="D34" s="3">
        <v>-12125</v>
      </c>
      <c r="E34" s="3">
        <v>-22469</v>
      </c>
      <c r="F34" s="3">
        <v>10344</v>
      </c>
      <c r="G34" s="3">
        <v>1682</v>
      </c>
      <c r="H34" s="3">
        <v>-32159</v>
      </c>
      <c r="I34" s="3">
        <v>-25734</v>
      </c>
      <c r="J34" s="3">
        <v>-694</v>
      </c>
      <c r="K34" s="3">
        <v>-6425</v>
      </c>
      <c r="L34" s="3">
        <v>33841</v>
      </c>
      <c r="M34" s="3">
        <v>9501</v>
      </c>
      <c r="N34" s="3">
        <v>-9905</v>
      </c>
      <c r="O34" s="3">
        <v>24340</v>
      </c>
      <c r="P34" s="3">
        <v>21716</v>
      </c>
      <c r="Q34" s="3">
        <v>18739</v>
      </c>
      <c r="R34" s="3">
        <v>2977</v>
      </c>
      <c r="S34" s="3">
        <v>-786</v>
      </c>
      <c r="T34" s="3">
        <v>-6895</v>
      </c>
      <c r="Z34" s="3">
        <v>14563</v>
      </c>
      <c r="AA34" s="3">
        <v>-16</v>
      </c>
      <c r="AB34" s="3">
        <v>11432</v>
      </c>
      <c r="AC34" s="3">
        <v>11416</v>
      </c>
      <c r="AD34" s="3">
        <v>2866</v>
      </c>
      <c r="AE34" s="3">
        <v>36310</v>
      </c>
      <c r="AF34" s="3">
        <v>2082</v>
      </c>
      <c r="AG34" s="3">
        <v>24231</v>
      </c>
      <c r="AH34" s="3">
        <v>767</v>
      </c>
      <c r="AI34" s="3">
        <v>9231</v>
      </c>
      <c r="AJ34" s="3">
        <v>39176</v>
      </c>
      <c r="AK34" s="3">
        <v>14460</v>
      </c>
      <c r="AL34" s="3">
        <v>3544</v>
      </c>
      <c r="AM34" s="3">
        <v>21172</v>
      </c>
      <c r="AN34" s="3">
        <v>10628</v>
      </c>
      <c r="AO34" s="3">
        <v>10238</v>
      </c>
      <c r="AP34" s="3">
        <v>-4226</v>
      </c>
      <c r="AQ34" s="3">
        <v>9244</v>
      </c>
      <c r="AR34" s="3">
        <v>3787</v>
      </c>
      <c r="AS34" s="3">
        <v>1433</v>
      </c>
      <c r="AT34" s="3">
        <v>20865</v>
      </c>
      <c r="AU34" s="3">
        <v>86</v>
      </c>
      <c r="AV34" s="3">
        <v>16328</v>
      </c>
      <c r="AW34" s="3">
        <v>-406</v>
      </c>
      <c r="AX34" s="3">
        <v>4858</v>
      </c>
      <c r="AY34" s="3">
        <v>1365</v>
      </c>
    </row>
    <row r="35" spans="1:51">
      <c r="A35" t="s">
        <v>479</v>
      </c>
      <c r="B35" s="2">
        <v>38807</v>
      </c>
      <c r="C35" s="3">
        <v>16372</v>
      </c>
      <c r="D35" s="3">
        <v>4620</v>
      </c>
      <c r="E35" s="3">
        <v>-5924</v>
      </c>
      <c r="F35" s="3">
        <v>10544</v>
      </c>
      <c r="G35" s="3">
        <v>33957</v>
      </c>
      <c r="H35" s="3">
        <v>-33106</v>
      </c>
      <c r="I35" s="3">
        <v>-9335</v>
      </c>
      <c r="J35" s="3">
        <v>262</v>
      </c>
      <c r="K35" s="3">
        <v>-23771</v>
      </c>
      <c r="L35" s="3">
        <v>67063</v>
      </c>
      <c r="M35" s="3">
        <v>63770</v>
      </c>
      <c r="N35" s="3">
        <v>1395</v>
      </c>
      <c r="O35" s="3">
        <v>3293</v>
      </c>
      <c r="P35" s="3">
        <v>-21685</v>
      </c>
      <c r="Q35" s="3">
        <v>-45974</v>
      </c>
      <c r="R35" s="3">
        <v>24289</v>
      </c>
      <c r="S35" s="3">
        <v>-567</v>
      </c>
      <c r="T35" s="3">
        <v>-4541</v>
      </c>
      <c r="Z35" s="3">
        <v>24329</v>
      </c>
      <c r="AA35" s="3">
        <v>-30398</v>
      </c>
      <c r="AB35" s="3">
        <v>31466</v>
      </c>
      <c r="AC35" s="3">
        <v>1069</v>
      </c>
      <c r="AD35" s="3">
        <v>46518</v>
      </c>
      <c r="AE35" s="3">
        <v>22705</v>
      </c>
      <c r="AF35" s="3">
        <v>1026</v>
      </c>
      <c r="AG35" s="3">
        <v>3433</v>
      </c>
      <c r="AH35" s="3">
        <v>5060</v>
      </c>
      <c r="AI35" s="3">
        <v>13184</v>
      </c>
      <c r="AJ35" s="3">
        <v>69221</v>
      </c>
      <c r="AK35" s="3">
        <v>30724</v>
      </c>
      <c r="AL35" s="3">
        <v>6981</v>
      </c>
      <c r="AM35" s="3">
        <v>31517</v>
      </c>
      <c r="AN35" s="3">
        <v>7976</v>
      </c>
      <c r="AO35" s="3">
        <v>28063</v>
      </c>
      <c r="AP35" s="3">
        <v>9583</v>
      </c>
      <c r="AQ35" s="3">
        <v>20637</v>
      </c>
      <c r="AR35" s="3">
        <v>-3013</v>
      </c>
      <c r="AS35" s="3">
        <v>855</v>
      </c>
      <c r="AT35" s="3">
        <v>36038</v>
      </c>
      <c r="AU35" s="3">
        <v>343</v>
      </c>
      <c r="AV35" s="3">
        <v>15217</v>
      </c>
      <c r="AW35" s="3">
        <v>-203</v>
      </c>
      <c r="AX35" s="3">
        <v>20682</v>
      </c>
      <c r="AY35" s="3">
        <v>447</v>
      </c>
    </row>
    <row r="36" spans="1:51">
      <c r="A36" t="s">
        <v>480</v>
      </c>
      <c r="B36" s="2">
        <v>38898</v>
      </c>
      <c r="C36" s="3">
        <v>8881</v>
      </c>
      <c r="D36" s="3">
        <v>9856</v>
      </c>
      <c r="E36" s="3">
        <v>-3223</v>
      </c>
      <c r="F36" s="3">
        <v>13079</v>
      </c>
      <c r="G36" s="3">
        <v>24829</v>
      </c>
      <c r="H36" s="3">
        <v>-7753</v>
      </c>
      <c r="I36" s="3">
        <v>-1529</v>
      </c>
      <c r="J36" s="3">
        <v>-1473</v>
      </c>
      <c r="K36" s="3">
        <v>-6224</v>
      </c>
      <c r="L36" s="3">
        <v>32582</v>
      </c>
      <c r="M36" s="3">
        <v>38509</v>
      </c>
      <c r="N36" s="3">
        <v>-4408</v>
      </c>
      <c r="O36" s="3">
        <v>-5927</v>
      </c>
      <c r="P36" s="3">
        <v>-25187</v>
      </c>
      <c r="Q36" s="3">
        <v>-29041</v>
      </c>
      <c r="R36" s="3">
        <v>3854</v>
      </c>
      <c r="S36" s="3">
        <v>-490</v>
      </c>
      <c r="T36" s="3">
        <v>-3290</v>
      </c>
      <c r="Z36" s="3">
        <v>17834</v>
      </c>
      <c r="AA36" s="3">
        <v>-12200</v>
      </c>
      <c r="AB36" s="3">
        <v>19648</v>
      </c>
      <c r="AC36" s="3">
        <v>7447</v>
      </c>
      <c r="AD36" s="3">
        <v>78879</v>
      </c>
      <c r="AE36" s="3">
        <v>-22294</v>
      </c>
      <c r="AF36" s="3">
        <v>313</v>
      </c>
      <c r="AG36" s="3">
        <v>-26055</v>
      </c>
      <c r="AH36" s="3">
        <v>31</v>
      </c>
      <c r="AI36" s="3">
        <v>3416</v>
      </c>
      <c r="AJ36" s="3">
        <v>56585</v>
      </c>
      <c r="AK36" s="3">
        <v>17512</v>
      </c>
      <c r="AL36" s="3">
        <v>3466</v>
      </c>
      <c r="AM36" s="3">
        <v>35607</v>
      </c>
      <c r="AN36" s="3">
        <v>-49532</v>
      </c>
      <c r="AO36" s="3">
        <v>23870</v>
      </c>
      <c r="AP36" s="3">
        <v>5367</v>
      </c>
      <c r="AQ36" s="3">
        <v>15039</v>
      </c>
      <c r="AR36" s="3">
        <v>692</v>
      </c>
      <c r="AS36" s="3">
        <v>2771</v>
      </c>
      <c r="AT36" s="3">
        <v>-25663</v>
      </c>
      <c r="AU36" s="3">
        <v>-156</v>
      </c>
      <c r="AV36" s="3">
        <v>-22444</v>
      </c>
      <c r="AW36" s="3">
        <v>203</v>
      </c>
      <c r="AX36" s="3">
        <v>-3264</v>
      </c>
      <c r="AY36" s="3">
        <v>347</v>
      </c>
    </row>
    <row r="37" spans="1:51">
      <c r="A37" t="s">
        <v>481</v>
      </c>
      <c r="B37" s="2">
        <v>38990</v>
      </c>
      <c r="C37" s="3">
        <v>6283</v>
      </c>
      <c r="D37" s="3">
        <v>-8318</v>
      </c>
      <c r="E37" s="3">
        <v>-11866</v>
      </c>
      <c r="F37" s="3">
        <v>3548</v>
      </c>
      <c r="G37" s="3">
        <v>-23216</v>
      </c>
      <c r="H37" s="3">
        <v>-21620</v>
      </c>
      <c r="I37" s="3">
        <v>-23805</v>
      </c>
      <c r="J37" s="3">
        <v>-1764</v>
      </c>
      <c r="K37" s="3">
        <v>2185</v>
      </c>
      <c r="L37" s="3">
        <v>-1596</v>
      </c>
      <c r="M37" s="3">
        <v>-10844</v>
      </c>
      <c r="N37" s="3">
        <v>-11390</v>
      </c>
      <c r="O37" s="3">
        <v>9248</v>
      </c>
      <c r="P37" s="3">
        <v>36736</v>
      </c>
      <c r="Q37" s="3">
        <v>5550</v>
      </c>
      <c r="R37" s="3">
        <v>31186</v>
      </c>
      <c r="S37" s="3">
        <v>803</v>
      </c>
      <c r="T37" s="3">
        <v>-5969</v>
      </c>
      <c r="Z37" s="3">
        <v>23525</v>
      </c>
      <c r="AA37" s="3">
        <v>-7366</v>
      </c>
      <c r="AB37" s="3">
        <v>16886</v>
      </c>
      <c r="AC37" s="3">
        <v>9521</v>
      </c>
      <c r="AD37" s="3">
        <v>34392</v>
      </c>
      <c r="AE37" s="3">
        <v>-2694</v>
      </c>
      <c r="AF37" s="3">
        <v>3096</v>
      </c>
      <c r="AG37" s="3">
        <v>-7467</v>
      </c>
      <c r="AH37" s="3">
        <v>4240</v>
      </c>
      <c r="AI37" s="3">
        <v>-2564</v>
      </c>
      <c r="AJ37" s="3">
        <v>31697</v>
      </c>
      <c r="AK37" s="3">
        <v>18195</v>
      </c>
      <c r="AL37" s="3">
        <v>1247</v>
      </c>
      <c r="AM37" s="3">
        <v>12256</v>
      </c>
      <c r="AN37" s="3">
        <v>-3325</v>
      </c>
      <c r="AO37" s="3">
        <v>9556</v>
      </c>
      <c r="AP37" s="3">
        <v>-7482</v>
      </c>
      <c r="AQ37" s="3">
        <v>13860</v>
      </c>
      <c r="AR37" s="3">
        <v>-258</v>
      </c>
      <c r="AS37" s="3">
        <v>3434</v>
      </c>
      <c r="AT37" s="3">
        <v>6231</v>
      </c>
      <c r="AU37" s="3">
        <v>-289</v>
      </c>
      <c r="AV37" s="3">
        <v>347</v>
      </c>
      <c r="AW37" s="3">
        <v>1189</v>
      </c>
      <c r="AX37" s="3">
        <v>4984</v>
      </c>
      <c r="AY37" s="3">
        <v>343</v>
      </c>
    </row>
    <row r="38" spans="1:51">
      <c r="A38" t="s">
        <v>482</v>
      </c>
      <c r="B38" s="2">
        <v>39082</v>
      </c>
      <c r="C38" s="3">
        <v>10988</v>
      </c>
      <c r="D38" s="3">
        <v>-7127</v>
      </c>
      <c r="E38" s="3">
        <v>-13899</v>
      </c>
      <c r="F38" s="3">
        <v>6772</v>
      </c>
      <c r="G38" s="3">
        <v>3901</v>
      </c>
      <c r="H38" s="3">
        <v>-4516</v>
      </c>
      <c r="I38" s="3">
        <v>-1732</v>
      </c>
      <c r="J38" s="3">
        <v>-1439</v>
      </c>
      <c r="K38" s="3">
        <v>-2784</v>
      </c>
      <c r="L38" s="3">
        <v>8417</v>
      </c>
      <c r="M38" s="3">
        <v>-1934</v>
      </c>
      <c r="N38" s="3">
        <v>-600</v>
      </c>
      <c r="O38" s="3">
        <v>10351</v>
      </c>
      <c r="P38" s="3">
        <v>17299</v>
      </c>
      <c r="Q38" s="3">
        <v>-9860</v>
      </c>
      <c r="R38" s="3">
        <v>27159</v>
      </c>
      <c r="S38" s="3">
        <v>-3329</v>
      </c>
      <c r="T38" s="3">
        <v>-7922</v>
      </c>
      <c r="Z38" s="3">
        <v>19935</v>
      </c>
      <c r="AA38" s="3">
        <v>-8582</v>
      </c>
      <c r="AB38" s="3">
        <v>15099</v>
      </c>
      <c r="AC38" s="3">
        <v>6517</v>
      </c>
      <c r="AD38" s="3">
        <v>26084</v>
      </c>
      <c r="AE38" s="3">
        <v>12100</v>
      </c>
      <c r="AF38" s="3">
        <v>9307</v>
      </c>
      <c r="AG38" s="3">
        <v>-332</v>
      </c>
      <c r="AH38" s="3">
        <v>1284</v>
      </c>
      <c r="AI38" s="3">
        <v>1839</v>
      </c>
      <c r="AJ38" s="3">
        <v>38182</v>
      </c>
      <c r="AK38" s="3">
        <v>15201</v>
      </c>
      <c r="AL38" s="3">
        <v>1943</v>
      </c>
      <c r="AM38" s="3">
        <v>21039</v>
      </c>
      <c r="AN38" s="3">
        <v>1658</v>
      </c>
      <c r="AO38" s="3">
        <v>16077</v>
      </c>
      <c r="AP38" s="3">
        <v>4004</v>
      </c>
      <c r="AQ38" s="3">
        <v>9354</v>
      </c>
      <c r="AR38" s="3">
        <v>2545</v>
      </c>
      <c r="AS38" s="3">
        <v>174</v>
      </c>
      <c r="AT38" s="3">
        <v>17736</v>
      </c>
      <c r="AU38" s="3">
        <v>0</v>
      </c>
      <c r="AV38" s="3">
        <v>11129</v>
      </c>
      <c r="AW38" s="3">
        <v>-135</v>
      </c>
      <c r="AX38" s="3">
        <v>6741</v>
      </c>
      <c r="AY38" s="3">
        <v>866</v>
      </c>
    </row>
    <row r="39" spans="1:51">
      <c r="A39" t="s">
        <v>483</v>
      </c>
      <c r="B39" s="2">
        <v>39172</v>
      </c>
      <c r="C39" s="3">
        <v>6991</v>
      </c>
      <c r="D39" s="3">
        <v>-12029</v>
      </c>
      <c r="E39" s="3">
        <v>-21442</v>
      </c>
      <c r="F39" s="3">
        <v>9413</v>
      </c>
      <c r="G39" s="3">
        <v>-9382</v>
      </c>
      <c r="H39" s="3">
        <v>-24578</v>
      </c>
      <c r="I39" s="3">
        <v>-10799</v>
      </c>
      <c r="J39" s="3">
        <v>-3378</v>
      </c>
      <c r="K39" s="3">
        <v>-13779</v>
      </c>
      <c r="L39" s="3">
        <v>15196</v>
      </c>
      <c r="M39" s="3">
        <v>14559</v>
      </c>
      <c r="N39" s="3">
        <v>7121</v>
      </c>
      <c r="O39" s="3">
        <v>637</v>
      </c>
      <c r="P39" s="3">
        <v>31231</v>
      </c>
      <c r="Q39" s="3">
        <v>-2509</v>
      </c>
      <c r="R39" s="3">
        <v>33740</v>
      </c>
      <c r="S39" s="3">
        <v>-1740</v>
      </c>
      <c r="T39" s="3">
        <v>2786</v>
      </c>
      <c r="Z39" s="3">
        <v>24117</v>
      </c>
      <c r="AA39" s="3">
        <v>-8074</v>
      </c>
      <c r="AB39" s="3">
        <v>8964</v>
      </c>
      <c r="AC39" s="3">
        <v>891</v>
      </c>
      <c r="AD39" s="3">
        <v>49547</v>
      </c>
      <c r="AE39" s="3">
        <v>13657</v>
      </c>
      <c r="AF39" s="3">
        <v>3244</v>
      </c>
      <c r="AG39" s="3">
        <v>4864</v>
      </c>
      <c r="AH39" s="3">
        <v>2713</v>
      </c>
      <c r="AI39" s="3">
        <v>2837</v>
      </c>
      <c r="AJ39" s="3">
        <v>63205</v>
      </c>
      <c r="AK39" s="3">
        <v>15798</v>
      </c>
      <c r="AL39" s="3">
        <v>3672</v>
      </c>
      <c r="AM39" s="3">
        <v>43735</v>
      </c>
      <c r="AN39" s="3">
        <v>-17984</v>
      </c>
      <c r="AO39" s="3">
        <v>37152</v>
      </c>
      <c r="AP39" s="3">
        <v>2608</v>
      </c>
      <c r="AQ39" s="3">
        <v>35613</v>
      </c>
      <c r="AR39" s="3">
        <v>-1714</v>
      </c>
      <c r="AS39" s="3">
        <v>644</v>
      </c>
      <c r="AT39" s="3">
        <v>19168</v>
      </c>
      <c r="AU39" s="3">
        <v>0</v>
      </c>
      <c r="AV39" s="3">
        <v>18330</v>
      </c>
      <c r="AW39" s="3">
        <v>-688</v>
      </c>
      <c r="AX39" s="3">
        <v>1526</v>
      </c>
      <c r="AY39" s="3">
        <v>585</v>
      </c>
    </row>
    <row r="40" spans="1:51">
      <c r="A40" t="s">
        <v>484</v>
      </c>
      <c r="B40" s="2">
        <v>39263</v>
      </c>
      <c r="C40" s="3">
        <v>8753</v>
      </c>
      <c r="D40" s="3">
        <v>1185</v>
      </c>
      <c r="E40" s="3">
        <v>-7273</v>
      </c>
      <c r="F40" s="3">
        <v>8458</v>
      </c>
      <c r="G40" s="3">
        <v>-2344</v>
      </c>
      <c r="H40" s="3">
        <v>-17447</v>
      </c>
      <c r="I40" s="3">
        <v>-12335</v>
      </c>
      <c r="J40" s="3">
        <v>-829</v>
      </c>
      <c r="K40" s="3">
        <v>-5112</v>
      </c>
      <c r="L40" s="3">
        <v>15103</v>
      </c>
      <c r="M40" s="3">
        <v>33028</v>
      </c>
      <c r="N40" s="3">
        <v>3371</v>
      </c>
      <c r="O40" s="3">
        <v>-17925</v>
      </c>
      <c r="P40" s="3">
        <v>12246</v>
      </c>
      <c r="Q40" s="3">
        <v>-49951</v>
      </c>
      <c r="R40" s="3">
        <v>62197</v>
      </c>
      <c r="S40" s="3">
        <v>-430</v>
      </c>
      <c r="T40" s="3">
        <v>-6062</v>
      </c>
      <c r="Z40" s="3">
        <v>24417</v>
      </c>
      <c r="AA40" s="3">
        <v>-20109</v>
      </c>
      <c r="AB40" s="3">
        <v>30698</v>
      </c>
      <c r="AC40" s="3">
        <v>10589</v>
      </c>
      <c r="AD40" s="3">
        <v>39114</v>
      </c>
      <c r="AE40" s="3">
        <v>11215</v>
      </c>
      <c r="AF40" s="3">
        <v>4708</v>
      </c>
      <c r="AG40" s="3">
        <v>460</v>
      </c>
      <c r="AH40" s="3">
        <v>-36</v>
      </c>
      <c r="AI40" s="3">
        <v>6085</v>
      </c>
      <c r="AJ40" s="3">
        <v>50329</v>
      </c>
      <c r="AK40" s="3">
        <v>20743</v>
      </c>
      <c r="AL40" s="3">
        <v>-721</v>
      </c>
      <c r="AM40" s="3">
        <v>30307</v>
      </c>
      <c r="AN40" s="3">
        <v>5041</v>
      </c>
      <c r="AO40" s="3">
        <v>11313</v>
      </c>
      <c r="AP40" s="3">
        <v>8523</v>
      </c>
      <c r="AQ40" s="3">
        <v>114</v>
      </c>
      <c r="AR40" s="3">
        <v>46</v>
      </c>
      <c r="AS40" s="3">
        <v>2630</v>
      </c>
      <c r="AT40" s="3">
        <v>16355</v>
      </c>
      <c r="AU40" s="3">
        <v>0</v>
      </c>
      <c r="AV40" s="3">
        <v>8996</v>
      </c>
      <c r="AW40" s="3">
        <v>480</v>
      </c>
      <c r="AX40" s="3">
        <v>6877</v>
      </c>
      <c r="AY40" s="3">
        <v>727</v>
      </c>
    </row>
    <row r="41" spans="1:51">
      <c r="A41" t="s">
        <v>485</v>
      </c>
      <c r="B41" s="2">
        <v>39355</v>
      </c>
      <c r="C41" s="3">
        <v>7113</v>
      </c>
      <c r="D41" s="3">
        <v>-446</v>
      </c>
      <c r="E41" s="3">
        <v>-8097</v>
      </c>
      <c r="F41" s="3">
        <v>7651</v>
      </c>
      <c r="G41" s="3">
        <v>15304</v>
      </c>
      <c r="H41" s="3">
        <v>9451</v>
      </c>
      <c r="I41" s="3">
        <v>3613</v>
      </c>
      <c r="J41" s="3">
        <v>-270</v>
      </c>
      <c r="K41" s="3">
        <v>5838</v>
      </c>
      <c r="L41" s="3">
        <v>5853</v>
      </c>
      <c r="M41" s="3">
        <v>-2889</v>
      </c>
      <c r="N41" s="3">
        <v>3731</v>
      </c>
      <c r="O41" s="3">
        <v>8742</v>
      </c>
      <c r="P41" s="3">
        <v>-6146</v>
      </c>
      <c r="Q41" s="3">
        <v>5077</v>
      </c>
      <c r="R41" s="3">
        <v>-11223</v>
      </c>
      <c r="S41" s="3">
        <v>-1969</v>
      </c>
      <c r="T41" s="3">
        <v>-7421</v>
      </c>
      <c r="Z41" s="3">
        <v>29067</v>
      </c>
      <c r="AA41" s="3">
        <v>-14088</v>
      </c>
      <c r="AB41" s="3">
        <v>16419</v>
      </c>
      <c r="AC41" s="3">
        <v>2330</v>
      </c>
      <c r="AD41" s="3">
        <v>17282</v>
      </c>
      <c r="AE41" s="3">
        <v>-10629</v>
      </c>
      <c r="AF41" s="3">
        <v>3662</v>
      </c>
      <c r="AG41" s="3">
        <v>-92</v>
      </c>
      <c r="AH41" s="3">
        <v>2814</v>
      </c>
      <c r="AI41" s="3">
        <v>-17015</v>
      </c>
      <c r="AJ41" s="3">
        <v>6653</v>
      </c>
      <c r="AK41" s="3">
        <v>5946</v>
      </c>
      <c r="AL41" s="3">
        <v>-9502</v>
      </c>
      <c r="AM41" s="3">
        <v>10209</v>
      </c>
      <c r="AN41" s="3">
        <v>27884</v>
      </c>
      <c r="AO41" s="3">
        <v>-1010</v>
      </c>
      <c r="AP41" s="3">
        <v>-25975</v>
      </c>
      <c r="AQ41" s="3">
        <v>22215</v>
      </c>
      <c r="AR41" s="3">
        <v>-377</v>
      </c>
      <c r="AS41" s="3">
        <v>3126</v>
      </c>
      <c r="AT41" s="3">
        <v>26874</v>
      </c>
      <c r="AU41" s="3">
        <v>0</v>
      </c>
      <c r="AV41" s="3">
        <v>18961</v>
      </c>
      <c r="AW41" s="3">
        <v>668</v>
      </c>
      <c r="AX41" s="3">
        <v>7245</v>
      </c>
      <c r="AY41" s="3">
        <v>-2307</v>
      </c>
    </row>
    <row r="42" spans="1:51">
      <c r="A42" t="s">
        <v>486</v>
      </c>
      <c r="B42" s="2">
        <v>39447</v>
      </c>
      <c r="C42" s="3">
        <v>6314</v>
      </c>
      <c r="D42" s="3">
        <v>-26982</v>
      </c>
      <c r="E42" s="3">
        <v>-33498</v>
      </c>
      <c r="F42" s="3">
        <v>6516</v>
      </c>
      <c r="G42" s="3">
        <v>1989</v>
      </c>
      <c r="H42" s="3">
        <v>7383</v>
      </c>
      <c r="I42" s="3">
        <v>-4693</v>
      </c>
      <c r="J42" s="3">
        <v>-292</v>
      </c>
      <c r="K42" s="3">
        <v>12076</v>
      </c>
      <c r="L42" s="3">
        <v>-5394</v>
      </c>
      <c r="M42" s="3">
        <v>-9031</v>
      </c>
      <c r="N42" s="3">
        <v>-9048</v>
      </c>
      <c r="O42" s="3">
        <v>3637</v>
      </c>
      <c r="P42" s="3">
        <v>28851</v>
      </c>
      <c r="Q42" s="3">
        <v>4637</v>
      </c>
      <c r="R42" s="3">
        <v>24214</v>
      </c>
      <c r="S42" s="3">
        <v>1357</v>
      </c>
      <c r="T42" s="3">
        <v>-373</v>
      </c>
      <c r="Z42" s="3">
        <v>23402</v>
      </c>
      <c r="AA42" s="3">
        <v>-10910</v>
      </c>
      <c r="AB42" s="3">
        <v>44055</v>
      </c>
      <c r="AC42" s="3">
        <v>33145</v>
      </c>
      <c r="AD42" s="3">
        <v>-16031</v>
      </c>
      <c r="AE42" s="3">
        <v>-8640</v>
      </c>
      <c r="AF42" s="3">
        <v>2738</v>
      </c>
      <c r="AG42" s="3">
        <v>-2483</v>
      </c>
      <c r="AH42" s="3">
        <v>616</v>
      </c>
      <c r="AI42" s="3">
        <v>-9510</v>
      </c>
      <c r="AJ42" s="3">
        <v>-24670</v>
      </c>
      <c r="AK42" s="3">
        <v>-4332</v>
      </c>
      <c r="AL42" s="3">
        <v>-9910</v>
      </c>
      <c r="AM42" s="3">
        <v>-10429</v>
      </c>
      <c r="AN42" s="3">
        <v>53590</v>
      </c>
      <c r="AO42" s="3">
        <v>-10049</v>
      </c>
      <c r="AP42" s="3">
        <v>-3885</v>
      </c>
      <c r="AQ42" s="3">
        <v>-7327</v>
      </c>
      <c r="AR42" s="3">
        <v>3279</v>
      </c>
      <c r="AS42" s="3">
        <v>-2117</v>
      </c>
      <c r="AT42" s="3">
        <v>43541</v>
      </c>
      <c r="AU42" s="3">
        <v>10107</v>
      </c>
      <c r="AV42" s="3">
        <v>29143</v>
      </c>
      <c r="AW42" s="3">
        <v>43</v>
      </c>
      <c r="AX42" s="3">
        <v>4248</v>
      </c>
      <c r="AY42" s="3">
        <v>-3099</v>
      </c>
    </row>
    <row r="43" spans="1:51">
      <c r="A43" t="s">
        <v>487</v>
      </c>
      <c r="B43" s="2">
        <v>39538</v>
      </c>
      <c r="C43" s="3">
        <v>15500</v>
      </c>
      <c r="D43" s="3">
        <v>8108</v>
      </c>
      <c r="E43" s="3">
        <v>14996</v>
      </c>
      <c r="F43" s="3">
        <v>-6888</v>
      </c>
      <c r="G43" s="3">
        <v>31118</v>
      </c>
      <c r="H43" s="3">
        <v>12159</v>
      </c>
      <c r="I43" s="3">
        <v>-10562</v>
      </c>
      <c r="J43" s="3">
        <v>-2065</v>
      </c>
      <c r="K43" s="3">
        <v>22721</v>
      </c>
      <c r="L43" s="3">
        <v>18959</v>
      </c>
      <c r="M43" s="3">
        <v>16574</v>
      </c>
      <c r="N43" s="3">
        <v>1749</v>
      </c>
      <c r="O43" s="3">
        <v>2385</v>
      </c>
      <c r="P43" s="3">
        <v>-22099</v>
      </c>
      <c r="Q43" s="3">
        <v>-20579</v>
      </c>
      <c r="R43" s="3">
        <v>-1520</v>
      </c>
      <c r="S43" s="3">
        <v>-1681</v>
      </c>
      <c r="T43" s="3">
        <v>1751</v>
      </c>
      <c r="Z43" s="3">
        <v>30094</v>
      </c>
      <c r="AA43" s="3">
        <v>9049</v>
      </c>
      <c r="AB43" s="3">
        <v>9955</v>
      </c>
      <c r="AC43" s="3">
        <v>19004</v>
      </c>
      <c r="AD43" s="3">
        <v>-31432</v>
      </c>
      <c r="AE43" s="3">
        <v>334</v>
      </c>
      <c r="AF43" s="3">
        <v>-21</v>
      </c>
      <c r="AG43" s="3">
        <v>8914</v>
      </c>
      <c r="AH43" s="3">
        <v>81</v>
      </c>
      <c r="AI43" s="3">
        <v>-8641</v>
      </c>
      <c r="AJ43" s="3">
        <v>-31098</v>
      </c>
      <c r="AK43" s="3">
        <v>-6542</v>
      </c>
      <c r="AL43" s="3">
        <v>-4696</v>
      </c>
      <c r="AM43" s="3">
        <v>-19861</v>
      </c>
      <c r="AN43" s="3">
        <v>55095</v>
      </c>
      <c r="AO43" s="3">
        <v>5628</v>
      </c>
      <c r="AP43" s="3">
        <v>-419</v>
      </c>
      <c r="AQ43" s="3">
        <v>7086</v>
      </c>
      <c r="AR43" s="3">
        <v>-2937</v>
      </c>
      <c r="AS43" s="3">
        <v>1897</v>
      </c>
      <c r="AT43" s="3">
        <v>60722</v>
      </c>
      <c r="AU43" s="3">
        <v>-1835</v>
      </c>
      <c r="AV43" s="3">
        <v>60783</v>
      </c>
      <c r="AW43" s="3">
        <v>322</v>
      </c>
      <c r="AX43" s="3">
        <v>1453</v>
      </c>
      <c r="AY43" s="3">
        <v>-2726</v>
      </c>
    </row>
    <row r="44" spans="1:51">
      <c r="A44" t="s">
        <v>488</v>
      </c>
      <c r="B44" s="2">
        <v>39629</v>
      </c>
      <c r="C44" s="3">
        <v>19085</v>
      </c>
      <c r="D44" s="3">
        <v>-23268</v>
      </c>
      <c r="E44" s="3">
        <v>-34948</v>
      </c>
      <c r="F44" s="3">
        <v>11680</v>
      </c>
      <c r="G44" s="3">
        <v>16679</v>
      </c>
      <c r="H44" s="3">
        <v>5342</v>
      </c>
      <c r="I44" s="3">
        <v>-10491</v>
      </c>
      <c r="J44" s="3">
        <v>745</v>
      </c>
      <c r="K44" s="3">
        <v>15833</v>
      </c>
      <c r="L44" s="3">
        <v>11337</v>
      </c>
      <c r="M44" s="3">
        <v>20026</v>
      </c>
      <c r="N44" s="3">
        <v>2192</v>
      </c>
      <c r="O44" s="3">
        <v>-8689</v>
      </c>
      <c r="P44" s="3">
        <v>26728</v>
      </c>
      <c r="Q44" s="3">
        <v>-23489</v>
      </c>
      <c r="R44" s="3">
        <v>50217</v>
      </c>
      <c r="S44" s="3">
        <v>1380</v>
      </c>
      <c r="T44" s="3">
        <v>-13050</v>
      </c>
      <c r="Z44" s="3">
        <v>29229</v>
      </c>
      <c r="AA44" s="3">
        <v>5358</v>
      </c>
      <c r="AB44" s="3">
        <v>11403</v>
      </c>
      <c r="AC44" s="3">
        <v>16760</v>
      </c>
      <c r="AD44" s="3">
        <v>28668</v>
      </c>
      <c r="AE44" s="3">
        <v>-8467</v>
      </c>
      <c r="AF44" s="3">
        <v>-1557</v>
      </c>
      <c r="AG44" s="3">
        <v>-765</v>
      </c>
      <c r="AH44" s="3">
        <v>141</v>
      </c>
      <c r="AI44" s="3">
        <v>-6286</v>
      </c>
      <c r="AJ44" s="3">
        <v>20201</v>
      </c>
      <c r="AK44" s="3">
        <v>8732</v>
      </c>
      <c r="AL44" s="3">
        <v>5177</v>
      </c>
      <c r="AM44" s="3">
        <v>6292</v>
      </c>
      <c r="AN44" s="3">
        <v>1572</v>
      </c>
      <c r="AO44" s="3">
        <v>39150</v>
      </c>
      <c r="AP44" s="3">
        <v>-30</v>
      </c>
      <c r="AQ44" s="3">
        <v>34754</v>
      </c>
      <c r="AR44" s="3">
        <v>524</v>
      </c>
      <c r="AS44" s="3">
        <v>3902</v>
      </c>
      <c r="AT44" s="3">
        <v>40721</v>
      </c>
      <c r="AU44" s="3">
        <v>10508</v>
      </c>
      <c r="AV44" s="3">
        <v>25930</v>
      </c>
      <c r="AW44" s="3">
        <v>-516</v>
      </c>
      <c r="AX44" s="3">
        <v>4801</v>
      </c>
      <c r="AY44" s="3">
        <v>-6564</v>
      </c>
    </row>
    <row r="45" spans="1:51">
      <c r="A45" t="s">
        <v>489</v>
      </c>
      <c r="B45" s="2">
        <v>39721</v>
      </c>
      <c r="C45" s="3">
        <v>-17916</v>
      </c>
      <c r="D45" s="3">
        <v>-25774</v>
      </c>
      <c r="E45" s="3">
        <v>-18523</v>
      </c>
      <c r="F45" s="3">
        <v>-7251</v>
      </c>
      <c r="G45" s="3">
        <v>-11304</v>
      </c>
      <c r="H45" s="3">
        <v>8161</v>
      </c>
      <c r="I45" s="3">
        <v>-7954</v>
      </c>
      <c r="J45" s="3">
        <v>407</v>
      </c>
      <c r="K45" s="3">
        <v>16115</v>
      </c>
      <c r="L45" s="3">
        <v>-19465</v>
      </c>
      <c r="M45" s="3">
        <v>-11373</v>
      </c>
      <c r="N45" s="3">
        <v>4851</v>
      </c>
      <c r="O45" s="3">
        <v>-8092</v>
      </c>
      <c r="P45" s="3">
        <v>20683</v>
      </c>
      <c r="Q45" s="3">
        <v>24847</v>
      </c>
      <c r="R45" s="3">
        <v>-4164</v>
      </c>
      <c r="S45" s="3">
        <v>96</v>
      </c>
      <c r="T45" s="3">
        <v>27072</v>
      </c>
      <c r="Z45" s="3">
        <v>23346</v>
      </c>
      <c r="AA45" s="3">
        <v>-5681</v>
      </c>
      <c r="AB45" s="3">
        <v>11525</v>
      </c>
      <c r="AC45" s="3">
        <v>5846</v>
      </c>
      <c r="AD45" s="3">
        <v>20473</v>
      </c>
      <c r="AE45" s="3">
        <v>-5127</v>
      </c>
      <c r="AF45" s="3">
        <v>69</v>
      </c>
      <c r="AG45" s="3">
        <v>1046</v>
      </c>
      <c r="AH45" s="3">
        <v>2678</v>
      </c>
      <c r="AI45" s="3">
        <v>-8919</v>
      </c>
      <c r="AJ45" s="3">
        <v>15345</v>
      </c>
      <c r="AK45" s="3">
        <v>-945</v>
      </c>
      <c r="AL45" s="3">
        <v>11819</v>
      </c>
      <c r="AM45" s="3">
        <v>4470</v>
      </c>
      <c r="AN45" s="3">
        <v>9396</v>
      </c>
      <c r="AO45" s="3">
        <v>-215</v>
      </c>
      <c r="AP45" s="3">
        <v>-66</v>
      </c>
      <c r="AQ45" s="3">
        <v>-986</v>
      </c>
      <c r="AR45" s="3">
        <v>-313</v>
      </c>
      <c r="AS45" s="3">
        <v>1149</v>
      </c>
      <c r="AT45" s="3">
        <v>9181</v>
      </c>
      <c r="AU45" s="3">
        <v>11928</v>
      </c>
      <c r="AV45" s="3">
        <v>-7233</v>
      </c>
      <c r="AW45" s="3">
        <v>695</v>
      </c>
      <c r="AX45" s="3">
        <v>3790</v>
      </c>
      <c r="AY45" s="3">
        <v>-412</v>
      </c>
    </row>
    <row r="46" spans="1:51">
      <c r="A46" t="s">
        <v>490</v>
      </c>
      <c r="B46" s="2">
        <v>39813</v>
      </c>
      <c r="C46" s="3">
        <v>14747</v>
      </c>
      <c r="D46" s="3">
        <v>-12202</v>
      </c>
      <c r="E46" s="3">
        <v>-7264</v>
      </c>
      <c r="F46" s="3">
        <v>-4938</v>
      </c>
      <c r="G46" s="3">
        <v>38723</v>
      </c>
      <c r="H46" s="3">
        <v>43008</v>
      </c>
      <c r="I46" s="3">
        <v>16149</v>
      </c>
      <c r="J46" s="3">
        <v>1248</v>
      </c>
      <c r="K46" s="3">
        <v>26859</v>
      </c>
      <c r="L46" s="3">
        <v>-4285</v>
      </c>
      <c r="M46" s="3">
        <v>916</v>
      </c>
      <c r="N46" s="3">
        <v>6230</v>
      </c>
      <c r="O46" s="3">
        <v>-5201</v>
      </c>
      <c r="P46" s="3">
        <v>-12301</v>
      </c>
      <c r="Q46" s="3">
        <v>51217</v>
      </c>
      <c r="R46" s="3">
        <v>-63518</v>
      </c>
      <c r="S46" s="3">
        <v>2104</v>
      </c>
      <c r="T46" s="3">
        <v>-2103</v>
      </c>
      <c r="Z46" s="3">
        <v>17554</v>
      </c>
      <c r="AA46" s="3">
        <v>-7172</v>
      </c>
      <c r="AB46" s="3">
        <v>18124</v>
      </c>
      <c r="AC46" s="3">
        <v>10953</v>
      </c>
      <c r="AD46" s="3">
        <v>-18255</v>
      </c>
      <c r="AE46" s="3">
        <v>-8157</v>
      </c>
      <c r="AF46" s="3">
        <v>1854</v>
      </c>
      <c r="AG46" s="3">
        <v>-1605</v>
      </c>
      <c r="AH46" s="3">
        <v>-274</v>
      </c>
      <c r="AI46" s="3">
        <v>-8132</v>
      </c>
      <c r="AJ46" s="3">
        <v>-26411</v>
      </c>
      <c r="AK46" s="3">
        <v>-15205</v>
      </c>
      <c r="AL46" s="3">
        <v>4635</v>
      </c>
      <c r="AM46" s="3">
        <v>-15841</v>
      </c>
      <c r="AN46" s="3">
        <v>41724</v>
      </c>
      <c r="AO46" s="3">
        <v>-32680</v>
      </c>
      <c r="AP46" s="3">
        <v>64</v>
      </c>
      <c r="AQ46" s="3">
        <v>-33686</v>
      </c>
      <c r="AR46" s="3">
        <v>3473</v>
      </c>
      <c r="AS46" s="3">
        <v>-2532</v>
      </c>
      <c r="AT46" s="3">
        <v>9044</v>
      </c>
      <c r="AU46" s="3">
        <v>11019</v>
      </c>
      <c r="AV46" s="3">
        <v>-4134</v>
      </c>
      <c r="AW46" s="3">
        <v>2470</v>
      </c>
      <c r="AX46" s="3">
        <v>-311</v>
      </c>
      <c r="AY46" s="3">
        <v>1773</v>
      </c>
    </row>
    <row r="47" spans="1:51">
      <c r="A47" t="s">
        <v>491</v>
      </c>
      <c r="B47" s="2">
        <v>39903</v>
      </c>
      <c r="C47" s="3">
        <v>44274</v>
      </c>
      <c r="D47" s="3">
        <v>12476</v>
      </c>
      <c r="E47" s="3">
        <v>-18506</v>
      </c>
      <c r="F47" s="3">
        <v>30982</v>
      </c>
      <c r="G47" s="3">
        <v>36977</v>
      </c>
      <c r="H47" s="3">
        <v>3781</v>
      </c>
      <c r="I47" s="3">
        <v>-1583</v>
      </c>
      <c r="J47" s="3">
        <v>1249</v>
      </c>
      <c r="K47" s="3">
        <v>5364</v>
      </c>
      <c r="L47" s="3">
        <v>33196</v>
      </c>
      <c r="M47" s="3">
        <v>34391</v>
      </c>
      <c r="N47" s="3">
        <v>29804</v>
      </c>
      <c r="O47" s="3">
        <v>-1195</v>
      </c>
      <c r="P47" s="3">
        <v>-7288</v>
      </c>
      <c r="Q47" s="3">
        <v>-32347</v>
      </c>
      <c r="R47" s="3">
        <v>25059</v>
      </c>
      <c r="S47" s="3">
        <v>1941</v>
      </c>
      <c r="T47" s="3">
        <v>-28251</v>
      </c>
      <c r="Z47" s="3">
        <v>19325</v>
      </c>
      <c r="AA47" s="3">
        <v>-9504</v>
      </c>
      <c r="AB47" s="3">
        <v>8950</v>
      </c>
      <c r="AC47" s="3">
        <v>-554</v>
      </c>
      <c r="AD47" s="3">
        <v>10192</v>
      </c>
      <c r="AE47" s="3">
        <v>-9868</v>
      </c>
      <c r="AF47" s="3">
        <v>-2928</v>
      </c>
      <c r="AG47" s="3">
        <v>2564</v>
      </c>
      <c r="AH47" s="3">
        <v>-6959</v>
      </c>
      <c r="AI47" s="3">
        <v>-2546</v>
      </c>
      <c r="AJ47" s="3">
        <v>323</v>
      </c>
      <c r="AK47" s="3">
        <v>-956</v>
      </c>
      <c r="AL47" s="3">
        <v>6700</v>
      </c>
      <c r="AM47" s="3">
        <v>-5421</v>
      </c>
      <c r="AN47" s="3">
        <v>19445</v>
      </c>
      <c r="AO47" s="3">
        <v>-12527</v>
      </c>
      <c r="AP47" s="3">
        <v>330</v>
      </c>
      <c r="AQ47" s="3">
        <v>-7947</v>
      </c>
      <c r="AR47" s="3">
        <v>-2875</v>
      </c>
      <c r="AS47" s="3">
        <v>-2037</v>
      </c>
      <c r="AT47" s="3">
        <v>6918</v>
      </c>
      <c r="AU47" s="3">
        <v>-2849</v>
      </c>
      <c r="AV47" s="3">
        <v>6337</v>
      </c>
      <c r="AW47" s="3">
        <v>-722</v>
      </c>
      <c r="AX47" s="3">
        <v>4148</v>
      </c>
      <c r="AY47" s="3">
        <v>-543</v>
      </c>
    </row>
    <row r="48" spans="1:51">
      <c r="A48" t="s">
        <v>492</v>
      </c>
      <c r="B48" s="2">
        <v>39994</v>
      </c>
      <c r="C48" s="3">
        <v>15641</v>
      </c>
      <c r="D48" s="3">
        <v>3414</v>
      </c>
      <c r="E48" s="3">
        <v>2662</v>
      </c>
      <c r="F48" s="3">
        <v>752</v>
      </c>
      <c r="G48" s="3">
        <v>15101</v>
      </c>
      <c r="H48" s="3">
        <v>-7649</v>
      </c>
      <c r="I48" s="3">
        <v>-10585</v>
      </c>
      <c r="J48" s="3">
        <v>1102</v>
      </c>
      <c r="K48" s="3">
        <v>2936</v>
      </c>
      <c r="L48" s="3">
        <v>22750</v>
      </c>
      <c r="M48" s="3">
        <v>15440</v>
      </c>
      <c r="N48" s="3">
        <v>16886</v>
      </c>
      <c r="O48" s="3">
        <v>7310</v>
      </c>
      <c r="P48" s="3">
        <v>-4543</v>
      </c>
      <c r="Q48" s="3">
        <v>-3043</v>
      </c>
      <c r="R48" s="3">
        <v>-1500</v>
      </c>
      <c r="S48" s="3">
        <v>2389</v>
      </c>
      <c r="T48" s="3">
        <v>-9325</v>
      </c>
      <c r="Z48" s="3">
        <v>9696</v>
      </c>
      <c r="AA48" s="3">
        <v>9484</v>
      </c>
      <c r="AB48" s="3">
        <v>1971</v>
      </c>
      <c r="AC48" s="3">
        <v>11454</v>
      </c>
      <c r="AD48" s="3">
        <v>-4800</v>
      </c>
      <c r="AE48" s="3">
        <v>7984</v>
      </c>
      <c r="AF48" s="3">
        <v>-3355</v>
      </c>
      <c r="AG48" s="3">
        <v>11688</v>
      </c>
      <c r="AH48" s="3">
        <v>-1546</v>
      </c>
      <c r="AI48" s="3">
        <v>1198</v>
      </c>
      <c r="AJ48" s="3">
        <v>3185</v>
      </c>
      <c r="AK48" s="3">
        <v>4051</v>
      </c>
      <c r="AL48" s="3">
        <v>12651</v>
      </c>
      <c r="AM48" s="3">
        <v>-13518</v>
      </c>
      <c r="AN48" s="3">
        <v>4310</v>
      </c>
      <c r="AO48" s="3">
        <v>1905</v>
      </c>
      <c r="AP48" s="3">
        <v>-16</v>
      </c>
      <c r="AQ48" s="3">
        <v>468</v>
      </c>
      <c r="AR48" s="3">
        <v>773</v>
      </c>
      <c r="AS48" s="3">
        <v>682</v>
      </c>
      <c r="AT48" s="3">
        <v>6215</v>
      </c>
      <c r="AU48" s="3">
        <v>3119</v>
      </c>
      <c r="AV48" s="3">
        <v>2828</v>
      </c>
      <c r="AW48" s="3">
        <v>995</v>
      </c>
      <c r="AX48" s="3">
        <v>-728</v>
      </c>
      <c r="AY48" s="3">
        <v>1026</v>
      </c>
    </row>
    <row r="49" spans="1:51">
      <c r="A49" t="s">
        <v>493</v>
      </c>
      <c r="B49" s="2">
        <v>40086</v>
      </c>
      <c r="C49" s="3">
        <v>-31824</v>
      </c>
      <c r="D49" s="3">
        <v>-14596</v>
      </c>
      <c r="E49" s="3">
        <v>1419</v>
      </c>
      <c r="F49" s="3">
        <v>-16015</v>
      </c>
      <c r="G49" s="3">
        <v>10000</v>
      </c>
      <c r="H49" s="3">
        <v>-16211</v>
      </c>
      <c r="I49" s="3">
        <v>-6577</v>
      </c>
      <c r="J49" s="3">
        <v>26</v>
      </c>
      <c r="K49" s="3">
        <v>-9634</v>
      </c>
      <c r="L49" s="3">
        <v>26211</v>
      </c>
      <c r="M49" s="3">
        <v>19837</v>
      </c>
      <c r="N49" s="3">
        <v>6178</v>
      </c>
      <c r="O49" s="3">
        <v>6374</v>
      </c>
      <c r="P49" s="3">
        <v>-26891</v>
      </c>
      <c r="Q49" s="3">
        <v>2423</v>
      </c>
      <c r="R49" s="3">
        <v>-29314</v>
      </c>
      <c r="S49" s="3">
        <v>-250</v>
      </c>
      <c r="T49" s="3">
        <v>36621</v>
      </c>
      <c r="Z49" s="3">
        <v>9990</v>
      </c>
      <c r="AA49" s="3">
        <v>2179</v>
      </c>
      <c r="AB49" s="3">
        <v>329</v>
      </c>
      <c r="AC49" s="3">
        <v>2507</v>
      </c>
      <c r="AD49" s="3">
        <v>18475</v>
      </c>
      <c r="AE49" s="3">
        <v>-18</v>
      </c>
      <c r="AF49" s="3">
        <v>113</v>
      </c>
      <c r="AG49" s="3">
        <v>-1280</v>
      </c>
      <c r="AH49" s="3">
        <v>-3087</v>
      </c>
      <c r="AI49" s="3">
        <v>4235</v>
      </c>
      <c r="AJ49" s="3">
        <v>18457</v>
      </c>
      <c r="AK49" s="3">
        <v>8434</v>
      </c>
      <c r="AL49" s="3">
        <v>14363</v>
      </c>
      <c r="AM49" s="3">
        <v>-4340</v>
      </c>
      <c r="AN49" s="3">
        <v>-5671</v>
      </c>
      <c r="AO49" s="3">
        <v>7639</v>
      </c>
      <c r="AP49" s="3">
        <v>177</v>
      </c>
      <c r="AQ49" s="3">
        <v>6700</v>
      </c>
      <c r="AR49" s="3">
        <v>-702</v>
      </c>
      <c r="AS49" s="3">
        <v>1463</v>
      </c>
      <c r="AT49" s="3">
        <v>1968</v>
      </c>
      <c r="AU49" s="3">
        <v>12115</v>
      </c>
      <c r="AV49" s="3">
        <v>-12403</v>
      </c>
      <c r="AW49" s="3">
        <v>1917</v>
      </c>
      <c r="AX49" s="3">
        <v>337</v>
      </c>
      <c r="AY49" s="3">
        <v>-4430</v>
      </c>
    </row>
    <row r="50" spans="1:51">
      <c r="A50" t="s">
        <v>494</v>
      </c>
      <c r="B50" s="2">
        <v>40178</v>
      </c>
      <c r="C50" s="3">
        <v>9244</v>
      </c>
      <c r="D50" s="3">
        <v>-2157</v>
      </c>
      <c r="E50" s="3">
        <v>-890</v>
      </c>
      <c r="F50" s="3">
        <v>-1267</v>
      </c>
      <c r="G50" s="3">
        <v>-34017</v>
      </c>
      <c r="H50" s="3">
        <v>-18462</v>
      </c>
      <c r="I50" s="3">
        <v>-7572</v>
      </c>
      <c r="J50" s="3">
        <v>-757</v>
      </c>
      <c r="K50" s="3">
        <v>-10890</v>
      </c>
      <c r="L50" s="3">
        <v>-15555</v>
      </c>
      <c r="M50" s="3">
        <v>-17855</v>
      </c>
      <c r="N50" s="3">
        <v>-14084</v>
      </c>
      <c r="O50" s="3">
        <v>2300</v>
      </c>
      <c r="P50" s="3">
        <v>44447</v>
      </c>
      <c r="Q50" s="3">
        <v>68858</v>
      </c>
      <c r="R50" s="3">
        <v>-24411</v>
      </c>
      <c r="S50" s="3">
        <v>252</v>
      </c>
      <c r="T50" s="3">
        <v>-6117</v>
      </c>
      <c r="Z50" s="3">
        <v>12972</v>
      </c>
      <c r="AA50" s="3">
        <v>-4077</v>
      </c>
      <c r="AB50" s="3">
        <v>-1840</v>
      </c>
      <c r="AC50" s="3">
        <v>-5917</v>
      </c>
      <c r="AD50" s="3">
        <v>26894</v>
      </c>
      <c r="AE50" s="3">
        <v>-543</v>
      </c>
      <c r="AF50" s="3">
        <v>233</v>
      </c>
      <c r="AG50" s="3">
        <v>-4332</v>
      </c>
      <c r="AH50" s="3">
        <v>-610</v>
      </c>
      <c r="AI50" s="3">
        <v>4168</v>
      </c>
      <c r="AJ50" s="3">
        <v>26351</v>
      </c>
      <c r="AK50" s="3">
        <v>4831</v>
      </c>
      <c r="AL50" s="3">
        <v>23171</v>
      </c>
      <c r="AM50" s="3">
        <v>-1652</v>
      </c>
      <c r="AN50" s="3">
        <v>-7657</v>
      </c>
      <c r="AO50" s="3">
        <v>7377</v>
      </c>
      <c r="AP50" s="3">
        <v>-107</v>
      </c>
      <c r="AQ50" s="3">
        <v>4261</v>
      </c>
      <c r="AR50" s="3">
        <v>4117</v>
      </c>
      <c r="AS50" s="3">
        <v>-894</v>
      </c>
      <c r="AT50" s="3">
        <v>-282</v>
      </c>
      <c r="AU50" s="3">
        <v>-6241</v>
      </c>
      <c r="AV50" s="3">
        <v>10422</v>
      </c>
      <c r="AW50" s="3">
        <v>125</v>
      </c>
      <c r="AX50" s="3">
        <v>-4585</v>
      </c>
      <c r="AY50" s="3">
        <v>-1776</v>
      </c>
    </row>
    <row r="51" spans="1:51">
      <c r="A51" t="s">
        <v>495</v>
      </c>
      <c r="B51" s="2">
        <v>40268</v>
      </c>
      <c r="C51" s="3">
        <v>6676</v>
      </c>
      <c r="D51" s="3">
        <v>4157</v>
      </c>
      <c r="E51" s="3">
        <v>-329</v>
      </c>
      <c r="F51" s="3">
        <v>4486</v>
      </c>
      <c r="G51" s="3">
        <v>-5434</v>
      </c>
      <c r="H51" s="3">
        <v>-32794</v>
      </c>
      <c r="I51" s="3">
        <v>-11424</v>
      </c>
      <c r="J51" s="3">
        <v>276</v>
      </c>
      <c r="K51" s="3">
        <v>-21370</v>
      </c>
      <c r="L51" s="3">
        <v>27360</v>
      </c>
      <c r="M51" s="3">
        <v>26680</v>
      </c>
      <c r="N51" s="3">
        <v>8028</v>
      </c>
      <c r="O51" s="3">
        <v>680</v>
      </c>
      <c r="P51" s="3">
        <v>11558</v>
      </c>
      <c r="Q51" s="3">
        <v>6456</v>
      </c>
      <c r="R51" s="3">
        <v>5102</v>
      </c>
      <c r="S51" s="3">
        <v>-3456</v>
      </c>
      <c r="T51" s="3">
        <v>11659</v>
      </c>
      <c r="Z51" s="3">
        <v>16396</v>
      </c>
      <c r="AA51" s="3">
        <v>7790</v>
      </c>
      <c r="AB51" s="3">
        <v>-3784</v>
      </c>
      <c r="AC51" s="3">
        <v>4005</v>
      </c>
      <c r="AD51" s="3">
        <v>-5234</v>
      </c>
      <c r="AE51" s="3">
        <v>-1444</v>
      </c>
      <c r="AF51" s="3">
        <v>-974</v>
      </c>
      <c r="AG51" s="3">
        <v>-3651</v>
      </c>
      <c r="AH51" s="3">
        <v>-883</v>
      </c>
      <c r="AI51" s="3">
        <v>4064</v>
      </c>
      <c r="AJ51" s="3">
        <v>-6677</v>
      </c>
      <c r="AK51" s="3">
        <v>-5395</v>
      </c>
      <c r="AL51" s="3">
        <v>10921</v>
      </c>
      <c r="AM51" s="3">
        <v>-12203</v>
      </c>
      <c r="AN51" s="3">
        <v>10481</v>
      </c>
      <c r="AO51" s="3">
        <v>-7333</v>
      </c>
      <c r="AP51" s="3">
        <v>-102</v>
      </c>
      <c r="AQ51" s="3">
        <v>-3161</v>
      </c>
      <c r="AR51" s="3">
        <v>-3718</v>
      </c>
      <c r="AS51" s="3">
        <v>-349</v>
      </c>
      <c r="AT51" s="3">
        <v>3148</v>
      </c>
      <c r="AU51" s="3">
        <v>2171</v>
      </c>
      <c r="AV51" s="3">
        <v>675</v>
      </c>
      <c r="AW51" s="3">
        <v>507</v>
      </c>
      <c r="AX51" s="3">
        <v>-203</v>
      </c>
      <c r="AY51" s="3">
        <v>3472</v>
      </c>
    </row>
    <row r="52" spans="1:51">
      <c r="A52" t="s">
        <v>496</v>
      </c>
      <c r="B52" s="2">
        <v>40359</v>
      </c>
      <c r="C52" s="3">
        <v>28501</v>
      </c>
      <c r="D52" s="3">
        <v>-7114</v>
      </c>
      <c r="E52" s="3">
        <v>-6288</v>
      </c>
      <c r="F52" s="3">
        <v>-826</v>
      </c>
      <c r="G52" s="3">
        <v>15975</v>
      </c>
      <c r="H52" s="3">
        <v>4531</v>
      </c>
      <c r="I52" s="3">
        <v>8912</v>
      </c>
      <c r="J52" s="3">
        <v>284</v>
      </c>
      <c r="K52" s="3">
        <v>-4381</v>
      </c>
      <c r="L52" s="3">
        <v>11444</v>
      </c>
      <c r="M52" s="3">
        <v>14660</v>
      </c>
      <c r="N52" s="3">
        <v>-1464</v>
      </c>
      <c r="O52" s="3">
        <v>-3216</v>
      </c>
      <c r="P52" s="3">
        <v>17986</v>
      </c>
      <c r="Q52" s="3">
        <v>22843</v>
      </c>
      <c r="R52" s="3">
        <v>-4857</v>
      </c>
      <c r="S52" s="3">
        <v>2172</v>
      </c>
      <c r="T52" s="3">
        <v>-15513</v>
      </c>
      <c r="Z52" s="3">
        <v>10400</v>
      </c>
      <c r="AA52" s="3">
        <v>-3557</v>
      </c>
      <c r="AB52" s="3">
        <v>5155</v>
      </c>
      <c r="AC52" s="3">
        <v>1598</v>
      </c>
      <c r="AD52" s="3">
        <v>-5775</v>
      </c>
      <c r="AE52" s="3">
        <v>-30628</v>
      </c>
      <c r="AF52" s="3">
        <v>-6164</v>
      </c>
      <c r="AG52" s="3">
        <v>-15163</v>
      </c>
      <c r="AH52" s="3">
        <v>-3543</v>
      </c>
      <c r="AI52" s="3">
        <v>-5759</v>
      </c>
      <c r="AJ52" s="3">
        <v>-36403</v>
      </c>
      <c r="AK52" s="3">
        <v>-17088</v>
      </c>
      <c r="AL52" s="3">
        <v>-3828</v>
      </c>
      <c r="AM52" s="3">
        <v>-15487</v>
      </c>
      <c r="AN52" s="3">
        <v>14469</v>
      </c>
      <c r="AO52" s="3">
        <v>12903</v>
      </c>
      <c r="AP52" s="3">
        <v>53</v>
      </c>
      <c r="AQ52" s="3">
        <v>9061</v>
      </c>
      <c r="AR52" s="3">
        <v>2608</v>
      </c>
      <c r="AS52" s="3">
        <v>1181</v>
      </c>
      <c r="AT52" s="3">
        <v>27370</v>
      </c>
      <c r="AU52" s="3">
        <v>62313</v>
      </c>
      <c r="AV52" s="3">
        <v>-38698</v>
      </c>
      <c r="AW52" s="3">
        <v>1681</v>
      </c>
      <c r="AX52" s="3">
        <v>2076</v>
      </c>
      <c r="AY52" s="3">
        <v>5691</v>
      </c>
    </row>
    <row r="53" spans="1:51">
      <c r="A53" t="s">
        <v>497</v>
      </c>
      <c r="B53" s="2">
        <v>40451</v>
      </c>
      <c r="C53" s="3">
        <v>21192</v>
      </c>
      <c r="D53" s="3">
        <v>-5167</v>
      </c>
      <c r="E53" s="3">
        <v>-5239</v>
      </c>
      <c r="F53" s="3">
        <v>72</v>
      </c>
      <c r="G53" s="3">
        <v>-2282</v>
      </c>
      <c r="H53" s="3">
        <v>-8635</v>
      </c>
      <c r="I53" s="3">
        <v>2633</v>
      </c>
      <c r="J53" s="3">
        <v>384</v>
      </c>
      <c r="K53" s="3">
        <v>-11268</v>
      </c>
      <c r="L53" s="3">
        <v>6353</v>
      </c>
      <c r="M53" s="3">
        <v>5190</v>
      </c>
      <c r="N53" s="3">
        <v>2752</v>
      </c>
      <c r="O53" s="3">
        <v>1163</v>
      </c>
      <c r="P53" s="3">
        <v>29771</v>
      </c>
      <c r="Q53" s="3">
        <v>10360</v>
      </c>
      <c r="R53" s="3">
        <v>19411</v>
      </c>
      <c r="S53" s="3">
        <v>-940</v>
      </c>
      <c r="T53" s="3">
        <v>-9937</v>
      </c>
      <c r="Z53" s="3">
        <v>11877</v>
      </c>
      <c r="AA53" s="3">
        <v>-10070</v>
      </c>
      <c r="AB53" s="3">
        <v>19116</v>
      </c>
      <c r="AC53" s="3">
        <v>9046</v>
      </c>
      <c r="AD53" s="3">
        <v>30875</v>
      </c>
      <c r="AE53" s="3">
        <v>-19887</v>
      </c>
      <c r="AF53" s="3">
        <v>-1445</v>
      </c>
      <c r="AG53" s="3">
        <v>-5540</v>
      </c>
      <c r="AH53" s="3">
        <v>-1139</v>
      </c>
      <c r="AI53" s="3">
        <v>-11765</v>
      </c>
      <c r="AJ53" s="3">
        <v>10987</v>
      </c>
      <c r="AK53" s="3">
        <v>926</v>
      </c>
      <c r="AL53" s="3">
        <v>3478</v>
      </c>
      <c r="AM53" s="3">
        <v>6584</v>
      </c>
      <c r="AN53" s="3">
        <v>-8986</v>
      </c>
      <c r="AO53" s="3">
        <v>-8234</v>
      </c>
      <c r="AP53" s="3">
        <v>-33</v>
      </c>
      <c r="AQ53" s="3">
        <v>-9668</v>
      </c>
      <c r="AR53" s="3">
        <v>120</v>
      </c>
      <c r="AS53" s="3">
        <v>1346</v>
      </c>
      <c r="AT53" s="3">
        <v>-17220</v>
      </c>
      <c r="AU53" s="3">
        <v>-46488</v>
      </c>
      <c r="AV53" s="3">
        <v>21220</v>
      </c>
      <c r="AW53" s="3">
        <v>1459</v>
      </c>
      <c r="AX53" s="3">
        <v>6588</v>
      </c>
      <c r="AY53" s="3">
        <v>81</v>
      </c>
    </row>
    <row r="54" spans="1:51">
      <c r="A54" t="s">
        <v>498</v>
      </c>
      <c r="B54" s="2">
        <v>40543</v>
      </c>
      <c r="C54" s="3">
        <v>30380</v>
      </c>
      <c r="D54" s="3">
        <v>-9602</v>
      </c>
      <c r="E54" s="3">
        <v>-12800</v>
      </c>
      <c r="F54" s="3">
        <v>3198</v>
      </c>
      <c r="G54" s="3">
        <v>30209</v>
      </c>
      <c r="H54" s="3">
        <v>5613</v>
      </c>
      <c r="I54" s="3">
        <v>9177</v>
      </c>
      <c r="J54" s="3">
        <v>-810</v>
      </c>
      <c r="K54" s="3">
        <v>-3564</v>
      </c>
      <c r="L54" s="3">
        <v>24596</v>
      </c>
      <c r="M54" s="3">
        <v>20567</v>
      </c>
      <c r="N54" s="3">
        <v>-6797</v>
      </c>
      <c r="O54" s="3">
        <v>4029</v>
      </c>
      <c r="P54" s="3">
        <v>12460</v>
      </c>
      <c r="Q54" s="3">
        <v>9988</v>
      </c>
      <c r="R54" s="3">
        <v>2472</v>
      </c>
      <c r="S54" s="3">
        <v>-2510</v>
      </c>
      <c r="T54" s="3">
        <v>-17722</v>
      </c>
      <c r="Z54" s="3">
        <v>4501</v>
      </c>
      <c r="AA54" s="3">
        <v>7666</v>
      </c>
      <c r="AB54" s="3">
        <v>8461</v>
      </c>
      <c r="AC54" s="3">
        <v>16128</v>
      </c>
      <c r="AD54" s="3">
        <v>14512</v>
      </c>
      <c r="AE54" s="3">
        <v>-18460</v>
      </c>
      <c r="AF54" s="3">
        <v>1875</v>
      </c>
      <c r="AG54" s="3">
        <v>-9723</v>
      </c>
      <c r="AH54" s="3">
        <v>-392</v>
      </c>
      <c r="AI54" s="3">
        <v>-10221</v>
      </c>
      <c r="AJ54" s="3">
        <v>-3947</v>
      </c>
      <c r="AK54" s="3">
        <v>350</v>
      </c>
      <c r="AL54" s="3">
        <v>3751</v>
      </c>
      <c r="AM54" s="3">
        <v>-8048</v>
      </c>
      <c r="AN54" s="3">
        <v>-16787</v>
      </c>
      <c r="AO54" s="3">
        <v>20104</v>
      </c>
      <c r="AP54" s="3">
        <v>85</v>
      </c>
      <c r="AQ54" s="3">
        <v>12108</v>
      </c>
      <c r="AR54" s="3">
        <v>4208</v>
      </c>
      <c r="AS54" s="3">
        <v>3705</v>
      </c>
      <c r="AT54" s="3">
        <v>3318</v>
      </c>
      <c r="AU54" s="3">
        <v>-8208</v>
      </c>
      <c r="AV54" s="3">
        <v>9336</v>
      </c>
      <c r="AW54" s="3">
        <v>1450</v>
      </c>
      <c r="AX54" s="3">
        <v>741</v>
      </c>
      <c r="AY54" s="3">
        <v>-638</v>
      </c>
    </row>
    <row r="55" spans="1:51">
      <c r="A55" t="s">
        <v>499</v>
      </c>
      <c r="B55" s="2">
        <v>40633</v>
      </c>
      <c r="C55" s="3">
        <v>15622</v>
      </c>
      <c r="D55" s="3">
        <v>-7996</v>
      </c>
      <c r="E55" s="3">
        <v>-11952</v>
      </c>
      <c r="F55" s="3">
        <v>3956</v>
      </c>
      <c r="G55" s="3">
        <v>11201</v>
      </c>
      <c r="H55" s="3">
        <v>-4587</v>
      </c>
      <c r="I55" s="3">
        <v>5746</v>
      </c>
      <c r="J55" s="3">
        <v>-781</v>
      </c>
      <c r="K55" s="3">
        <v>-10333</v>
      </c>
      <c r="L55" s="3">
        <v>15788</v>
      </c>
      <c r="M55" s="3">
        <v>3449</v>
      </c>
      <c r="N55" s="3">
        <v>3294</v>
      </c>
      <c r="O55" s="3">
        <v>12339</v>
      </c>
      <c r="P55" s="3">
        <v>11651</v>
      </c>
      <c r="Q55" s="3">
        <v>-10360</v>
      </c>
      <c r="R55" s="3">
        <v>22011</v>
      </c>
      <c r="S55" s="3">
        <v>2654</v>
      </c>
      <c r="T55" s="3">
        <v>7499</v>
      </c>
      <c r="Z55" s="3">
        <v>9847</v>
      </c>
      <c r="AA55" s="3">
        <v>-3520</v>
      </c>
      <c r="AB55" s="3">
        <v>11155</v>
      </c>
      <c r="AC55" s="3">
        <v>7634</v>
      </c>
      <c r="AD55" s="3">
        <v>22927</v>
      </c>
      <c r="AE55" s="3">
        <v>-8521</v>
      </c>
      <c r="AF55" s="3">
        <v>-110</v>
      </c>
      <c r="AG55" s="3">
        <v>1243</v>
      </c>
      <c r="AH55" s="3">
        <v>-620</v>
      </c>
      <c r="AI55" s="3">
        <v>-9035</v>
      </c>
      <c r="AJ55" s="3">
        <v>14405</v>
      </c>
      <c r="AK55" s="3">
        <v>1191</v>
      </c>
      <c r="AL55" s="3">
        <v>8374</v>
      </c>
      <c r="AM55" s="3">
        <v>4841</v>
      </c>
      <c r="AN55" s="3">
        <v>-11816</v>
      </c>
      <c r="AO55" s="3">
        <v>9846</v>
      </c>
      <c r="AP55" s="3">
        <v>-238</v>
      </c>
      <c r="AQ55" s="3">
        <v>6702</v>
      </c>
      <c r="AR55" s="3">
        <v>-699</v>
      </c>
      <c r="AS55" s="3">
        <v>4082</v>
      </c>
      <c r="AT55" s="3">
        <v>-1970</v>
      </c>
      <c r="AU55" s="3">
        <v>-10895</v>
      </c>
      <c r="AV55" s="3">
        <v>8664</v>
      </c>
      <c r="AW55" s="3">
        <v>123</v>
      </c>
      <c r="AX55" s="3">
        <v>138</v>
      </c>
      <c r="AY55" s="3">
        <v>2748</v>
      </c>
    </row>
    <row r="56" spans="1:51">
      <c r="A56" t="s">
        <v>500</v>
      </c>
      <c r="B56" s="2">
        <v>40724</v>
      </c>
      <c r="C56" s="3">
        <v>25599</v>
      </c>
      <c r="D56" s="3">
        <v>-1194</v>
      </c>
      <c r="E56" s="3">
        <v>-7124</v>
      </c>
      <c r="F56" s="3">
        <v>5930</v>
      </c>
      <c r="G56" s="3">
        <v>21869</v>
      </c>
      <c r="H56" s="3">
        <v>3126</v>
      </c>
      <c r="I56" s="3">
        <v>6051</v>
      </c>
      <c r="J56" s="3">
        <v>-348</v>
      </c>
      <c r="K56" s="3">
        <v>-2925</v>
      </c>
      <c r="L56" s="3">
        <v>18743</v>
      </c>
      <c r="M56" s="3">
        <v>21407</v>
      </c>
      <c r="N56" s="3">
        <v>-8405</v>
      </c>
      <c r="O56" s="3">
        <v>-2664</v>
      </c>
      <c r="P56" s="3">
        <v>1323</v>
      </c>
      <c r="Q56" s="3">
        <v>-1423</v>
      </c>
      <c r="R56" s="3">
        <v>2746</v>
      </c>
      <c r="S56" s="3">
        <v>1522</v>
      </c>
      <c r="T56" s="3">
        <v>-11848</v>
      </c>
      <c r="Z56" s="3">
        <v>7442</v>
      </c>
      <c r="AA56" s="3">
        <v>-7510</v>
      </c>
      <c r="AB56" s="3">
        <v>2445</v>
      </c>
      <c r="AC56" s="3">
        <v>-5067</v>
      </c>
      <c r="AD56" s="3">
        <v>-18928</v>
      </c>
      <c r="AE56" s="3">
        <v>-9470</v>
      </c>
      <c r="AF56" s="3">
        <v>-942</v>
      </c>
      <c r="AG56" s="3">
        <v>1109</v>
      </c>
      <c r="AH56" s="3">
        <v>-26</v>
      </c>
      <c r="AI56" s="3">
        <v>-9609</v>
      </c>
      <c r="AJ56" s="3">
        <v>-28397</v>
      </c>
      <c r="AK56" s="3">
        <v>-10313</v>
      </c>
      <c r="AL56" s="3">
        <v>-5890</v>
      </c>
      <c r="AM56" s="3">
        <v>-12195</v>
      </c>
      <c r="AN56" s="3">
        <v>36065</v>
      </c>
      <c r="AO56" s="3">
        <v>13977</v>
      </c>
      <c r="AP56" s="3">
        <v>266</v>
      </c>
      <c r="AQ56" s="3">
        <v>9770</v>
      </c>
      <c r="AR56" s="3">
        <v>1113</v>
      </c>
      <c r="AS56" s="3">
        <v>2827</v>
      </c>
      <c r="AT56" s="3">
        <v>50042</v>
      </c>
      <c r="AU56" s="3">
        <v>5333</v>
      </c>
      <c r="AV56" s="3">
        <v>42212</v>
      </c>
      <c r="AW56" s="3">
        <v>914</v>
      </c>
      <c r="AX56" s="3">
        <v>1583</v>
      </c>
      <c r="AY56" s="3">
        <v>-2049</v>
      </c>
    </row>
    <row r="57" spans="1:51">
      <c r="A57" t="s">
        <v>501</v>
      </c>
      <c r="B57" s="2">
        <v>40816</v>
      </c>
      <c r="C57" s="3">
        <v>15055</v>
      </c>
      <c r="D57" s="3">
        <v>-7858</v>
      </c>
      <c r="E57" s="3">
        <v>-13905</v>
      </c>
      <c r="F57" s="3">
        <v>6047</v>
      </c>
      <c r="G57" s="3">
        <v>-37005</v>
      </c>
      <c r="H57" s="3">
        <v>10784</v>
      </c>
      <c r="I57" s="3">
        <v>6432</v>
      </c>
      <c r="J57" s="3">
        <v>-1797</v>
      </c>
      <c r="K57" s="3">
        <v>4352</v>
      </c>
      <c r="L57" s="3">
        <v>-47789</v>
      </c>
      <c r="M57" s="3">
        <v>-43464</v>
      </c>
      <c r="N57" s="3">
        <v>-2938</v>
      </c>
      <c r="O57" s="3">
        <v>-4325</v>
      </c>
      <c r="P57" s="3">
        <v>59877</v>
      </c>
      <c r="Q57" s="3">
        <v>-21442</v>
      </c>
      <c r="R57" s="3">
        <v>81319</v>
      </c>
      <c r="S57" s="3">
        <v>816</v>
      </c>
      <c r="T57" s="3">
        <v>-5156</v>
      </c>
      <c r="Z57" s="3">
        <v>8258</v>
      </c>
      <c r="AA57" s="3">
        <v>2162</v>
      </c>
      <c r="AB57" s="3">
        <v>2490</v>
      </c>
      <c r="AC57" s="3">
        <v>4652</v>
      </c>
      <c r="AD57" s="3">
        <v>-17271</v>
      </c>
      <c r="AE57" s="3">
        <v>-5591</v>
      </c>
      <c r="AF57" s="3">
        <v>2668</v>
      </c>
      <c r="AG57" s="3">
        <v>-1302</v>
      </c>
      <c r="AH57" s="3">
        <v>-483</v>
      </c>
      <c r="AI57" s="3">
        <v>-6473</v>
      </c>
      <c r="AJ57" s="3">
        <v>-22862</v>
      </c>
      <c r="AK57" s="3">
        <v>-11355</v>
      </c>
      <c r="AL57" s="3">
        <v>-2078</v>
      </c>
      <c r="AM57" s="3">
        <v>-9429</v>
      </c>
      <c r="AN57" s="3">
        <v>25935</v>
      </c>
      <c r="AO57" s="3">
        <v>-28</v>
      </c>
      <c r="AP57" s="3">
        <v>-27</v>
      </c>
      <c r="AQ57" s="3">
        <v>-6489</v>
      </c>
      <c r="AR57" s="3">
        <v>455</v>
      </c>
      <c r="AS57" s="3">
        <v>6034</v>
      </c>
      <c r="AT57" s="3">
        <v>25907</v>
      </c>
      <c r="AU57" s="3">
        <v>43260</v>
      </c>
      <c r="AV57" s="3">
        <v>-23421</v>
      </c>
      <c r="AW57" s="3">
        <v>641</v>
      </c>
      <c r="AX57" s="3">
        <v>5427</v>
      </c>
      <c r="AY57" s="3">
        <v>-971</v>
      </c>
    </row>
    <row r="58" spans="1:51">
      <c r="A58" t="s">
        <v>502</v>
      </c>
      <c r="B58" s="2">
        <v>40908</v>
      </c>
      <c r="C58" s="3">
        <v>17243</v>
      </c>
      <c r="D58" s="3">
        <v>3991</v>
      </c>
      <c r="E58" s="3">
        <v>-980</v>
      </c>
      <c r="F58" s="3">
        <v>4971</v>
      </c>
      <c r="G58" s="3">
        <v>-30441</v>
      </c>
      <c r="H58" s="3">
        <v>26482</v>
      </c>
      <c r="I58" s="3">
        <v>13153</v>
      </c>
      <c r="J58" s="3">
        <v>-5076</v>
      </c>
      <c r="K58" s="3">
        <v>13329</v>
      </c>
      <c r="L58" s="3">
        <v>-56923</v>
      </c>
      <c r="M58" s="3">
        <v>-56222</v>
      </c>
      <c r="N58" s="3">
        <v>-23583</v>
      </c>
      <c r="O58" s="3">
        <v>-701</v>
      </c>
      <c r="P58" s="3">
        <v>41549</v>
      </c>
      <c r="Q58" s="3">
        <v>-9581</v>
      </c>
      <c r="R58" s="3">
        <v>51130</v>
      </c>
      <c r="S58" s="3">
        <v>2501</v>
      </c>
      <c r="T58" s="3">
        <v>-12928</v>
      </c>
      <c r="Z58" s="3">
        <v>8299</v>
      </c>
      <c r="AA58" s="3">
        <v>2442</v>
      </c>
      <c r="AB58" s="3">
        <v>9382</v>
      </c>
      <c r="AC58" s="3">
        <v>11824</v>
      </c>
      <c r="AD58" s="3">
        <v>-15406</v>
      </c>
      <c r="AE58" s="3">
        <v>-14024</v>
      </c>
      <c r="AF58" s="3">
        <v>3114</v>
      </c>
      <c r="AG58" s="3">
        <v>-8819</v>
      </c>
      <c r="AH58" s="3">
        <v>29</v>
      </c>
      <c r="AI58" s="3">
        <v>-8348</v>
      </c>
      <c r="AJ58" s="3">
        <v>-29430</v>
      </c>
      <c r="AK58" s="3">
        <v>-12211</v>
      </c>
      <c r="AL58" s="3">
        <v>-12459</v>
      </c>
      <c r="AM58" s="3">
        <v>-4759</v>
      </c>
      <c r="AN58" s="3">
        <v>26277</v>
      </c>
      <c r="AO58" s="3">
        <v>18828</v>
      </c>
      <c r="AP58" s="3">
        <v>156</v>
      </c>
      <c r="AQ58" s="3">
        <v>11437</v>
      </c>
      <c r="AR58" s="3">
        <v>5959</v>
      </c>
      <c r="AS58" s="3">
        <v>1276</v>
      </c>
      <c r="AT58" s="3">
        <v>45106</v>
      </c>
      <c r="AU58" s="3">
        <v>86358</v>
      </c>
      <c r="AV58" s="3">
        <v>-43007</v>
      </c>
      <c r="AW58" s="3">
        <v>942</v>
      </c>
      <c r="AX58" s="3">
        <v>813</v>
      </c>
      <c r="AY58" s="3">
        <v>2771</v>
      </c>
    </row>
    <row r="59" spans="1:51">
      <c r="A59" t="s">
        <v>503</v>
      </c>
      <c r="B59" s="2">
        <v>40999</v>
      </c>
      <c r="C59" s="3">
        <v>12715</v>
      </c>
      <c r="D59" s="3">
        <v>-7455</v>
      </c>
      <c r="E59" s="3">
        <v>-8283</v>
      </c>
      <c r="F59" s="3">
        <v>828</v>
      </c>
      <c r="G59" s="3">
        <v>-30859</v>
      </c>
      <c r="H59" s="3">
        <v>16241</v>
      </c>
      <c r="I59" s="3">
        <v>19600</v>
      </c>
      <c r="J59" s="3">
        <v>2132</v>
      </c>
      <c r="K59" s="3">
        <v>-3359</v>
      </c>
      <c r="L59" s="3">
        <v>-47100</v>
      </c>
      <c r="M59" s="3">
        <v>-53965</v>
      </c>
      <c r="N59" s="3">
        <v>13889</v>
      </c>
      <c r="O59" s="3">
        <v>6865</v>
      </c>
      <c r="P59" s="3">
        <v>53937</v>
      </c>
      <c r="Q59" s="3">
        <v>-6279</v>
      </c>
      <c r="R59" s="3">
        <v>60216</v>
      </c>
      <c r="S59" s="3">
        <v>-2549</v>
      </c>
      <c r="T59" s="3">
        <v>1462</v>
      </c>
      <c r="Z59" s="3">
        <v>8481</v>
      </c>
      <c r="AA59" s="3">
        <v>7940</v>
      </c>
      <c r="AB59" s="3">
        <v>-1279</v>
      </c>
      <c r="AC59" s="3">
        <v>6661</v>
      </c>
      <c r="AD59" s="3">
        <v>-29722</v>
      </c>
      <c r="AE59" s="3">
        <v>-1842</v>
      </c>
      <c r="AF59" s="3">
        <v>-4662</v>
      </c>
      <c r="AG59" s="3">
        <v>8223</v>
      </c>
      <c r="AH59" s="3">
        <v>-339</v>
      </c>
      <c r="AI59" s="3">
        <v>-5063</v>
      </c>
      <c r="AJ59" s="3">
        <v>-31564</v>
      </c>
      <c r="AK59" s="3">
        <v>-10067</v>
      </c>
      <c r="AL59" s="3">
        <v>-22288</v>
      </c>
      <c r="AM59" s="3">
        <v>791</v>
      </c>
      <c r="AN59" s="3">
        <v>25374</v>
      </c>
      <c r="AO59" s="3">
        <v>37305</v>
      </c>
      <c r="AP59" s="3">
        <v>-82</v>
      </c>
      <c r="AQ59" s="3">
        <v>33914</v>
      </c>
      <c r="AR59" s="3">
        <v>530</v>
      </c>
      <c r="AS59" s="3">
        <v>2942</v>
      </c>
      <c r="AT59" s="3">
        <v>62680</v>
      </c>
      <c r="AU59" s="3">
        <v>101055</v>
      </c>
      <c r="AV59" s="3">
        <v>-46467</v>
      </c>
      <c r="AW59" s="3">
        <v>4621</v>
      </c>
      <c r="AX59" s="3">
        <v>3471</v>
      </c>
      <c r="AY59" s="3">
        <v>5101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22"/>
  <sheetViews>
    <sheetView workbookViewId="0">
      <pane xSplit="1" ySplit="3" topLeftCell="B28" activePane="bottomRight" state="frozen"/>
      <selection pane="topRight" activeCell="B1" sqref="B1"/>
      <selection pane="bottomLeft" activeCell="A3" sqref="A3"/>
      <selection pane="bottomRight" activeCell="D52" sqref="D52"/>
    </sheetView>
  </sheetViews>
  <sheetFormatPr defaultRowHeight="14.4"/>
  <cols>
    <col min="1" max="3" width="8.88671875" style="41"/>
    <col min="4" max="4" width="10.5546875" style="41" customWidth="1"/>
    <col min="5" max="11" width="8.88671875" style="41"/>
    <col min="12" max="12" width="9.21875" style="41" bestFit="1" customWidth="1"/>
    <col min="13" max="15" width="8.88671875" style="41"/>
  </cols>
  <sheetData>
    <row r="1" spans="1:16" s="6" customFormat="1" ht="22.2" customHeight="1">
      <c r="A1" s="40"/>
      <c r="B1" s="40" t="s">
        <v>122</v>
      </c>
      <c r="C1" s="40"/>
      <c r="D1" s="40"/>
      <c r="E1" s="40"/>
      <c r="F1" s="40"/>
      <c r="G1" s="40"/>
      <c r="H1" s="40"/>
      <c r="I1" s="40"/>
      <c r="J1" s="40" t="s">
        <v>121</v>
      </c>
      <c r="K1" s="40"/>
      <c r="L1" s="40"/>
      <c r="M1" s="40"/>
      <c r="N1" s="40"/>
      <c r="O1" s="40"/>
    </row>
    <row r="2" spans="1:16" s="52" customFormat="1" ht="31.8" customHeight="1">
      <c r="A2" s="51" t="s">
        <v>446</v>
      </c>
      <c r="B2" s="51" t="s">
        <v>447</v>
      </c>
      <c r="C2" s="51" t="s">
        <v>447</v>
      </c>
      <c r="D2" s="51" t="s">
        <v>530</v>
      </c>
      <c r="E2" s="51" t="s">
        <v>529</v>
      </c>
      <c r="F2" s="51" t="s">
        <v>533</v>
      </c>
      <c r="G2" s="51" t="s">
        <v>533</v>
      </c>
      <c r="H2" s="51" t="s">
        <v>533</v>
      </c>
      <c r="I2" s="51" t="s">
        <v>534</v>
      </c>
      <c r="J2" s="51" t="str">
        <f t="shared" ref="J2:K2" si="0">B2</f>
        <v>IFS</v>
      </c>
      <c r="K2" s="51" t="str">
        <f t="shared" si="0"/>
        <v>IFS</v>
      </c>
      <c r="L2" s="51" t="str">
        <f t="shared" ref="L2:N3" si="1">D2</f>
        <v>Haver/BofI</v>
      </c>
      <c r="M2" s="51" t="str">
        <f t="shared" si="1"/>
        <v>BofI</v>
      </c>
      <c r="N2" s="51" t="str">
        <f t="shared" si="1"/>
        <v>IFS- Sum Past 4Q</v>
      </c>
      <c r="O2" s="51" t="str">
        <f t="shared" ref="O2" si="2">G2</f>
        <v>IFS- Sum Past 4Q</v>
      </c>
      <c r="P2" s="51" t="str">
        <f>O2</f>
        <v>IFS- Sum Past 4Q</v>
      </c>
    </row>
    <row r="3" spans="1:16" s="38" customFormat="1" ht="38.4" customHeight="1">
      <c r="A3" s="50"/>
      <c r="B3" s="50" t="s">
        <v>528</v>
      </c>
      <c r="C3" s="50" t="s">
        <v>527</v>
      </c>
      <c r="D3" s="50" t="str">
        <f>B3</f>
        <v xml:space="preserve">Foreign Portfolio Flows </v>
      </c>
      <c r="E3" s="50" t="str">
        <f>C3</f>
        <v xml:space="preserve">Foreign Bank Flows </v>
      </c>
      <c r="F3" s="50" t="str">
        <f>D3</f>
        <v xml:space="preserve">Foreign Portfolio Flows </v>
      </c>
      <c r="G3" s="50" t="str">
        <f>E3</f>
        <v xml:space="preserve">Foreign Bank Flows </v>
      </c>
      <c r="H3" s="50" t="s">
        <v>531</v>
      </c>
      <c r="I3" s="50" t="s">
        <v>531</v>
      </c>
      <c r="J3" s="50" t="str">
        <f>B3</f>
        <v xml:space="preserve">Foreign Portfolio Flows </v>
      </c>
      <c r="K3" s="50" t="str">
        <f>C3</f>
        <v xml:space="preserve">Foreign Bank Flows </v>
      </c>
      <c r="L3" s="50" t="str">
        <f t="shared" si="1"/>
        <v xml:space="preserve">Foreign Portfolio Flows </v>
      </c>
      <c r="M3" s="50" t="str">
        <f t="shared" si="1"/>
        <v xml:space="preserve">Foreign Bank Flows </v>
      </c>
      <c r="N3" s="50" t="str">
        <f t="shared" si="1"/>
        <v xml:space="preserve">Foreign Portfolio Flows </v>
      </c>
      <c r="O3" s="50" t="str">
        <f>G3</f>
        <v xml:space="preserve">Foreign Bank Flows </v>
      </c>
      <c r="P3" s="38" t="s">
        <v>504</v>
      </c>
    </row>
    <row r="4" spans="1:16">
      <c r="A4" s="41" t="str">
        <f>'IFS Q'!A13</f>
        <v>2000Q1</v>
      </c>
      <c r="B4" s="4">
        <f>'IFS Q'!H13</f>
        <v>26.969118952872698</v>
      </c>
      <c r="C4" s="4">
        <f>'IFS Q'!V13</f>
        <v>10.499556023284113</v>
      </c>
      <c r="D4" s="4">
        <f>'Haver Q'!L11/1000</f>
        <v>30.334</v>
      </c>
      <c r="E4" s="4"/>
      <c r="F4" s="4"/>
      <c r="G4" s="4"/>
      <c r="H4" s="4"/>
      <c r="I4" s="4"/>
      <c r="J4" s="4">
        <f>'IFS Q'!AF13</f>
        <v>11.211891998552964</v>
      </c>
      <c r="K4" s="4">
        <f>'IFS Q'!AT13</f>
        <v>8.0418982471141511</v>
      </c>
      <c r="L4" s="45">
        <f>'Haver Q'!AJ11/1000</f>
        <v>11.364000000000001</v>
      </c>
      <c r="M4" s="4">
        <f>'Haver Q'!AV11/1000</f>
        <v>8.1519999999999992</v>
      </c>
      <c r="N4" s="4" t="e">
        <f>SUM(#REF!)</f>
        <v>#REF!</v>
      </c>
      <c r="O4" s="4" t="e">
        <f>SUM(#REF!)</f>
        <v>#REF!</v>
      </c>
      <c r="P4" s="26" t="e">
        <f t="shared" ref="P4:P44" si="3">SUM(N4:O4)</f>
        <v>#REF!</v>
      </c>
    </row>
    <row r="5" spans="1:16">
      <c r="A5" s="41" t="str">
        <f>'IFS Q'!A14</f>
        <v>2000Q2</v>
      </c>
      <c r="B5" s="4">
        <f>'IFS Q'!H14</f>
        <v>18.880152830887273</v>
      </c>
      <c r="C5" s="4">
        <f>'IFS Q'!V14</f>
        <v>5.1001708146521016</v>
      </c>
      <c r="D5" s="4">
        <f>'Haver Q'!L12/1000</f>
        <v>23.227</v>
      </c>
      <c r="E5" s="4"/>
      <c r="F5" s="4"/>
      <c r="G5" s="4"/>
      <c r="H5" s="4"/>
      <c r="I5" s="4"/>
      <c r="J5" s="4">
        <f>'IFS Q'!AF14</f>
        <v>6.6347024433651436</v>
      </c>
      <c r="K5" s="4">
        <f>'IFS Q'!AT14</f>
        <v>6.9231271837984334</v>
      </c>
      <c r="L5" s="45">
        <f>'Haver Q'!AJ12/1000</f>
        <v>7.1070000000000002</v>
      </c>
      <c r="M5" s="4">
        <f>'Haver Q'!AV12/1000</f>
        <v>7.4169999999999998</v>
      </c>
      <c r="N5" s="4">
        <f t="shared" ref="N5:O5" si="4">SUM(J1:J5)</f>
        <v>17.846594441918107</v>
      </c>
      <c r="O5" s="4">
        <f t="shared" si="4"/>
        <v>14.965025430912585</v>
      </c>
      <c r="P5" s="26">
        <f t="shared" si="3"/>
        <v>32.81161987283069</v>
      </c>
    </row>
    <row r="6" spans="1:16">
      <c r="A6" s="41" t="str">
        <f>'IFS Q'!A15</f>
        <v>2000Q3</v>
      </c>
      <c r="B6" s="4">
        <f>'IFS Q'!H15</f>
        <v>7.392592637249022</v>
      </c>
      <c r="C6" s="4">
        <f>'IFS Q'!V15</f>
        <v>11.116469882532382</v>
      </c>
      <c r="D6" s="4">
        <f>'Haver Q'!L13/1000</f>
        <v>11.173999999999999</v>
      </c>
      <c r="E6" s="4"/>
      <c r="F6" s="4"/>
      <c r="G6" s="4"/>
      <c r="H6" s="4"/>
      <c r="I6" s="4"/>
      <c r="J6" s="4">
        <f>'IFS Q'!AF15</f>
        <v>26.79690490759636</v>
      </c>
      <c r="K6" s="4">
        <f>'IFS Q'!AT15</f>
        <v>6.5696863008702318</v>
      </c>
      <c r="L6" s="45">
        <f>'Haver Q'!AJ13/1000</f>
        <v>29.632000000000001</v>
      </c>
      <c r="M6" s="4">
        <f>'Haver Q'!AV13/1000</f>
        <v>7.266</v>
      </c>
      <c r="N6" s="4">
        <f t="shared" ref="N6:O6" si="5">SUM(J3:J6)</f>
        <v>44.643499349514471</v>
      </c>
      <c r="O6" s="4">
        <f t="shared" si="5"/>
        <v>21.534711731782817</v>
      </c>
      <c r="P6" s="26">
        <f t="shared" si="3"/>
        <v>66.178211081297292</v>
      </c>
    </row>
    <row r="7" spans="1:16">
      <c r="A7" s="41" t="str">
        <f>'IFS Q'!A16</f>
        <v>2000Q4</v>
      </c>
      <c r="B7" s="4">
        <f>'IFS Q'!H16</f>
        <v>3.7780333025351984</v>
      </c>
      <c r="C7" s="4">
        <f>'IFS Q'!V16</f>
        <v>-1.8412264415989155</v>
      </c>
      <c r="D7" s="4">
        <f>'Haver Q'!L14/1000</f>
        <v>7.3479999999999999</v>
      </c>
      <c r="E7" s="4"/>
      <c r="F7" s="4">
        <f>SUM(B4:B7)</f>
        <v>57.019897723544197</v>
      </c>
      <c r="G7" s="4">
        <f>SUM(C4:C7)</f>
        <v>24.874970278869679</v>
      </c>
      <c r="H7" s="4">
        <f>F7+G7</f>
        <v>81.894868002413872</v>
      </c>
      <c r="I7" s="4"/>
      <c r="J7" s="4">
        <f>'IFS Q'!AF16</f>
        <v>13.50290651366076</v>
      </c>
      <c r="K7" s="4">
        <f>'IFS Q'!AT16</f>
        <v>15.140807335942004</v>
      </c>
      <c r="L7" s="45">
        <f>'Haver Q'!AJ14/1000</f>
        <v>15.541</v>
      </c>
      <c r="M7" s="4">
        <f>'Haver Q'!AV14/1000</f>
        <v>17.425000000000001</v>
      </c>
      <c r="N7" s="4">
        <f t="shared" ref="N7:O7" si="6">SUM(J4:J7)</f>
        <v>58.146405863175232</v>
      </c>
      <c r="O7" s="4">
        <f t="shared" si="6"/>
        <v>36.675519067724821</v>
      </c>
      <c r="P7" s="26">
        <f t="shared" si="3"/>
        <v>94.821924930900053</v>
      </c>
    </row>
    <row r="8" spans="1:16">
      <c r="A8" s="41" t="str">
        <f>'IFS Q'!A17</f>
        <v>2001Q1</v>
      </c>
      <c r="B8" s="4">
        <f>'IFS Q'!H17</f>
        <v>20.956693191919999</v>
      </c>
      <c r="C8" s="4">
        <f>'IFS Q'!V17</f>
        <v>26.361508340536265</v>
      </c>
      <c r="D8" s="4">
        <f>'Haver Q'!L15/1000</f>
        <v>25.709</v>
      </c>
      <c r="E8" s="4"/>
      <c r="F8" s="4">
        <f t="shared" ref="F8:G8" si="7">SUM(B5:B8)</f>
        <v>51.007471962591495</v>
      </c>
      <c r="G8" s="4">
        <f t="shared" si="7"/>
        <v>40.736922596121829</v>
      </c>
      <c r="H8" s="4">
        <f>F8+G8</f>
        <v>91.744394558713324</v>
      </c>
      <c r="I8" s="4"/>
      <c r="J8" s="4">
        <f>'IFS Q'!AF17</f>
        <v>5.8772866111553714</v>
      </c>
      <c r="K8" s="4">
        <f>'IFS Q'!AT17</f>
        <v>14.199982159280712</v>
      </c>
      <c r="L8" s="45">
        <f>'Haver Q'!AJ15/1000</f>
        <v>6.37</v>
      </c>
      <c r="M8" s="4">
        <f>'Haver Q'!AV15/1000</f>
        <v>15.388</v>
      </c>
      <c r="N8" s="4">
        <f t="shared" ref="N8:O8" si="8">SUM(J5:J8)</f>
        <v>52.811800475777638</v>
      </c>
      <c r="O8" s="4">
        <f t="shared" si="8"/>
        <v>42.833602979891381</v>
      </c>
      <c r="P8" s="26">
        <f t="shared" si="3"/>
        <v>95.645403455669026</v>
      </c>
    </row>
    <row r="9" spans="1:16">
      <c r="A9" s="41" t="str">
        <f>'IFS Q'!A18</f>
        <v>2001Q2</v>
      </c>
      <c r="B9" s="4">
        <f>'IFS Q'!H18</f>
        <v>14.8142545894577</v>
      </c>
      <c r="C9" s="4">
        <f>'IFS Q'!V18</f>
        <v>5.9602591214653691</v>
      </c>
      <c r="D9" s="4">
        <f>'Haver Q'!L16/1000</f>
        <v>19.975999999999999</v>
      </c>
      <c r="E9" s="4"/>
      <c r="F9" s="4">
        <f t="shared" ref="F9:G9" si="9">SUM(B6:B9)</f>
        <v>46.941573721161916</v>
      </c>
      <c r="G9" s="4">
        <f t="shared" si="9"/>
        <v>41.597010902935097</v>
      </c>
      <c r="H9" s="4">
        <f t="shared" ref="H9:H45" si="10">F9+G9</f>
        <v>88.538584624097012</v>
      </c>
      <c r="I9" s="4"/>
      <c r="J9" s="4">
        <f>'IFS Q'!AF18</f>
        <v>7.5903856278925002</v>
      </c>
      <c r="K9" s="4">
        <f>'IFS Q'!AT18</f>
        <v>-3.4164589254080409</v>
      </c>
      <c r="L9" s="45">
        <f>'Haver Q'!AJ16/1000</f>
        <v>8.6980000000000004</v>
      </c>
      <c r="M9" s="4">
        <f>'Haver Q'!AV16/1000</f>
        <v>-3.915</v>
      </c>
      <c r="N9" s="4">
        <f t="shared" ref="N9:O9" si="11">SUM(J6:J9)</f>
        <v>53.76748366030499</v>
      </c>
      <c r="O9" s="4">
        <f t="shared" si="11"/>
        <v>32.494016870684902</v>
      </c>
      <c r="P9" s="26">
        <f t="shared" si="3"/>
        <v>86.261500530989892</v>
      </c>
    </row>
    <row r="10" spans="1:16">
      <c r="A10" s="41" t="str">
        <f>'IFS Q'!A19</f>
        <v>2001Q3</v>
      </c>
      <c r="B10" s="4">
        <f>'IFS Q'!H19</f>
        <v>-9.0237274458730621</v>
      </c>
      <c r="C10" s="4">
        <f>'IFS Q'!V19</f>
        <v>-6.8289832027008597</v>
      </c>
      <c r="D10" s="4">
        <f>'Haver Q'!L17/1000</f>
        <v>-7.1390000000000002</v>
      </c>
      <c r="E10" s="4"/>
      <c r="F10" s="4">
        <f t="shared" ref="F10:G10" si="12">SUM(B7:B10)</f>
        <v>30.525253638039835</v>
      </c>
      <c r="G10" s="4">
        <f t="shared" si="12"/>
        <v>23.651557817701857</v>
      </c>
      <c r="H10" s="4">
        <f t="shared" si="10"/>
        <v>54.176811455741692</v>
      </c>
      <c r="I10" s="4"/>
      <c r="J10" s="4">
        <f>'IFS Q'!AF19</f>
        <v>5.128189914500501</v>
      </c>
      <c r="K10" s="4">
        <f>'IFS Q'!AT19</f>
        <v>2.4439447249598016</v>
      </c>
      <c r="L10" s="45">
        <f>'Haver Q'!AJ17/1000</f>
        <v>5.7640000000000002</v>
      </c>
      <c r="M10" s="4">
        <f>'Haver Q'!AV17/1000</f>
        <v>2.7469999999999999</v>
      </c>
      <c r="N10" s="4">
        <f t="shared" ref="N10:O10" si="13">SUM(J7:J10)</f>
        <v>32.098768667209136</v>
      </c>
      <c r="O10" s="4">
        <f t="shared" si="13"/>
        <v>28.368275294774477</v>
      </c>
      <c r="P10" s="26">
        <f t="shared" si="3"/>
        <v>60.467043961983613</v>
      </c>
    </row>
    <row r="11" spans="1:16">
      <c r="A11" s="41" t="str">
        <f>'IFS Q'!A20</f>
        <v>2001Q4</v>
      </c>
      <c r="B11" s="4">
        <f>'IFS Q'!H20</f>
        <v>2.5813441254946916</v>
      </c>
      <c r="C11" s="4">
        <f>'IFS Q'!V20</f>
        <v>-12.709739806242501</v>
      </c>
      <c r="D11" s="4">
        <f>'Haver Q'!L18/1000</f>
        <v>5.8810000000000002</v>
      </c>
      <c r="E11" s="4"/>
      <c r="F11" s="4">
        <f t="shared" ref="F11:G11" si="14">SUM(B8:B11)</f>
        <v>29.328564460999328</v>
      </c>
      <c r="G11" s="4">
        <f t="shared" si="14"/>
        <v>12.783044453058269</v>
      </c>
      <c r="H11" s="4">
        <f t="shared" si="10"/>
        <v>42.111608914057598</v>
      </c>
      <c r="I11" s="4"/>
      <c r="J11" s="4">
        <f>'IFS Q'!AF20</f>
        <v>9.3753917232240394</v>
      </c>
      <c r="K11" s="4">
        <f>'IFS Q'!AT20</f>
        <v>2.0530773776480493</v>
      </c>
      <c r="L11" s="45">
        <f>'Haver Q'!AJ18/1000</f>
        <v>10.471</v>
      </c>
      <c r="M11" s="4">
        <f>'Haver Q'!AV18/1000</f>
        <v>2.2930000000000001</v>
      </c>
      <c r="N11" s="4">
        <f t="shared" ref="N11:O11" si="15">SUM(J8:J11)</f>
        <v>27.971253876772415</v>
      </c>
      <c r="O11" s="4">
        <f t="shared" si="15"/>
        <v>15.280545336480523</v>
      </c>
      <c r="P11" s="26">
        <f t="shared" si="3"/>
        <v>43.251799213252937</v>
      </c>
    </row>
    <row r="12" spans="1:16">
      <c r="A12" s="41" t="str">
        <f>'IFS Q'!A21</f>
        <v>2002Q1</v>
      </c>
      <c r="B12" s="4">
        <f>'IFS Q'!H21</f>
        <v>-8.0274211073594195</v>
      </c>
      <c r="C12" s="4">
        <f>'IFS Q'!V21</f>
        <v>1.5904125433748886</v>
      </c>
      <c r="D12" s="4">
        <f>'Haver Q'!L19/1000</f>
        <v>-6.1630000000000003</v>
      </c>
      <c r="E12" s="4"/>
      <c r="F12" s="4">
        <f t="shared" ref="F12:G12" si="16">SUM(B9:B12)</f>
        <v>0.3444501617199105</v>
      </c>
      <c r="G12" s="4">
        <f t="shared" si="16"/>
        <v>-11.988051344103102</v>
      </c>
      <c r="H12" s="4">
        <f t="shared" si="10"/>
        <v>-11.643601182383192</v>
      </c>
      <c r="I12" s="4"/>
      <c r="J12" s="4">
        <f>'IFS Q'!AF21</f>
        <v>6.7428234276968384</v>
      </c>
      <c r="K12" s="4">
        <f>'IFS Q'!AT21</f>
        <v>4.9832926359079819</v>
      </c>
      <c r="L12" s="45">
        <f>'Haver Q'!AJ19/1000</f>
        <v>7.6950000000000003</v>
      </c>
      <c r="M12" s="4">
        <f>'Haver Q'!AV19/1000</f>
        <v>5.6870000000000003</v>
      </c>
      <c r="N12" s="4">
        <f t="shared" ref="N12:O12" si="17">SUM(J9:J12)</f>
        <v>28.836790693313876</v>
      </c>
      <c r="O12" s="4">
        <f t="shared" si="17"/>
        <v>6.063855813107792</v>
      </c>
      <c r="P12" s="26">
        <f t="shared" si="3"/>
        <v>34.900646506421666</v>
      </c>
    </row>
    <row r="13" spans="1:16">
      <c r="A13" s="41" t="str">
        <f>'IFS Q'!A22</f>
        <v>2002Q2</v>
      </c>
      <c r="B13" s="4">
        <f>'IFS Q'!H22</f>
        <v>10.315344135627672</v>
      </c>
      <c r="C13" s="4">
        <f>'IFS Q'!V22</f>
        <v>0.83389712207531408</v>
      </c>
      <c r="D13" s="4">
        <f>'Haver Q'!L20/1000</f>
        <v>14.233000000000001</v>
      </c>
      <c r="E13" s="4"/>
      <c r="F13" s="4">
        <f t="shared" ref="F13:G13" si="18">SUM(B10:B13)</f>
        <v>-4.1544602921101177</v>
      </c>
      <c r="G13" s="4">
        <f t="shared" si="18"/>
        <v>-17.114413343493158</v>
      </c>
      <c r="H13" s="4">
        <f t="shared" si="10"/>
        <v>-21.268873635603278</v>
      </c>
      <c r="I13" s="4"/>
      <c r="J13" s="4">
        <f>'IFS Q'!AF22</f>
        <v>7.1542495385095792</v>
      </c>
      <c r="K13" s="4">
        <f>'IFS Q'!AT22</f>
        <v>17.781845900465012</v>
      </c>
      <c r="L13" s="45">
        <f>'Haver Q'!AJ20/1000</f>
        <v>7.79</v>
      </c>
      <c r="M13" s="4">
        <f>'Haver Q'!AV20/1000</f>
        <v>19.361999999999998</v>
      </c>
      <c r="N13" s="4">
        <f t="shared" ref="N13:O13" si="19">SUM(J10:J13)</f>
        <v>28.400654603930956</v>
      </c>
      <c r="O13" s="4">
        <f t="shared" si="19"/>
        <v>27.262160638980845</v>
      </c>
      <c r="P13" s="26">
        <f t="shared" si="3"/>
        <v>55.662815242911805</v>
      </c>
    </row>
    <row r="14" spans="1:16">
      <c r="A14" s="41" t="str">
        <f>'IFS Q'!A23</f>
        <v>2002Q3</v>
      </c>
      <c r="B14" s="4">
        <f>'IFS Q'!H23</f>
        <v>19.434090305575502</v>
      </c>
      <c r="C14" s="4">
        <f>'IFS Q'!V23</f>
        <v>-14.414272647698104</v>
      </c>
      <c r="D14" s="4">
        <f>'Haver Q'!L21/1000</f>
        <v>22.760999999999999</v>
      </c>
      <c r="E14" s="4"/>
      <c r="F14" s="4">
        <f t="shared" ref="F14:G14" si="20">SUM(B11:B14)</f>
        <v>24.303357459338446</v>
      </c>
      <c r="G14" s="4">
        <f t="shared" si="20"/>
        <v>-24.699702788490402</v>
      </c>
      <c r="H14" s="4">
        <f t="shared" si="10"/>
        <v>-0.39634532915195564</v>
      </c>
      <c r="I14" s="4"/>
      <c r="J14" s="4">
        <f>'IFS Q'!AF23</f>
        <v>10.411400808442421</v>
      </c>
      <c r="K14" s="4">
        <f>'IFS Q'!AT23</f>
        <v>4.3097258967121377</v>
      </c>
      <c r="L14" s="45">
        <f>'Haver Q'!AJ21/1000</f>
        <v>10.585000000000001</v>
      </c>
      <c r="M14" s="4">
        <f>'Haver Q'!AV21/1000</f>
        <v>4.3810000000000002</v>
      </c>
      <c r="N14" s="4">
        <f t="shared" ref="N14:O14" si="21">SUM(J11:J14)</f>
        <v>33.68386549787288</v>
      </c>
      <c r="O14" s="4">
        <f t="shared" si="21"/>
        <v>29.12794181073318</v>
      </c>
      <c r="P14" s="26">
        <f t="shared" si="3"/>
        <v>62.811807308606063</v>
      </c>
    </row>
    <row r="15" spans="1:16">
      <c r="A15" s="41" t="str">
        <f>'IFS Q'!A24</f>
        <v>2002Q4</v>
      </c>
      <c r="B15" s="4">
        <f>'IFS Q'!H24</f>
        <v>11.20236007016425</v>
      </c>
      <c r="C15" s="4">
        <f>'IFS Q'!V24</f>
        <v>5.8672859193111151</v>
      </c>
      <c r="D15" s="4">
        <f>'Haver Q'!L22/1000</f>
        <v>14.239000000000001</v>
      </c>
      <c r="E15" s="4"/>
      <c r="F15" s="4">
        <f t="shared" ref="F15:G15" si="22">SUM(B12:B15)</f>
        <v>32.924373404008008</v>
      </c>
      <c r="G15" s="4">
        <f t="shared" si="22"/>
        <v>-6.1226770629367859</v>
      </c>
      <c r="H15" s="4">
        <f t="shared" si="10"/>
        <v>26.801696341071221</v>
      </c>
      <c r="I15" s="4"/>
      <c r="J15" s="4">
        <f>'IFS Q'!AF24</f>
        <v>9.7960851538829541</v>
      </c>
      <c r="K15" s="4">
        <f>'IFS Q'!AT24</f>
        <v>-9.2688566416839424E-2</v>
      </c>
      <c r="L15" s="45">
        <f>'Haver Q'!AJ22/1000</f>
        <v>9.83</v>
      </c>
      <c r="M15" s="4">
        <f>'Haver Q'!AV22/1000</f>
        <v>-9.4E-2</v>
      </c>
      <c r="N15" s="4">
        <f t="shared" ref="N15:O15" si="23">SUM(J12:J15)</f>
        <v>34.104558928531794</v>
      </c>
      <c r="O15" s="4">
        <f t="shared" si="23"/>
        <v>26.982175866668292</v>
      </c>
      <c r="P15" s="26">
        <f t="shared" si="3"/>
        <v>61.086734795200087</v>
      </c>
    </row>
    <row r="16" spans="1:16">
      <c r="A16" s="41" t="str">
        <f>'IFS Q'!A25</f>
        <v>2003Q1</v>
      </c>
      <c r="B16" s="4">
        <f>'IFS Q'!H25</f>
        <v>16.613426530400531</v>
      </c>
      <c r="C16" s="4">
        <f>'IFS Q'!V25</f>
        <v>28.859134826918883</v>
      </c>
      <c r="D16" s="4">
        <f>'Haver Q'!L23/1000</f>
        <v>18.481000000000002</v>
      </c>
      <c r="E16" s="4"/>
      <c r="F16" s="4">
        <f t="shared" ref="F16:G16" si="24">SUM(B13:B16)</f>
        <v>57.565221041767956</v>
      </c>
      <c r="G16" s="4">
        <f t="shared" si="24"/>
        <v>21.146045220607206</v>
      </c>
      <c r="H16" s="4">
        <f t="shared" si="10"/>
        <v>78.711266262375162</v>
      </c>
      <c r="I16" s="4"/>
      <c r="J16" s="4">
        <f>'IFS Q'!AF25</f>
        <v>7.4015117098490082</v>
      </c>
      <c r="K16" s="4">
        <f>'IFS Q'!AT25</f>
        <v>20.536860894792007</v>
      </c>
      <c r="L16" s="45">
        <f>'Haver Q'!AJ23/1000</f>
        <v>6.8979999999999997</v>
      </c>
      <c r="M16" s="4">
        <f>'Haver Q'!AV23/1000</f>
        <v>19.137</v>
      </c>
      <c r="N16" s="4">
        <f t="shared" ref="N16:O16" si="25">SUM(J13:J16)</f>
        <v>34.763247210683964</v>
      </c>
      <c r="O16" s="4">
        <f t="shared" si="25"/>
        <v>42.535744125552313</v>
      </c>
      <c r="P16" s="26">
        <f t="shared" si="3"/>
        <v>77.29899133623627</v>
      </c>
    </row>
    <row r="17" spans="1:16">
      <c r="A17" s="41" t="str">
        <f>'IFS Q'!A26</f>
        <v>2003Q2</v>
      </c>
      <c r="B17" s="4">
        <f>'IFS Q'!H26</f>
        <v>42.263572927894714</v>
      </c>
      <c r="C17" s="4">
        <f>'IFS Q'!V26</f>
        <v>7.4851080728427988</v>
      </c>
      <c r="D17" s="4">
        <f>'Haver Q'!L24/1000</f>
        <v>40.247999999999998</v>
      </c>
      <c r="E17" s="4"/>
      <c r="F17" s="4">
        <f t="shared" ref="F17:G17" si="26">SUM(B14:B17)</f>
        <v>89.513449834035001</v>
      </c>
      <c r="G17" s="4">
        <f t="shared" si="26"/>
        <v>27.797256171374691</v>
      </c>
      <c r="H17" s="4">
        <f t="shared" si="10"/>
        <v>117.31070600540968</v>
      </c>
      <c r="I17" s="4"/>
      <c r="J17" s="4">
        <f>'IFS Q'!AF26</f>
        <v>14.08974868100074</v>
      </c>
      <c r="K17" s="4">
        <f>'IFS Q'!AT26</f>
        <v>8.9510410166222272</v>
      </c>
      <c r="L17" s="45">
        <f>'Haver Q'!AJ24/1000</f>
        <v>12.417999999999999</v>
      </c>
      <c r="M17" s="4">
        <f>'Haver Q'!AV24/1000</f>
        <v>7.8890000000000002</v>
      </c>
      <c r="N17" s="4">
        <f t="shared" ref="N17:O17" si="27">SUM(J14:J17)</f>
        <v>41.698746353175125</v>
      </c>
      <c r="O17" s="4">
        <f t="shared" si="27"/>
        <v>33.704939241709532</v>
      </c>
      <c r="P17" s="26">
        <f t="shared" si="3"/>
        <v>75.403685594884649</v>
      </c>
    </row>
    <row r="18" spans="1:16">
      <c r="A18" s="41" t="str">
        <f>'IFS Q'!A27</f>
        <v>2003Q3</v>
      </c>
      <c r="B18" s="4">
        <f>'IFS Q'!H27</f>
        <v>13.149819596029989</v>
      </c>
      <c r="C18" s="4">
        <f>'IFS Q'!V27</f>
        <v>1.5365247788505851</v>
      </c>
      <c r="D18" s="4">
        <f>'Haver Q'!L25/1000</f>
        <v>14.698</v>
      </c>
      <c r="E18" s="4"/>
      <c r="F18" s="4">
        <f t="shared" ref="F18:G18" si="28">SUM(B15:B18)</f>
        <v>83.229179124489477</v>
      </c>
      <c r="G18" s="4">
        <f t="shared" si="28"/>
        <v>43.748053597923381</v>
      </c>
      <c r="H18" s="4">
        <f t="shared" si="10"/>
        <v>126.97723272241285</v>
      </c>
      <c r="I18" s="4"/>
      <c r="J18" s="4">
        <f>'IFS Q'!AF27</f>
        <v>3.0337091281036788</v>
      </c>
      <c r="K18" s="4">
        <f>'IFS Q'!AT27</f>
        <v>23.376083266829276</v>
      </c>
      <c r="L18" s="45">
        <f>'Haver Q'!AJ25/1000</f>
        <v>2.6989999999999998</v>
      </c>
      <c r="M18" s="4">
        <f>'Haver Q'!AV25/1000</f>
        <v>20.795999999999999</v>
      </c>
      <c r="N18" s="4">
        <f t="shared" ref="N18:O18" si="29">SUM(J15:J18)</f>
        <v>34.321054672836382</v>
      </c>
      <c r="O18" s="4">
        <f t="shared" si="29"/>
        <v>52.771296611826671</v>
      </c>
      <c r="P18" s="26">
        <f t="shared" si="3"/>
        <v>87.092351284663053</v>
      </c>
    </row>
    <row r="19" spans="1:16">
      <c r="A19" s="41" t="str">
        <f>'IFS Q'!A28</f>
        <v>2003Q4</v>
      </c>
      <c r="B19" s="4">
        <f>'IFS Q'!H28</f>
        <v>-11.877139596804872</v>
      </c>
      <c r="C19" s="4">
        <f>'IFS Q'!V28</f>
        <v>5.8648725751236226</v>
      </c>
      <c r="D19" s="4">
        <f>'Haver Q'!L26/1000</f>
        <v>-6.9930000000000003</v>
      </c>
      <c r="E19" s="4"/>
      <c r="F19" s="4">
        <f t="shared" ref="F19:G19" si="30">SUM(B16:B19)</f>
        <v>60.149679457520357</v>
      </c>
      <c r="G19" s="4">
        <f t="shared" si="30"/>
        <v>43.745640253735885</v>
      </c>
      <c r="H19" s="4">
        <f t="shared" si="10"/>
        <v>103.89531971125623</v>
      </c>
      <c r="I19" s="4"/>
      <c r="J19" s="4">
        <f>'IFS Q'!AF28</f>
        <v>20.238208444275394</v>
      </c>
      <c r="K19" s="4">
        <f>'IFS Q'!AT28</f>
        <v>8.9886839102320302</v>
      </c>
      <c r="L19" s="45">
        <f>'Haver Q'!AJ26/1000</f>
        <v>17.027000000000001</v>
      </c>
      <c r="M19" s="4">
        <f>'Haver Q'!AV26/1000</f>
        <v>7.5620000000000003</v>
      </c>
      <c r="N19" s="4">
        <f t="shared" ref="N19:O19" si="31">SUM(J16:J19)</f>
        <v>44.76317796322882</v>
      </c>
      <c r="O19" s="4">
        <f t="shared" si="31"/>
        <v>61.852669088475537</v>
      </c>
      <c r="P19" s="26">
        <f t="shared" si="3"/>
        <v>106.61584705170435</v>
      </c>
    </row>
    <row r="20" spans="1:16">
      <c r="A20" s="41" t="str">
        <f>'IFS Q'!A29</f>
        <v>2004Q1</v>
      </c>
      <c r="B20" s="4">
        <f>'IFS Q'!H29</f>
        <v>18.290258449304201</v>
      </c>
      <c r="C20" s="4">
        <f>'IFS Q'!V29</f>
        <v>16.268309640271603</v>
      </c>
      <c r="D20" s="4">
        <f>'Haver Q'!L27/1000</f>
        <v>17.623999999999999</v>
      </c>
      <c r="E20" s="4"/>
      <c r="F20" s="4">
        <f t="shared" ref="F20:G20" si="32">SUM(B17:B20)</f>
        <v>61.826511376424023</v>
      </c>
      <c r="G20" s="4">
        <f t="shared" si="32"/>
        <v>31.154815067088609</v>
      </c>
      <c r="H20" s="4">
        <f t="shared" si="10"/>
        <v>92.981326443512629</v>
      </c>
      <c r="I20" s="4"/>
      <c r="J20" s="4">
        <f>'IFS Q'!AF29</f>
        <v>38.142215887067536</v>
      </c>
      <c r="K20" s="4">
        <f>'IFS Q'!AT29</f>
        <v>-0.56641284369256162</v>
      </c>
      <c r="L20" s="45">
        <f>'Haver Q'!AJ27/1000</f>
        <v>30.504999999999999</v>
      </c>
      <c r="M20" s="4">
        <f>'Haver Q'!AV27/1000</f>
        <v>-0.45300000000000001</v>
      </c>
      <c r="N20" s="4">
        <f t="shared" ref="N20:O20" si="33">SUM(J17:J20)</f>
        <v>75.503882140447345</v>
      </c>
      <c r="O20" s="4">
        <f t="shared" si="33"/>
        <v>40.749395349990976</v>
      </c>
      <c r="P20" s="26">
        <f t="shared" si="3"/>
        <v>116.25327749043832</v>
      </c>
    </row>
    <row r="21" spans="1:16">
      <c r="A21" s="41" t="str">
        <f>'IFS Q'!A30</f>
        <v>2004Q2</v>
      </c>
      <c r="B21" s="4">
        <f>'IFS Q'!H30</f>
        <v>18.651040516947202</v>
      </c>
      <c r="C21" s="4">
        <f>'IFS Q'!V30</f>
        <v>-10.5521903927274</v>
      </c>
      <c r="D21" s="4">
        <f>'Haver Q'!L28/1000</f>
        <v>18.489000000000001</v>
      </c>
      <c r="E21" s="4"/>
      <c r="F21" s="4">
        <f t="shared" ref="F21:G21" si="34">SUM(B18:B21)</f>
        <v>38.213978965476514</v>
      </c>
      <c r="G21" s="4">
        <f t="shared" si="34"/>
        <v>13.11751660151841</v>
      </c>
      <c r="H21" s="4">
        <f t="shared" si="10"/>
        <v>51.331495566994924</v>
      </c>
      <c r="I21" s="4"/>
      <c r="J21" s="4">
        <f>'IFS Q'!AF30</f>
        <v>17.722702735245125</v>
      </c>
      <c r="K21" s="4">
        <f>'IFS Q'!AT30</f>
        <v>31.85125724950332</v>
      </c>
      <c r="L21" s="45">
        <f>'Haver Q'!AJ28/1000</f>
        <v>14.718999999999999</v>
      </c>
      <c r="M21" s="4">
        <f>'Haver Q'!AV28/1000</f>
        <v>26.452999999999999</v>
      </c>
      <c r="N21" s="4">
        <f t="shared" ref="N21:O21" si="35">SUM(J18:J21)</f>
        <v>79.136836194691739</v>
      </c>
      <c r="O21" s="4">
        <f t="shared" si="35"/>
        <v>63.649611582872069</v>
      </c>
      <c r="P21" s="26">
        <f t="shared" si="3"/>
        <v>142.78644777756381</v>
      </c>
    </row>
    <row r="22" spans="1:16">
      <c r="A22" s="41" t="str">
        <f>'IFS Q'!A31</f>
        <v>2004Q3</v>
      </c>
      <c r="B22" s="4">
        <f>'IFS Q'!H31</f>
        <v>15.222137143415802</v>
      </c>
      <c r="C22" s="4">
        <f>'IFS Q'!V31</f>
        <v>-9.9903846357179003</v>
      </c>
      <c r="D22" s="4">
        <f>'Haver Q'!L29/1000</f>
        <v>15.455</v>
      </c>
      <c r="E22" s="4"/>
      <c r="F22" s="4">
        <f t="shared" ref="F22:G22" si="36">SUM(B19:B22)</f>
        <v>40.286296512862329</v>
      </c>
      <c r="G22" s="4">
        <f t="shared" si="36"/>
        <v>1.5906071869499261</v>
      </c>
      <c r="H22" s="4">
        <f t="shared" si="10"/>
        <v>41.876903699812253</v>
      </c>
      <c r="I22" s="4"/>
      <c r="J22" s="4">
        <f>'IFS Q'!AF31</f>
        <v>26.542822697577424</v>
      </c>
      <c r="K22" s="4">
        <f>'IFS Q'!AT31</f>
        <v>-11.97927697495968</v>
      </c>
      <c r="L22" s="45">
        <f>'Haver Q'!AJ29/1000</f>
        <v>21.722999999999999</v>
      </c>
      <c r="M22" s="4">
        <f>'Haver Q'!AV29/1000</f>
        <v>-9.8040000000000003</v>
      </c>
      <c r="N22" s="4">
        <f t="shared" ref="N22:O22" si="37">SUM(J19:J22)</f>
        <v>102.64594976416548</v>
      </c>
      <c r="O22" s="4">
        <f t="shared" si="37"/>
        <v>28.294251341083104</v>
      </c>
      <c r="P22" s="26">
        <f t="shared" si="3"/>
        <v>130.94020110524858</v>
      </c>
    </row>
    <row r="23" spans="1:16">
      <c r="A23" s="41" t="str">
        <f>'IFS Q'!A32</f>
        <v>2004Q4</v>
      </c>
      <c r="B23" s="4">
        <f>'IFS Q'!H32</f>
        <v>6.3913763652364102</v>
      </c>
      <c r="C23" s="4">
        <f>'IFS Q'!V32</f>
        <v>18.989999448729201</v>
      </c>
      <c r="D23" s="4">
        <f>'Haver Q'!L30/1000</f>
        <v>7.9450000000000003</v>
      </c>
      <c r="E23" s="4"/>
      <c r="F23" s="4">
        <f t="shared" ref="F23:G23" si="38">SUM(B20:B23)</f>
        <v>58.554812474903613</v>
      </c>
      <c r="G23" s="4">
        <f t="shared" si="38"/>
        <v>14.715734060555503</v>
      </c>
      <c r="H23" s="4">
        <f t="shared" si="10"/>
        <v>73.270546535459118</v>
      </c>
      <c r="I23" s="4"/>
      <c r="J23" s="4">
        <f>'IFS Q'!AF32</f>
        <v>59.278430560588035</v>
      </c>
      <c r="K23" s="4">
        <f>'IFS Q'!AT32</f>
        <v>-1.6149904239349866</v>
      </c>
      <c r="L23" s="45">
        <f>'Haver Q'!AJ30/1000</f>
        <v>45.807000000000002</v>
      </c>
      <c r="M23" s="4">
        <f>'Haver Q'!AV30/1000</f>
        <v>-1.248</v>
      </c>
      <c r="N23" s="4">
        <f t="shared" ref="N23:O23" si="39">SUM(J20:J23)</f>
        <v>141.68617188047813</v>
      </c>
      <c r="O23" s="4">
        <f t="shared" si="39"/>
        <v>17.69057700691609</v>
      </c>
      <c r="P23" s="26">
        <f t="shared" si="3"/>
        <v>159.37674888739423</v>
      </c>
    </row>
    <row r="24" spans="1:16">
      <c r="A24" s="41" t="str">
        <f>'IFS Q'!A33</f>
        <v>2005Q1</v>
      </c>
      <c r="B24" s="4">
        <f>'IFS Q'!H33</f>
        <v>65.9547705658062</v>
      </c>
      <c r="C24" s="4">
        <f>'IFS Q'!V33</f>
        <v>29.772614248586603</v>
      </c>
      <c r="D24" s="4">
        <f>'Haver Q'!L31/1000</f>
        <v>53.156999999999996</v>
      </c>
      <c r="E24" s="4">
        <f ca="1">SUMIF('B of I M'!$B$3:$B$373,'Q data '!A24,'B of I M'!$D$3:$D$186)/1000</f>
        <v>22.644058000000001</v>
      </c>
      <c r="F24" s="4">
        <f t="shared" ref="F24:G24" si="40">SUM(B21:B24)</f>
        <v>106.21932459140561</v>
      </c>
      <c r="G24" s="4">
        <f t="shared" si="40"/>
        <v>28.220038668870504</v>
      </c>
      <c r="H24" s="4">
        <f t="shared" si="10"/>
        <v>134.43936326027611</v>
      </c>
      <c r="I24" s="4"/>
      <c r="J24" s="4">
        <f>'IFS Q'!AF33</f>
        <v>46.820208616382502</v>
      </c>
      <c r="K24" s="4">
        <f>'IFS Q'!AT33</f>
        <v>11.341122847000001</v>
      </c>
      <c r="L24" s="45">
        <f>'Haver Q'!AJ31/1000</f>
        <v>35.61</v>
      </c>
      <c r="M24" s="4">
        <f>'Haver Q'!AV31/1000</f>
        <v>8.6259999999999994</v>
      </c>
      <c r="N24" s="4">
        <f t="shared" ref="N24:O24" si="41">SUM(J21:J24)</f>
        <v>150.36416460979308</v>
      </c>
      <c r="O24" s="4">
        <f t="shared" si="41"/>
        <v>29.598112697608652</v>
      </c>
      <c r="P24" s="26">
        <f t="shared" si="3"/>
        <v>179.96227730740173</v>
      </c>
    </row>
    <row r="25" spans="1:16">
      <c r="A25" s="41" t="str">
        <f>'IFS Q'!A34</f>
        <v>2005Q2</v>
      </c>
      <c r="B25" s="4">
        <f>'IFS Q'!H34</f>
        <v>48.763927065192313</v>
      </c>
      <c r="C25" s="4">
        <f>'IFS Q'!V34</f>
        <v>26.9308197658364</v>
      </c>
      <c r="D25" s="4">
        <f>'Haver Q'!L32/1000</f>
        <v>41.732999999999997</v>
      </c>
      <c r="E25" s="4">
        <f ca="1">SUMIF('B of I M'!$B$3:$B$373,'Q data '!A25,'B of I M'!$D$3:$D$186)/1000</f>
        <v>21.391599000000003</v>
      </c>
      <c r="F25" s="4">
        <f t="shared" ref="F25:G25" si="42">SUM(B22:B25)</f>
        <v>136.33221113965072</v>
      </c>
      <c r="G25" s="4">
        <f t="shared" si="42"/>
        <v>65.703048827434301</v>
      </c>
      <c r="H25" s="4">
        <f t="shared" si="10"/>
        <v>202.03525996708504</v>
      </c>
      <c r="I25" s="4"/>
      <c r="J25" s="4">
        <f>'IFS Q'!AF34</f>
        <v>53.330015317148906</v>
      </c>
      <c r="K25" s="4">
        <f>'IFS Q'!AT34</f>
        <v>8.6371724123460414</v>
      </c>
      <c r="L25" s="45">
        <f>'Haver Q'!AJ32/1000</f>
        <v>42.36</v>
      </c>
      <c r="M25" s="4">
        <f>'Haver Q'!AV32/1000</f>
        <v>6.86</v>
      </c>
      <c r="N25" s="4">
        <f t="shared" ref="N25:O25" si="43">SUM(J22:J25)</f>
        <v>185.97147719169686</v>
      </c>
      <c r="O25" s="4">
        <f t="shared" si="43"/>
        <v>6.3840278604513756</v>
      </c>
      <c r="P25" s="26">
        <f t="shared" si="3"/>
        <v>192.35550505214823</v>
      </c>
    </row>
    <row r="26" spans="1:16">
      <c r="A26" s="41" t="str">
        <f>'IFS Q'!A35</f>
        <v>2005Q3</v>
      </c>
      <c r="B26" s="4">
        <f>'IFS Q'!H35</f>
        <v>13.030807998699396</v>
      </c>
      <c r="C26" s="4">
        <f>'IFS Q'!V35</f>
        <v>5.0497471907006908</v>
      </c>
      <c r="D26" s="4">
        <f>'Haver Q'!L33/1000</f>
        <v>13.683999999999999</v>
      </c>
      <c r="E26" s="4">
        <f ca="1">SUMIF('B of I M'!$B$3:$B$373,'Q data '!A26,'B of I M'!$D$3:$D$186)/1000</f>
        <v>4.1414659999999985</v>
      </c>
      <c r="F26" s="4">
        <f t="shared" ref="F26:G26" si="44">SUM(B23:B26)</f>
        <v>134.14088199493432</v>
      </c>
      <c r="G26" s="4">
        <f t="shared" si="44"/>
        <v>80.743180653852889</v>
      </c>
      <c r="H26" s="4">
        <f t="shared" si="10"/>
        <v>214.88406264878722</v>
      </c>
      <c r="I26" s="4"/>
      <c r="J26" s="4">
        <f>'IFS Q'!AF35</f>
        <v>26.005551942773501</v>
      </c>
      <c r="K26" s="4">
        <f>'IFS Q'!AT35</f>
        <v>23.460563323036901</v>
      </c>
      <c r="L26" s="45">
        <f>'Haver Q'!AJ33/1000</f>
        <v>21.327999999999999</v>
      </c>
      <c r="M26" s="4">
        <f>'Haver Q'!AV33/1000</f>
        <v>19.239999999999998</v>
      </c>
      <c r="N26" s="4">
        <f t="shared" ref="N26:O26" si="45">SUM(J23:J26)</f>
        <v>185.43420643689294</v>
      </c>
      <c r="O26" s="4">
        <f t="shared" si="45"/>
        <v>41.823868158447958</v>
      </c>
      <c r="P26" s="26">
        <f t="shared" si="3"/>
        <v>227.2580745953409</v>
      </c>
    </row>
    <row r="27" spans="1:16">
      <c r="A27" s="41" t="str">
        <f>'IFS Q'!A36</f>
        <v>2005Q4</v>
      </c>
      <c r="B27" s="4">
        <f>'IFS Q'!H36</f>
        <v>36.654003541449619</v>
      </c>
      <c r="C27" s="4">
        <f>'IFS Q'!V36</f>
        <v>-2.2512484346713402</v>
      </c>
      <c r="D27" s="4">
        <f>'Haver Q'!L34/1000</f>
        <v>33.841000000000001</v>
      </c>
      <c r="E27" s="4">
        <f ca="1">SUMIF('B of I M'!$B$3:$B$373,'Q data '!A27,'B of I M'!$D$3:$D$186)/1000</f>
        <v>-1.8943429999999999</v>
      </c>
      <c r="F27" s="4">
        <f t="shared" ref="F27:G27" si="46">SUM(B24:B27)</f>
        <v>164.40350917114753</v>
      </c>
      <c r="G27" s="4">
        <f t="shared" si="46"/>
        <v>59.501932770452356</v>
      </c>
      <c r="H27" s="4">
        <f t="shared" si="10"/>
        <v>223.90544194159989</v>
      </c>
      <c r="I27" s="4"/>
      <c r="J27" s="4">
        <f>'IFS Q'!AF36</f>
        <v>46.557203918570401</v>
      </c>
      <c r="K27" s="4">
        <f>'IFS Q'!AT36</f>
        <v>19.404267961765001</v>
      </c>
      <c r="L27" s="45">
        <f>'Haver Q'!AJ34/1000</f>
        <v>39.176000000000002</v>
      </c>
      <c r="M27" s="4">
        <f>'Haver Q'!AV34/1000</f>
        <v>16.327999999999999</v>
      </c>
      <c r="N27" s="4">
        <f t="shared" ref="N27:O27" si="47">SUM(J24:J27)</f>
        <v>172.71297979487531</v>
      </c>
      <c r="O27" s="4">
        <f t="shared" si="47"/>
        <v>62.843126544147943</v>
      </c>
      <c r="P27" s="26">
        <f t="shared" si="3"/>
        <v>235.55610633902324</v>
      </c>
    </row>
    <row r="28" spans="1:16">
      <c r="A28" s="41" t="str">
        <f>'IFS Q'!A37</f>
        <v>2006Q1</v>
      </c>
      <c r="B28" s="4">
        <f>'IFS Q'!H37</f>
        <v>77.002744446002509</v>
      </c>
      <c r="C28" s="4">
        <f>'IFS Q'!V37</f>
        <v>36.418045584647103</v>
      </c>
      <c r="D28" s="4">
        <f>'Haver Q'!L35/1000</f>
        <v>67.063000000000002</v>
      </c>
      <c r="E28" s="4">
        <f ca="1">SUMIF('B of I M'!$B$3:$B$373,'Q data '!A28,'B of I M'!$D$3:$D$186)/1000</f>
        <v>30.299207000000003</v>
      </c>
      <c r="F28" s="4">
        <f t="shared" ref="F28:G28" si="48">SUM(B25:B28)</f>
        <v>175.45148305134384</v>
      </c>
      <c r="G28" s="4">
        <f t="shared" si="48"/>
        <v>66.147364106512853</v>
      </c>
      <c r="H28" s="4">
        <f t="shared" si="10"/>
        <v>241.59884715785671</v>
      </c>
      <c r="I28" s="4">
        <f ca="1">SUM(D25:E28)</f>
        <v>210.25892899999999</v>
      </c>
      <c r="J28" s="4">
        <f>'IFS Q'!AF37</f>
        <v>83.200693122858993</v>
      </c>
      <c r="K28" s="4">
        <f>'IFS Q'!AT37</f>
        <v>18.291027464492501</v>
      </c>
      <c r="L28" s="45">
        <f>'Haver Q'!AJ35/1000</f>
        <v>69.221000000000004</v>
      </c>
      <c r="M28" s="4">
        <f>'Haver Q'!AV35/1000</f>
        <v>15.217000000000001</v>
      </c>
      <c r="N28" s="4">
        <f t="shared" ref="N28:O28" si="49">SUM(J25:J28)</f>
        <v>209.09346430135179</v>
      </c>
      <c r="O28" s="4">
        <f t="shared" si="49"/>
        <v>69.793031161640442</v>
      </c>
      <c r="P28" s="26">
        <f t="shared" si="3"/>
        <v>278.88649546299223</v>
      </c>
    </row>
    <row r="29" spans="1:16">
      <c r="A29" s="41" t="str">
        <f>'IFS Q'!A38</f>
        <v>2006Q2</v>
      </c>
      <c r="B29" s="4">
        <f>'IFS Q'!H38</f>
        <v>37.151803879869732</v>
      </c>
      <c r="C29" s="4">
        <f>'IFS Q'!V38</f>
        <v>7.4978059449751804</v>
      </c>
      <c r="D29" s="4">
        <f>'Haver Q'!L36/1000</f>
        <v>32.582000000000001</v>
      </c>
      <c r="E29" s="4">
        <f ca="1">SUMIF('B of I M'!$B$3:$B$373,'Q data '!A29,'B of I M'!$D$3:$D$186)/1000</f>
        <v>5.9701029999999999</v>
      </c>
      <c r="F29" s="4">
        <f t="shared" ref="F29:G29" si="50">SUM(B26:B29)</f>
        <v>163.83935986602125</v>
      </c>
      <c r="G29" s="4">
        <f t="shared" si="50"/>
        <v>46.714350285651633</v>
      </c>
      <c r="H29" s="4">
        <f t="shared" si="10"/>
        <v>210.55371015167287</v>
      </c>
      <c r="I29" s="4">
        <f ca="1">SUM(D26:E29)</f>
        <v>185.68643299999999</v>
      </c>
      <c r="J29" s="4">
        <f>'IFS Q'!AF38</f>
        <v>71.063744903170701</v>
      </c>
      <c r="K29" s="4">
        <f>'IFS Q'!AT38</f>
        <v>-28.187408424525103</v>
      </c>
      <c r="L29" s="45">
        <f>'Haver Q'!AJ36/1000</f>
        <v>56.585000000000001</v>
      </c>
      <c r="M29" s="4">
        <f>'Haver Q'!AV36/1000</f>
        <v>-22.443999999999999</v>
      </c>
      <c r="N29" s="4">
        <f t="shared" ref="N29:O29" si="51">SUM(J26:J29)</f>
        <v>226.8271938873736</v>
      </c>
      <c r="O29" s="4">
        <f t="shared" si="51"/>
        <v>32.9684503247693</v>
      </c>
      <c r="P29" s="26">
        <f t="shared" si="3"/>
        <v>259.79564421214292</v>
      </c>
    </row>
    <row r="30" spans="1:16">
      <c r="A30" s="41" t="str">
        <f>'IFS Q'!A39</f>
        <v>2006Q3</v>
      </c>
      <c r="B30" s="4">
        <f>'IFS Q'!H39</f>
        <v>-5.8503274246838286</v>
      </c>
      <c r="C30" s="4">
        <f>'IFS Q'!V39</f>
        <v>39.672801620985801</v>
      </c>
      <c r="D30" s="4">
        <f>'Haver Q'!L37/1000</f>
        <v>-1.5960000000000001</v>
      </c>
      <c r="E30" s="4">
        <f ca="1">SUMIF('B of I M'!$B$3:$B$373,'Q data '!A30,'B of I M'!$D$3:$D$186)/1000</f>
        <v>31.139710999999998</v>
      </c>
      <c r="F30" s="4">
        <f t="shared" ref="F30:G30" si="52">SUM(B27:B30)</f>
        <v>144.95822444263803</v>
      </c>
      <c r="G30" s="4">
        <f t="shared" si="52"/>
        <v>81.337404715936742</v>
      </c>
      <c r="H30" s="4">
        <f t="shared" si="10"/>
        <v>226.29562915857477</v>
      </c>
      <c r="I30" s="4">
        <f ca="1">SUM(D27:E30)</f>
        <v>197.40467799999999</v>
      </c>
      <c r="J30" s="4">
        <f>'IFS Q'!AF39</f>
        <v>40.384038152832204</v>
      </c>
      <c r="K30" s="4">
        <f>'IFS Q'!AT39</f>
        <v>0.44160289458708801</v>
      </c>
      <c r="L30" s="45">
        <f>'Haver Q'!AJ37/1000</f>
        <v>31.696999999999999</v>
      </c>
      <c r="M30" s="4">
        <f>'Haver Q'!AV37/1000</f>
        <v>0.34699999999999998</v>
      </c>
      <c r="N30" s="4">
        <f t="shared" ref="N30:O30" si="53">SUM(J27:J30)</f>
        <v>241.20568009743232</v>
      </c>
      <c r="O30" s="4">
        <f t="shared" si="53"/>
        <v>9.9494898963194878</v>
      </c>
      <c r="P30" s="26">
        <f t="shared" si="3"/>
        <v>251.1551699937518</v>
      </c>
    </row>
    <row r="31" spans="1:16">
      <c r="A31" s="41" t="str">
        <f>'IFS Q'!A40</f>
        <v>2006Q4</v>
      </c>
      <c r="B31" s="4">
        <f>'IFS Q'!H40</f>
        <v>6.9871811405431909</v>
      </c>
      <c r="C31" s="4">
        <f>'IFS Q'!V40</f>
        <v>29.807580356452</v>
      </c>
      <c r="D31" s="4">
        <f>'Haver Q'!L38/1000</f>
        <v>8.4169999999999998</v>
      </c>
      <c r="E31" s="4">
        <f ca="1">SUMIF('B of I M'!$B$3:$B$373,'Q data '!A31,'B of I M'!$D$3:$D$186)/1000</f>
        <v>23.113394</v>
      </c>
      <c r="F31" s="4">
        <f t="shared" ref="F31:G31" si="54">SUM(B28:B31)</f>
        <v>115.2914020417316</v>
      </c>
      <c r="G31" s="4">
        <f t="shared" si="54"/>
        <v>113.39623350706009</v>
      </c>
      <c r="H31" s="4">
        <f t="shared" si="10"/>
        <v>228.68763554879169</v>
      </c>
      <c r="I31" s="4">
        <f ca="1">SUM(D28:E31)</f>
        <v>196.988415</v>
      </c>
      <c r="J31" s="4">
        <f>'IFS Q'!AF40</f>
        <v>49.241378865647107</v>
      </c>
      <c r="K31" s="4">
        <f>'IFS Q'!AT40</f>
        <v>14.352196229140302</v>
      </c>
      <c r="L31" s="45">
        <f>'Haver Q'!AJ38/1000</f>
        <v>38.182000000000002</v>
      </c>
      <c r="M31" s="4">
        <f>'Haver Q'!AV38/1000</f>
        <v>11.129</v>
      </c>
      <c r="N31" s="4">
        <f t="shared" ref="N31:O31" si="55">SUM(J28:J31)</f>
        <v>243.88985504450901</v>
      </c>
      <c r="O31" s="4">
        <f t="shared" si="55"/>
        <v>4.8974181636947893</v>
      </c>
      <c r="P31" s="26">
        <f t="shared" si="3"/>
        <v>248.7872732082038</v>
      </c>
    </row>
    <row r="32" spans="1:16">
      <c r="A32" s="41" t="str">
        <f>'IFS Q'!A41</f>
        <v>2007Q1</v>
      </c>
      <c r="B32" s="4">
        <f>'IFS Q'!H41</f>
        <v>15.986302446865201</v>
      </c>
      <c r="C32" s="4">
        <f>'IFS Q'!V41</f>
        <v>45.083821906039006</v>
      </c>
      <c r="D32" s="4">
        <f>'Haver Q'!L39/1000</f>
        <v>15.196</v>
      </c>
      <c r="E32" s="4">
        <f ca="1">SUMIF('B of I M'!$B$3:$B$373,'Q data '!A32,'B of I M'!$D$3:$D$186)/1000</f>
        <v>34.405868999999996</v>
      </c>
      <c r="F32" s="4">
        <f t="shared" ref="F32:G32" si="56">SUM(B29:B32)</f>
        <v>54.274960042594294</v>
      </c>
      <c r="G32" s="4">
        <f t="shared" si="56"/>
        <v>122.06200982845199</v>
      </c>
      <c r="H32" s="4">
        <f t="shared" si="10"/>
        <v>176.33696987104628</v>
      </c>
      <c r="I32" s="4">
        <f ca="1">SUM(D29:E32)</f>
        <v>149.22807699999998</v>
      </c>
      <c r="J32" s="4">
        <f>'IFS Q'!AF41</f>
        <v>82.820813641644904</v>
      </c>
      <c r="K32" s="4">
        <f>'IFS Q'!AT41</f>
        <v>24.018279419601104</v>
      </c>
      <c r="L32" s="45">
        <f>'Haver Q'!AJ39/1000</f>
        <v>63.204999999999998</v>
      </c>
      <c r="M32" s="4">
        <f>'Haver Q'!AV39/1000</f>
        <v>18.329999999999998</v>
      </c>
      <c r="N32" s="4">
        <f t="shared" ref="N32:O32" si="57">SUM(J29:J32)</f>
        <v>243.50997556329492</v>
      </c>
      <c r="O32" s="4">
        <f t="shared" si="57"/>
        <v>10.624670118803392</v>
      </c>
      <c r="P32" s="26">
        <f t="shared" si="3"/>
        <v>254.1346456820983</v>
      </c>
    </row>
    <row r="33" spans="1:17">
      <c r="A33" s="41" t="str">
        <f>'IFS Q'!A42</f>
        <v>2007Q2</v>
      </c>
      <c r="B33" s="4">
        <f>'IFS Q'!H42</f>
        <v>16.319221314974602</v>
      </c>
      <c r="C33" s="4">
        <f>'IFS Q'!V42</f>
        <v>78.744663338261503</v>
      </c>
      <c r="D33" s="4">
        <f>'Haver Q'!L40/1000</f>
        <v>15.103</v>
      </c>
      <c r="E33" s="4">
        <f ca="1">SUMIF('B of I M'!$B$3:$B$373,'Q data '!A33,'B of I M'!$D$3:$D$186)/1000</f>
        <v>58.409904000000004</v>
      </c>
      <c r="F33" s="4">
        <f t="shared" ref="F33:G33" si="58">SUM(B30:B33)</f>
        <v>33.442377477699168</v>
      </c>
      <c r="G33" s="4">
        <f t="shared" si="58"/>
        <v>193.3088672217383</v>
      </c>
      <c r="H33" s="4">
        <f t="shared" si="10"/>
        <v>226.75124469943745</v>
      </c>
      <c r="I33" s="4">
        <f t="shared" ref="I33:I42" ca="1" si="59">SUM(D30:E33)</f>
        <v>184.18887799999999</v>
      </c>
      <c r="J33" s="4">
        <f>'IFS Q'!AF42</f>
        <v>67.850509371812208</v>
      </c>
      <c r="K33" s="4">
        <f>'IFS Q'!AT42</f>
        <v>12.128181046065901</v>
      </c>
      <c r="L33" s="45">
        <f>'Haver Q'!AJ40/1000</f>
        <v>50.329000000000001</v>
      </c>
      <c r="M33" s="4">
        <f>'Haver Q'!AV40/1000</f>
        <v>8.9960000000000004</v>
      </c>
      <c r="N33" s="4">
        <f t="shared" ref="N33:O33" si="60">SUM(J30:J33)</f>
        <v>240.29674003193645</v>
      </c>
      <c r="O33" s="4">
        <f t="shared" si="60"/>
        <v>50.940259589394401</v>
      </c>
      <c r="P33" s="26">
        <f t="shared" si="3"/>
        <v>291.23699962133082</v>
      </c>
    </row>
    <row r="34" spans="1:17">
      <c r="A34" s="41" t="str">
        <f>'IFS Q'!A43</f>
        <v>2007Q3</v>
      </c>
      <c r="B34" s="4">
        <f>'IFS Q'!H43</f>
        <v>3.9166464344774901</v>
      </c>
      <c r="C34" s="4">
        <f>'IFS Q'!V43</f>
        <v>-6.877249085886791</v>
      </c>
      <c r="D34" s="4">
        <f>'Haver Q'!L41/1000</f>
        <v>5.8529999999999998</v>
      </c>
      <c r="E34" s="4">
        <f ca="1">SUMIF('B of I M'!$B$3:$B$373,'Q data '!A34,'B of I M'!$D$3:$D$186)/1000</f>
        <v>-5.0043220000000002</v>
      </c>
      <c r="F34" s="4">
        <f t="shared" ref="F34:G34" si="61">SUM(B31:B34)</f>
        <v>43.209351336860486</v>
      </c>
      <c r="G34" s="4">
        <f t="shared" si="61"/>
        <v>146.75881651486569</v>
      </c>
      <c r="H34" s="4">
        <f t="shared" si="10"/>
        <v>189.96816785172618</v>
      </c>
      <c r="I34" s="4">
        <f ca="1">SUM(D31:E34)</f>
        <v>155.49384499999999</v>
      </c>
      <c r="J34" s="4">
        <f>'IFS Q'!AF43</f>
        <v>9.1437752806929495</v>
      </c>
      <c r="K34" s="4">
        <f>'IFS Q'!AT43</f>
        <v>26.056541715720201</v>
      </c>
      <c r="L34" s="45">
        <f>'Haver Q'!AJ41/1000</f>
        <v>6.6529999999999996</v>
      </c>
      <c r="M34" s="4">
        <f>'Haver Q'!AV41/1000</f>
        <v>18.960999999999999</v>
      </c>
      <c r="N34" s="4">
        <f t="shared" ref="N34:O34" si="62">SUM(J31:J34)</f>
        <v>209.0564771597972</v>
      </c>
      <c r="O34" s="4">
        <f t="shared" si="62"/>
        <v>76.55519841052751</v>
      </c>
      <c r="P34" s="26">
        <f t="shared" si="3"/>
        <v>285.61167557032468</v>
      </c>
    </row>
    <row r="35" spans="1:17">
      <c r="A35" s="41" t="str">
        <f>'IFS Q'!A44</f>
        <v>2007Q4</v>
      </c>
      <c r="B35" s="4">
        <f>'IFS Q'!H44</f>
        <v>-12.1642969984203</v>
      </c>
      <c r="C35" s="4">
        <f>'IFS Q'!V44</f>
        <v>35.715718044262708</v>
      </c>
      <c r="D35" s="4">
        <f>'Haver Q'!L42/1000</f>
        <v>-5.3940000000000001</v>
      </c>
      <c r="E35" s="4">
        <f ca="1">SUMIF('B of I M'!$B$3:$B$373,'Q data '!A35,'B of I M'!$D$3:$D$186)/1000</f>
        <v>24.642774000000003</v>
      </c>
      <c r="F35" s="4">
        <f t="shared" ref="F35:G35" si="63">SUM(B32:B35)</f>
        <v>24.057873197896996</v>
      </c>
      <c r="G35" s="4">
        <f t="shared" si="63"/>
        <v>152.66695420267644</v>
      </c>
      <c r="H35" s="4">
        <f t="shared" si="10"/>
        <v>176.72482740057342</v>
      </c>
      <c r="I35" s="4">
        <f ca="1">SUM(D32:E35)</f>
        <v>143.21222499999999</v>
      </c>
      <c r="J35" s="4">
        <f>'IFS Q'!AF44</f>
        <v>-35.755438642259904</v>
      </c>
      <c r="K35" s="4">
        <f>'IFS Q'!AT44</f>
        <v>42.236720437120503</v>
      </c>
      <c r="L35" s="45">
        <f>'Haver Q'!AJ42/1000</f>
        <v>-24.67</v>
      </c>
      <c r="M35" s="4">
        <f>'Haver Q'!AV42/1000</f>
        <v>29.143000000000001</v>
      </c>
      <c r="N35" s="4">
        <f t="shared" ref="N35:O35" si="64">SUM(J32:J35)</f>
        <v>124.05965965189016</v>
      </c>
      <c r="O35" s="4">
        <f t="shared" si="64"/>
        <v>104.43972261850772</v>
      </c>
      <c r="P35" s="26">
        <f t="shared" si="3"/>
        <v>228.49938227039786</v>
      </c>
    </row>
    <row r="36" spans="1:17">
      <c r="A36" s="41" t="str">
        <f>'IFS Q'!A45</f>
        <v>2008Q1</v>
      </c>
      <c r="B36" s="4">
        <f>'IFS Q'!H45</f>
        <v>28.412786428282399</v>
      </c>
      <c r="C36" s="4">
        <f>'IFS Q'!V45</f>
        <v>-0.12588607310384001</v>
      </c>
      <c r="D36" s="4">
        <f>'Haver Q'!L43/1000</f>
        <v>18.959</v>
      </c>
      <c r="E36" s="4">
        <f ca="1">SUMIF('B of I M'!$B$3:$B$373,'Q data '!A36,'B of I M'!$D$3:$D$186)/1000</f>
        <v>-8.3610000000000129E-2</v>
      </c>
      <c r="F36" s="4">
        <f t="shared" ref="F36:G36" si="65">SUM(B33:B36)</f>
        <v>36.484357179314188</v>
      </c>
      <c r="G36" s="4">
        <f t="shared" si="65"/>
        <v>107.45724622353357</v>
      </c>
      <c r="H36" s="4">
        <f t="shared" si="10"/>
        <v>143.94160340284776</v>
      </c>
      <c r="I36" s="4">
        <f t="shared" ca="1" si="59"/>
        <v>112.48574600000001</v>
      </c>
      <c r="J36" s="4">
        <f>'IFS Q'!AF45</f>
        <v>-46.606036536934099</v>
      </c>
      <c r="K36" s="4">
        <f>'IFS Q'!AT45</f>
        <v>91.091417267373004</v>
      </c>
      <c r="L36" s="45">
        <f>'Haver Q'!AJ43/1000</f>
        <v>-31.097999999999999</v>
      </c>
      <c r="M36" s="4">
        <f>'Haver Q'!AV43/1000</f>
        <v>60.783000000000001</v>
      </c>
      <c r="N36" s="4">
        <f t="shared" ref="N36:O36" si="66">SUM(J33:J36)</f>
        <v>-5.3671905266888444</v>
      </c>
      <c r="O36" s="4">
        <f t="shared" si="66"/>
        <v>171.51286046627962</v>
      </c>
      <c r="P36" s="26">
        <f t="shared" si="3"/>
        <v>166.14566993959079</v>
      </c>
    </row>
    <row r="37" spans="1:17">
      <c r="A37" s="41" t="str">
        <f>'IFS Q'!A46</f>
        <v>2008Q2</v>
      </c>
      <c r="B37" s="4">
        <f>'IFS Q'!H46</f>
        <v>17.7067166576036</v>
      </c>
      <c r="C37" s="4">
        <f>'IFS Q'!V46</f>
        <v>55.908055876826204</v>
      </c>
      <c r="D37" s="4">
        <f>'Haver Q'!L44/1000</f>
        <v>11.337</v>
      </c>
      <c r="E37" s="4">
        <f ca="1">SUMIF('B of I M'!$B$3:$B$373,'Q data '!A37,'B of I M'!$D$3:$D$186)/1000</f>
        <v>35.795735999999998</v>
      </c>
      <c r="F37" s="4">
        <f t="shared" ref="F37:G37" si="67">SUM(B34:B37)</f>
        <v>37.87185252194319</v>
      </c>
      <c r="G37" s="4">
        <f t="shared" si="67"/>
        <v>84.620638762098281</v>
      </c>
      <c r="H37" s="4">
        <f t="shared" si="10"/>
        <v>122.49249128404148</v>
      </c>
      <c r="I37" s="4">
        <f t="shared" ca="1" si="59"/>
        <v>86.105578000000008</v>
      </c>
      <c r="J37" s="4">
        <f>'IFS Q'!AF46</f>
        <v>31.5510825324526</v>
      </c>
      <c r="K37" s="4">
        <f>'IFS Q'!AT46</f>
        <v>40.499135950868208</v>
      </c>
      <c r="L37" s="45">
        <f>'Haver Q'!AJ44/1000</f>
        <v>20.201000000000001</v>
      </c>
      <c r="M37" s="4">
        <f>'Haver Q'!AV44/1000</f>
        <v>25.93</v>
      </c>
      <c r="N37" s="4">
        <f t="shared" ref="N37:O37" si="68">SUM(J34:J37)</f>
        <v>-41.666617366048456</v>
      </c>
      <c r="O37" s="4">
        <f t="shared" si="68"/>
        <v>199.88381537108191</v>
      </c>
      <c r="P37" s="26">
        <f t="shared" si="3"/>
        <v>158.21719800503345</v>
      </c>
    </row>
    <row r="38" spans="1:17">
      <c r="A38" s="41" t="str">
        <f>'IFS Q'!A47</f>
        <v>2008Q3</v>
      </c>
      <c r="B38" s="4">
        <f>'IFS Q'!H47</f>
        <v>-29.222338988139903</v>
      </c>
      <c r="C38" s="4">
        <f>'IFS Q'!V47</f>
        <v>-13.6405945053296</v>
      </c>
      <c r="D38" s="4">
        <f>'Haver Q'!L45/1000</f>
        <v>-19.465</v>
      </c>
      <c r="E38" s="4">
        <f ca="1">SUMIF('B of I M'!$B$3:$B$373,'Q data '!A38,'B of I M'!$D$3:$D$186)/1000</f>
        <v>-9.0859340000000017</v>
      </c>
      <c r="F38" s="4">
        <f t="shared" ref="F38:G38" si="69">SUM(B35:B38)</f>
        <v>4.7328670993257944</v>
      </c>
      <c r="G38" s="4">
        <f t="shared" si="69"/>
        <v>77.857293342655467</v>
      </c>
      <c r="H38" s="4">
        <f t="shared" si="10"/>
        <v>82.590160441981254</v>
      </c>
      <c r="I38" s="4">
        <f t="shared" ca="1" si="59"/>
        <v>56.705965999999997</v>
      </c>
      <c r="J38" s="4">
        <f>'IFS Q'!AF47</f>
        <v>23.037066506530604</v>
      </c>
      <c r="K38" s="4">
        <f>'IFS Q'!AT47</f>
        <v>-10.858880048040801</v>
      </c>
      <c r="L38" s="45">
        <f>'Haver Q'!AJ45/1000</f>
        <v>15.345000000000001</v>
      </c>
      <c r="M38" s="4">
        <f>'Haver Q'!AV45/1000</f>
        <v>-7.2329999999999997</v>
      </c>
      <c r="N38" s="4">
        <f t="shared" ref="N38:O38" si="70">SUM(J35:J38)</f>
        <v>-27.773326140210802</v>
      </c>
      <c r="O38" s="4">
        <f t="shared" si="70"/>
        <v>162.96839360732093</v>
      </c>
      <c r="P38" s="26">
        <f t="shared" si="3"/>
        <v>135.19506746711014</v>
      </c>
    </row>
    <row r="39" spans="1:17">
      <c r="A39" s="41" t="str">
        <f>'IFS Q'!A48</f>
        <v>2008Q4</v>
      </c>
      <c r="B39" s="4">
        <f>'IFS Q'!H48</f>
        <v>-5.6600284432390007</v>
      </c>
      <c r="C39" s="4">
        <f>'IFS Q'!V48</f>
        <v>-87.481452454440202</v>
      </c>
      <c r="D39" s="4">
        <f>'Haver Q'!L46/1000</f>
        <v>-4.2850000000000001</v>
      </c>
      <c r="E39" s="4">
        <f ca="1">SUMIF('B of I M'!$B$3:$B$373,'Q data '!A39,'B of I M'!$D$3:$D$186)/1000</f>
        <v>-66.228423000000006</v>
      </c>
      <c r="F39" s="4">
        <f t="shared" ref="F39:G39" si="71">SUM(B36:B39)</f>
        <v>11.237135654507092</v>
      </c>
      <c r="G39" s="4">
        <f t="shared" si="71"/>
        <v>-45.339877156047443</v>
      </c>
      <c r="H39" s="4">
        <f t="shared" si="10"/>
        <v>-34.102741501540351</v>
      </c>
      <c r="I39" s="4">
        <f t="shared" ca="1" si="59"/>
        <v>-33.056231000000011</v>
      </c>
      <c r="J39" s="4">
        <f>'IFS Q'!AF48</f>
        <v>-34.885984880172899</v>
      </c>
      <c r="K39" s="4">
        <f>'IFS Q'!AT48</f>
        <v>-5.4616566645679105</v>
      </c>
      <c r="L39" s="45">
        <f>'Haver Q'!AJ46/1000</f>
        <v>-26.411000000000001</v>
      </c>
      <c r="M39" s="4">
        <f>'Haver Q'!AV46/1000</f>
        <v>-4.1340000000000003</v>
      </c>
      <c r="N39" s="4">
        <f t="shared" ref="N39:O39" si="72">SUM(J36:J39)</f>
        <v>-26.903872378123793</v>
      </c>
      <c r="O39" s="4">
        <f t="shared" si="72"/>
        <v>115.2700165056325</v>
      </c>
      <c r="P39" s="26">
        <f t="shared" si="3"/>
        <v>88.366144127508704</v>
      </c>
    </row>
    <row r="40" spans="1:17">
      <c r="A40" s="41" t="str">
        <f>'IFS Q'!A49</f>
        <v>2009Q1</v>
      </c>
      <c r="B40" s="4">
        <f>'IFS Q'!H49</f>
        <v>43.214556046904605</v>
      </c>
      <c r="C40" s="4">
        <f>'IFS Q'!V49</f>
        <v>11.2579672458619</v>
      </c>
      <c r="D40" s="4">
        <f>'Haver Q'!L47/1000</f>
        <v>33.195999999999998</v>
      </c>
      <c r="E40" s="4">
        <f ca="1">SUMIF('B of I M'!$B$3:$B$373,'Q data '!A40,'B of I M'!$D$3:$D$186)/1000</f>
        <v>8.6487979999999993</v>
      </c>
      <c r="F40" s="4">
        <f t="shared" ref="F40:G40" si="73">SUM(B37:B40)</f>
        <v>26.038905273129302</v>
      </c>
      <c r="G40" s="4">
        <f t="shared" si="73"/>
        <v>-33.956023837081702</v>
      </c>
      <c r="H40" s="4">
        <f t="shared" si="10"/>
        <v>-7.9171185639523998</v>
      </c>
      <c r="I40" s="4">
        <f t="shared" ca="1" si="59"/>
        <v>-10.086823000000017</v>
      </c>
      <c r="J40" s="4">
        <f>'IFS Q'!AF49</f>
        <v>0.42069621298724802</v>
      </c>
      <c r="K40" s="4">
        <f>'IFS Q'!AT49</f>
        <v>8.2501920968541498</v>
      </c>
      <c r="L40" s="45">
        <f>'Haver Q'!AJ47/1000</f>
        <v>0.32300000000000001</v>
      </c>
      <c r="M40" s="4">
        <f>'Haver Q'!AV47/1000</f>
        <v>6.3369999999999997</v>
      </c>
      <c r="N40" s="4">
        <f t="shared" ref="N40:O40" si="74">SUM(J37:J40)</f>
        <v>20.122860371797554</v>
      </c>
      <c r="O40" s="4">
        <f t="shared" si="74"/>
        <v>32.428791335113644</v>
      </c>
      <c r="P40" s="26">
        <f t="shared" si="3"/>
        <v>52.551651706911201</v>
      </c>
    </row>
    <row r="41" spans="1:17">
      <c r="A41" s="41" t="str">
        <f>'IFS Q'!A50</f>
        <v>2009Q2</v>
      </c>
      <c r="B41" s="4">
        <f>'IFS Q'!H50</f>
        <v>30.945048595688203</v>
      </c>
      <c r="C41" s="4">
        <f>'IFS Q'!V50</f>
        <v>5.7183729360999207</v>
      </c>
      <c r="D41" s="4">
        <f>'Haver Q'!L48/1000</f>
        <v>22.75</v>
      </c>
      <c r="E41" s="4">
        <f ca="1">SUMIF('B of I M'!$B$3:$B$373,'Q data '!A41,'B of I M'!$D$3:$D$186)/1000</f>
        <v>4.2052100000000001</v>
      </c>
      <c r="F41" s="4">
        <f t="shared" ref="F41:G41" si="75">SUM(B38:B41)</f>
        <v>39.277237211213901</v>
      </c>
      <c r="G41" s="4">
        <f t="shared" si="75"/>
        <v>-84.145706777807973</v>
      </c>
      <c r="H41" s="4">
        <f t="shared" si="10"/>
        <v>-44.868469566594072</v>
      </c>
      <c r="I41" s="4">
        <f t="shared" ca="1" si="59"/>
        <v>-30.264349000000003</v>
      </c>
      <c r="J41" s="4">
        <f>'IFS Q'!AF50</f>
        <v>4.3319508265198303</v>
      </c>
      <c r="K41" s="4">
        <f>'IFS Q'!AT50</f>
        <v>3.8462937712078</v>
      </c>
      <c r="L41" s="45">
        <f>'Haver Q'!AJ48/1000</f>
        <v>3.1850000000000001</v>
      </c>
      <c r="M41" s="4">
        <f>'Haver Q'!AV48/1000</f>
        <v>2.8279999999999998</v>
      </c>
      <c r="N41" s="4">
        <f t="shared" ref="N41:O41" si="76">SUM(J38:J41)</f>
        <v>-7.0962713341352162</v>
      </c>
      <c r="O41" s="4">
        <f t="shared" si="76"/>
        <v>-4.2240508445467606</v>
      </c>
      <c r="P41" s="26">
        <f t="shared" si="3"/>
        <v>-11.320322178681977</v>
      </c>
    </row>
    <row r="42" spans="1:17">
      <c r="A42" s="41" t="str">
        <f>'IFS Q'!A51</f>
        <v>2009Q3</v>
      </c>
      <c r="B42" s="4">
        <f>'IFS Q'!H51</f>
        <v>37.486901674845704</v>
      </c>
      <c r="C42" s="4">
        <f>'IFS Q'!V51</f>
        <v>-37.343881943912599</v>
      </c>
      <c r="D42" s="4">
        <f>'Haver Q'!L49/1000</f>
        <v>26.210999999999999</v>
      </c>
      <c r="E42" s="4">
        <f ca="1">SUMIF('B of I M'!$B$3:$B$373,'Q data '!A42,'B of I M'!$D$3:$D$186)/1000</f>
        <v>-26.110418999999997</v>
      </c>
      <c r="F42" s="4">
        <f t="shared" ref="F42:G42" si="77">SUM(B39:B42)</f>
        <v>105.98647787419952</v>
      </c>
      <c r="G42" s="4">
        <f t="shared" si="77"/>
        <v>-107.84899421639096</v>
      </c>
      <c r="H42" s="4">
        <f t="shared" si="10"/>
        <v>-1.8625163421914408</v>
      </c>
      <c r="I42" s="4">
        <f t="shared" ca="1" si="59"/>
        <v>-1.612834000000003</v>
      </c>
      <c r="J42" s="4">
        <f>'IFS Q'!AF51</f>
        <v>26.3967685169326</v>
      </c>
      <c r="K42" s="4">
        <f>'IFS Q'!AT51</f>
        <v>-17.737707968962503</v>
      </c>
      <c r="L42" s="45">
        <f>'Haver Q'!AJ49/1000</f>
        <v>18.457000000000001</v>
      </c>
      <c r="M42" s="4">
        <f>'Haver Q'!AV49/1000</f>
        <v>-12.403</v>
      </c>
      <c r="N42" s="4">
        <f t="shared" ref="N42:O42" si="78">SUM(J39:J42)</f>
        <v>-3.7365693237332245</v>
      </c>
      <c r="O42" s="4">
        <f t="shared" si="78"/>
        <v>-11.102878765468464</v>
      </c>
      <c r="P42" s="26">
        <f t="shared" si="3"/>
        <v>-14.839448089201689</v>
      </c>
      <c r="Q42" s="3">
        <f t="shared" ref="Q42:Q48" si="79">SUM(L39:M42)</f>
        <v>-11.818000000000003</v>
      </c>
    </row>
    <row r="43" spans="1:17">
      <c r="A43" s="41" t="str">
        <f>'IFS Q'!A52</f>
        <v>2009Q4</v>
      </c>
      <c r="B43" s="4">
        <f>'IFS Q'!H52</f>
        <v>-22.982206482735503</v>
      </c>
      <c r="C43" s="4">
        <f>'IFS Q'!V52</f>
        <v>-41.443323165588502</v>
      </c>
      <c r="D43" s="4">
        <f>'Haver Q'!L50/1000</f>
        <v>-15.555</v>
      </c>
      <c r="E43" s="4">
        <f ca="1">SUMIF('B of I M'!$B$3:$B$373,'Q data '!A43,'B of I M'!$D$3:$D$186)/1000</f>
        <v>-28.050035000000001</v>
      </c>
      <c r="F43" s="4">
        <f t="shared" ref="F43:G43" si="80">SUM(B40:B43)</f>
        <v>88.664299834703002</v>
      </c>
      <c r="G43" s="4">
        <f t="shared" si="80"/>
        <v>-61.810864927539285</v>
      </c>
      <c r="H43" s="4">
        <f t="shared" si="10"/>
        <v>26.853434907163717</v>
      </c>
      <c r="I43" s="4">
        <f t="shared" ref="I43:I50" ca="1" si="81">SUM(D40:E43)</f>
        <v>25.295553999999996</v>
      </c>
      <c r="J43" s="4">
        <f>'IFS Q'!AF52</f>
        <v>38.932444376903199</v>
      </c>
      <c r="K43" s="4">
        <f>'IFS Q'!AT52</f>
        <v>15.397697663239201</v>
      </c>
      <c r="L43" s="45">
        <f>'Haver Q'!AJ50/1000</f>
        <v>26.350999999999999</v>
      </c>
      <c r="M43" s="4">
        <f>'Haver Q'!AV50/1000</f>
        <v>10.422000000000001</v>
      </c>
      <c r="N43" s="4">
        <f t="shared" ref="N43:O43" si="82">SUM(J40:J43)</f>
        <v>70.081859933342884</v>
      </c>
      <c r="O43" s="4">
        <f t="shared" si="82"/>
        <v>9.7564755623386485</v>
      </c>
      <c r="P43" s="26">
        <f t="shared" si="3"/>
        <v>79.838335495681534</v>
      </c>
      <c r="Q43" s="3">
        <f t="shared" si="79"/>
        <v>55.5</v>
      </c>
    </row>
    <row r="44" spans="1:17">
      <c r="A44" s="41" t="str">
        <f>'IFS Q'!A53</f>
        <v>2010Q1</v>
      </c>
      <c r="B44" s="4">
        <f>'IFS Q'!H53</f>
        <v>37.873054473482597</v>
      </c>
      <c r="C44" s="4">
        <f>'IFS Q'!V53</f>
        <v>10.748694005357901</v>
      </c>
      <c r="D44" s="4">
        <f>'Haver Q'!L51/1000</f>
        <v>27.36</v>
      </c>
      <c r="E44" s="4">
        <f ca="1">SUMIF('B of I M'!$B$3:$B$373,'Q data '!A44,'B of I M'!$D$3:$D$186)/1000</f>
        <v>7.765124000000001</v>
      </c>
      <c r="F44" s="4">
        <f t="shared" ref="F44:G44" si="83">SUM(B41:B44)</f>
        <v>83.322798261280994</v>
      </c>
      <c r="G44" s="4">
        <f t="shared" si="83"/>
        <v>-62.320138168043272</v>
      </c>
      <c r="H44" s="4">
        <f t="shared" si="10"/>
        <v>21.002660093237722</v>
      </c>
      <c r="I44" s="4">
        <f t="shared" ca="1" si="81"/>
        <v>18.575880000000002</v>
      </c>
      <c r="J44" s="4">
        <f>'IFS Q'!AF53</f>
        <v>-9.2425351473570814</v>
      </c>
      <c r="K44" s="4">
        <f>'IFS Q'!AT53</f>
        <v>0.93477922698011207</v>
      </c>
      <c r="L44" s="45">
        <f>'Haver Q'!AJ51/1000</f>
        <v>-6.6769999999999996</v>
      </c>
      <c r="M44" s="4">
        <f>'Haver Q'!AV51/1000</f>
        <v>0.67500000000000004</v>
      </c>
      <c r="N44" s="4">
        <f t="shared" ref="N44:O44" si="84">SUM(J41:J44)</f>
        <v>60.41862857299855</v>
      </c>
      <c r="O44" s="4">
        <f t="shared" si="84"/>
        <v>2.4410626924646106</v>
      </c>
      <c r="P44" s="26">
        <f t="shared" si="3"/>
        <v>62.859691265463162</v>
      </c>
      <c r="Q44" s="3">
        <f t="shared" si="79"/>
        <v>42.838000000000001</v>
      </c>
    </row>
    <row r="45" spans="1:17">
      <c r="A45" s="41" t="str">
        <f>'IFS Q'!A54</f>
        <v>2010Q2</v>
      </c>
      <c r="B45" s="4">
        <f>'IFS Q'!H54</f>
        <v>14.539543191404302</v>
      </c>
      <c r="C45" s="4">
        <f>'IFS Q'!V54</f>
        <v>-13.195359628270301</v>
      </c>
      <c r="D45" s="4">
        <f>'Haver Q'!L52/1000</f>
        <v>11.444000000000001</v>
      </c>
      <c r="E45" s="4">
        <f ca="1">SUMIF('B of I M'!$B$3:$B$373,'Q data '!A45,'B of I M'!$D$3:$D$186)/1000</f>
        <v>-10.386706999999998</v>
      </c>
      <c r="F45" s="4">
        <f t="shared" ref="F45:G45" si="85">SUM(B42:B45)</f>
        <v>66.917292856997108</v>
      </c>
      <c r="G45" s="4">
        <f t="shared" si="85"/>
        <v>-81.233870732413493</v>
      </c>
      <c r="H45" s="4">
        <f t="shared" si="10"/>
        <v>-14.316577875416385</v>
      </c>
      <c r="I45" s="4">
        <f t="shared" ca="1" si="81"/>
        <v>-7.3220369999999928</v>
      </c>
      <c r="J45" s="4">
        <f>'IFS Q'!AF54</f>
        <v>-46.249857099961901</v>
      </c>
      <c r="K45" s="4">
        <f>'IFS Q'!AT54</f>
        <v>-49.165645554462607</v>
      </c>
      <c r="L45" s="45">
        <f>'Haver Q'!AJ52/1000</f>
        <v>-36.402999999999999</v>
      </c>
      <c r="M45" s="4">
        <f>'Haver Q'!AV52/1000</f>
        <v>-38.698</v>
      </c>
      <c r="N45" s="4">
        <f t="shared" ref="N45:O45" si="86">SUM(J42:J45)</f>
        <v>9.83682064651682</v>
      </c>
      <c r="O45" s="4">
        <f t="shared" si="86"/>
        <v>-50.570876633205799</v>
      </c>
      <c r="P45" s="26">
        <f t="shared" ref="P45:P48" si="87">SUM(N45:O45)</f>
        <v>-40.734055986688979</v>
      </c>
      <c r="Q45" s="3">
        <f t="shared" si="79"/>
        <v>-38.276000000000003</v>
      </c>
    </row>
    <row r="46" spans="1:17">
      <c r="A46" s="41" t="str">
        <f>'IFS Q'!A55</f>
        <v>2010Q3</v>
      </c>
      <c r="B46" s="4">
        <f>'IFS Q'!H55</f>
        <v>8.2026486677753709</v>
      </c>
      <c r="C46" s="4">
        <f>'IFS Q'!V55</f>
        <v>28.503332597168001</v>
      </c>
      <c r="D46" s="4">
        <f>'Haver Q'!L53/1000</f>
        <v>6.3529999999999998</v>
      </c>
      <c r="E46" s="4">
        <f ca="1">SUMIF('B of I M'!$B$3:$B$373,'Q data '!A46,'B of I M'!$D$3:$D$186)/1000</f>
        <v>22.076927999999999</v>
      </c>
      <c r="F46" s="4">
        <f t="shared" ref="F46:G46" si="88">SUM(B43:B46)</f>
        <v>37.633039849926767</v>
      </c>
      <c r="G46" s="4">
        <f t="shared" si="88"/>
        <v>-15.3866561913329</v>
      </c>
      <c r="H46" s="4">
        <f t="shared" ref="H46:H49" si="89">F46+G46</f>
        <v>22.246383658593867</v>
      </c>
      <c r="I46" s="4">
        <f t="shared" ca="1" si="81"/>
        <v>21.00731</v>
      </c>
      <c r="J46" s="4">
        <f>'IFS Q'!AF55</f>
        <v>14.1858053202437</v>
      </c>
      <c r="K46" s="4">
        <f>'IFS Q'!AT55</f>
        <v>27.398601456245604</v>
      </c>
      <c r="L46" s="45">
        <f>'Haver Q'!AJ53/1000</f>
        <v>10.987</v>
      </c>
      <c r="M46" s="4">
        <f>'Haver Q'!AV53/1000</f>
        <v>21.22</v>
      </c>
      <c r="N46" s="4">
        <f t="shared" ref="N46:O46" si="90">SUM(J43:J46)</f>
        <v>-2.374142550172083</v>
      </c>
      <c r="O46" s="4">
        <f t="shared" si="90"/>
        <v>-5.4345672079976843</v>
      </c>
      <c r="P46" s="26">
        <f t="shared" si="87"/>
        <v>-7.8087097581697673</v>
      </c>
      <c r="Q46" s="3">
        <f t="shared" si="79"/>
        <v>-12.122999999999998</v>
      </c>
    </row>
    <row r="47" spans="1:17">
      <c r="A47" s="41" t="str">
        <f>'IFS Q'!A56</f>
        <v>2010Q4</v>
      </c>
      <c r="B47" s="4">
        <f>'IFS Q'!H56</f>
        <v>33.410958226007303</v>
      </c>
      <c r="C47" s="4">
        <f>'IFS Q'!V56</f>
        <v>-10.5288801922988</v>
      </c>
      <c r="D47" s="4">
        <f>'Haver Q'!L54/1000</f>
        <v>24.596</v>
      </c>
      <c r="E47" s="4">
        <f ca="1">SUMIF('B of I M'!$B$3:$B$373,'Q data '!A47,'B of I M'!$D$3:$D$186)/1000</f>
        <v>-7.7498669999999992</v>
      </c>
      <c r="F47" s="4">
        <f t="shared" ref="F47:G47" si="91">SUM(B44:B47)</f>
        <v>94.026204558669576</v>
      </c>
      <c r="G47" s="4">
        <f t="shared" si="91"/>
        <v>15.527786781956799</v>
      </c>
      <c r="H47" s="4">
        <f>F47+G47</f>
        <v>109.55399134062637</v>
      </c>
      <c r="I47" s="4">
        <f t="shared" ca="1" si="81"/>
        <v>81.458478000000014</v>
      </c>
      <c r="J47" s="4">
        <f>'IFS Q'!AF56</f>
        <v>-5.3618482791546</v>
      </c>
      <c r="K47" s="4">
        <f>'IFS Q'!AT56</f>
        <v>12.6824001477493</v>
      </c>
      <c r="L47" s="45">
        <f>'Haver Q'!AJ54/1000</f>
        <v>-3.9470000000000001</v>
      </c>
      <c r="M47" s="4">
        <f>'Haver Q'!AV54/1000</f>
        <v>9.3360000000000003</v>
      </c>
      <c r="N47" s="4">
        <f t="shared" ref="N47:O47" si="92">SUM(J44:J47)</f>
        <v>-46.66843520622988</v>
      </c>
      <c r="O47" s="4">
        <f t="shared" si="92"/>
        <v>-8.1498647234875907</v>
      </c>
      <c r="P47" s="26">
        <f t="shared" si="87"/>
        <v>-54.818299929717469</v>
      </c>
      <c r="Q47" s="3">
        <f t="shared" si="79"/>
        <v>-43.507000000000019</v>
      </c>
    </row>
    <row r="48" spans="1:17">
      <c r="A48" s="41" t="str">
        <f>'IFS Q'!A57</f>
        <v>2011Q1</v>
      </c>
      <c r="B48" s="4">
        <f>'IFS Q'!H57</f>
        <v>21.573275534144798</v>
      </c>
      <c r="C48" s="4">
        <f>'IFS Q'!V57</f>
        <v>25.8980422598583</v>
      </c>
      <c r="D48" s="4">
        <f>'Haver Q'!L55/1000</f>
        <v>15.788</v>
      </c>
      <c r="E48" s="4">
        <f ca="1">SUMIF('B of I M'!$B$3:$B$373,'Q data '!A48,'B of I M'!$D$3:$D$186)/1000</f>
        <v>18.953327000000002</v>
      </c>
      <c r="F48" s="4">
        <f t="shared" ref="F48" si="93">SUM(B45:B48)</f>
        <v>77.726425619331778</v>
      </c>
      <c r="G48" s="4">
        <f>SUM(C45:C48)</f>
        <v>30.677135036457202</v>
      </c>
      <c r="H48" s="4">
        <f t="shared" si="89"/>
        <v>108.40356065578898</v>
      </c>
      <c r="I48" s="4">
        <f t="shared" ca="1" si="81"/>
        <v>81.074680999999998</v>
      </c>
      <c r="J48" s="4">
        <f>'IFS Q'!AF57</f>
        <v>19.684102422352503</v>
      </c>
      <c r="K48" s="4">
        <f>'IFS Q'!AT57</f>
        <v>11.8387505683261</v>
      </c>
      <c r="L48" s="45">
        <f>'Haver Q'!AJ55/1000</f>
        <v>14.404999999999999</v>
      </c>
      <c r="M48" s="4">
        <f>'Haver Q'!AV55/1000</f>
        <v>8.6639999999999997</v>
      </c>
      <c r="N48" s="4">
        <f>SUM(J45:J48)</f>
        <v>-17.741797636520296</v>
      </c>
      <c r="O48" s="4">
        <f t="shared" ref="O48" si="94">SUM(K45:K48)</f>
        <v>2.7541066178583975</v>
      </c>
      <c r="P48" s="26">
        <f t="shared" si="87"/>
        <v>-14.987691018661899</v>
      </c>
      <c r="Q48" s="3">
        <f t="shared" si="79"/>
        <v>-14.436000000000009</v>
      </c>
    </row>
    <row r="49" spans="1:17">
      <c r="A49" s="41" t="str">
        <f>'IFS Q'!A58</f>
        <v>2011Q2</v>
      </c>
      <c r="B49" s="4">
        <f>'IFS Q'!H58</f>
        <v>26.975809641001501</v>
      </c>
      <c r="C49" s="4">
        <f>'IFS Q'!V58</f>
        <v>-8.2037088488391502E-2</v>
      </c>
      <c r="D49" s="4">
        <f>'Haver Q'!L56/1000</f>
        <v>18.742999999999999</v>
      </c>
      <c r="E49" s="4">
        <f ca="1">SUMIF('B of I M'!$B$3:$B$373,'Q data '!A49,'B of I M'!$D$3:$D$186)/1000</f>
        <v>-5.6912000000000261E-2</v>
      </c>
      <c r="F49" s="4">
        <f t="shared" ref="F49:G49" si="95">SUM(B46:B49)</f>
        <v>90.162692068928976</v>
      </c>
      <c r="G49" s="4">
        <f t="shared" si="95"/>
        <v>43.790457576239106</v>
      </c>
      <c r="H49" s="4">
        <f t="shared" si="89"/>
        <v>133.95314964516808</v>
      </c>
      <c r="I49" s="4">
        <f t="shared" ca="1" si="81"/>
        <v>98.703475999999995</v>
      </c>
      <c r="J49" s="4">
        <f>'IFS Q'!AF58</f>
        <v>-40.870750659873302</v>
      </c>
      <c r="K49" s="4">
        <f>'IFS Q'!AT58</f>
        <v>60.753313164519803</v>
      </c>
      <c r="L49" s="45">
        <f>'Haver Q'!AJ56/1000</f>
        <v>-28.396999999999998</v>
      </c>
      <c r="M49" s="4">
        <f>'Haver Q'!AV56/1000</f>
        <v>42.212000000000003</v>
      </c>
      <c r="N49" s="4">
        <f>SUM(J46:J49)</f>
        <v>-12.362691196431697</v>
      </c>
      <c r="O49" s="4">
        <f>SUM(K46:K49)</f>
        <v>112.67306533684081</v>
      </c>
      <c r="P49" s="26">
        <f>SUM(N49:O49)</f>
        <v>100.31037414040911</v>
      </c>
      <c r="Q49" s="3">
        <f t="shared" ref="Q49:Q51" si="96">SUM(L46:M49)</f>
        <v>74.480000000000018</v>
      </c>
    </row>
    <row r="50" spans="1:17">
      <c r="A50" s="41" t="str">
        <f>'IFS Q'!A59</f>
        <v>2011Q3</v>
      </c>
      <c r="B50" s="4">
        <f>'IFS Q'!H59</f>
        <v>-67.426290647844496</v>
      </c>
      <c r="C50" s="4">
        <f>'IFS Q'!V59</f>
        <v>-32.791111363421599</v>
      </c>
      <c r="D50" s="4">
        <f>'Haver Q'!L57/1000</f>
        <v>-47.789000000000001</v>
      </c>
      <c r="E50" s="4">
        <f ca="1">SUMIF('B of I M'!$B$3:$B$373,'Q data '!A50,'B of I M'!$D$3:$D$186)/1000</f>
        <v>-23.240521000000001</v>
      </c>
      <c r="F50" s="4">
        <f t="shared" ref="F50" si="97">SUM(B47:B50)</f>
        <v>14.533752753309102</v>
      </c>
      <c r="G50" s="4">
        <f>SUM(C47:C50)</f>
        <v>-17.50398638435049</v>
      </c>
      <c r="H50" s="4">
        <f>F50+G50</f>
        <v>-2.9702336310413884</v>
      </c>
      <c r="I50" s="4">
        <f t="shared" ca="1" si="81"/>
        <v>-0.75597299999999734</v>
      </c>
      <c r="J50" s="4">
        <f>'IFS Q'!AF59</f>
        <v>-32.256091607347003</v>
      </c>
      <c r="K50" s="4">
        <f>'IFS Q'!AT59</f>
        <v>-33.045278810410899</v>
      </c>
      <c r="L50" s="45">
        <f>'Haver Q'!AJ57/1000</f>
        <v>-22.861999999999998</v>
      </c>
      <c r="M50" s="4">
        <f>'Haver Q'!AV57/1000</f>
        <v>-23.420999999999999</v>
      </c>
      <c r="N50" s="4">
        <f t="shared" ref="N50" si="98">SUM(J47:J50)</f>
        <v>-58.804588124022402</v>
      </c>
      <c r="O50" s="4">
        <f>SUM(K47:K50)</f>
        <v>52.229185070184307</v>
      </c>
      <c r="P50" s="26">
        <f>SUM(N50:O50)</f>
        <v>-6.5754030538380945</v>
      </c>
      <c r="Q50" s="3">
        <f t="shared" si="96"/>
        <v>-4.0099999999999945</v>
      </c>
    </row>
    <row r="51" spans="1:17">
      <c r="A51" s="41" t="str">
        <f>'IFS Q'!A60</f>
        <v>2011Q4</v>
      </c>
      <c r="B51" s="4">
        <f>'IFS Q'!H60</f>
        <v>-76.713276126903096</v>
      </c>
      <c r="C51" s="4">
        <f>'IFS Q'!V60</f>
        <v>-51.331306754696904</v>
      </c>
      <c r="D51" s="4">
        <f>'Haver Q'!L58/1000</f>
        <v>-56.923000000000002</v>
      </c>
      <c r="E51" s="4">
        <f ca="1">SUMIF('B of I M'!$B$3:$B$373,'Q data '!A51,'B of I M'!$D$3:$D$186)/1000</f>
        <v>-38.088731000000003</v>
      </c>
      <c r="F51" s="4">
        <f>SUM(B48:B51)</f>
        <v>-95.59048159960129</v>
      </c>
      <c r="G51" s="4">
        <f>SUM(C48:C51)</f>
        <v>-58.306412946748594</v>
      </c>
      <c r="H51" s="4">
        <f>F51+G51</f>
        <v>-153.89689454634987</v>
      </c>
      <c r="I51" s="4">
        <f ca="1">SUM(D48:E51)</f>
        <v>-112.61383700000002</v>
      </c>
      <c r="J51" s="4">
        <f>'IFS Q'!AF60</f>
        <v>-39.661858486772502</v>
      </c>
      <c r="K51" s="4">
        <f>'IFS Q'!AT60</f>
        <v>-57.959965979967208</v>
      </c>
      <c r="L51" s="45">
        <f>'Haver Q'!AJ58/1000</f>
        <v>-29.43</v>
      </c>
      <c r="M51" s="4">
        <f>'Haver Q'!AV58/1000</f>
        <v>-43.006999999999998</v>
      </c>
      <c r="N51" s="4">
        <f>SUM(J48:J51)</f>
        <v>-93.104598331640304</v>
      </c>
      <c r="O51" s="4">
        <f>SUM(K48:K51)</f>
        <v>-18.413181057532206</v>
      </c>
      <c r="P51" s="26">
        <f>SUM(N51:O51)</f>
        <v>-111.51777938917252</v>
      </c>
      <c r="Q51" s="3">
        <f t="shared" si="96"/>
        <v>-81.835999999999984</v>
      </c>
    </row>
    <row r="52" spans="1:17">
      <c r="A52" s="41" t="str">
        <f>'IFS Q'!A61</f>
        <v>2012Q1</v>
      </c>
      <c r="B52" s="4" t="str">
        <f>'IFS Q'!H61</f>
        <v>n.a.</v>
      </c>
      <c r="C52" s="4" t="str">
        <f>'IFS Q'!V61</f>
        <v>n.a.</v>
      </c>
      <c r="D52" s="4">
        <f>'Haver Q'!L59/1000</f>
        <v>-47.1</v>
      </c>
      <c r="E52" s="4">
        <f ca="1">SUMIF('B of I M'!$B$3:$B$373,'Q data '!A52,'B of I M'!$D$3:$D$186)/1000</f>
        <v>-29.003720999999999</v>
      </c>
      <c r="F52" s="4"/>
      <c r="G52" s="4"/>
      <c r="H52" s="4"/>
      <c r="J52" s="41" t="str">
        <f>'IFS Q'!AF61</f>
        <v>n.a.</v>
      </c>
      <c r="K52" s="41" t="str">
        <f>'IFS Q'!AT61</f>
        <v>n.a.</v>
      </c>
      <c r="L52" s="45">
        <f>'Haver Q'!AJ59/1000</f>
        <v>-31.564</v>
      </c>
      <c r="M52" s="4">
        <f>'Haver Q'!AV59/1000</f>
        <v>-46.466999999999999</v>
      </c>
      <c r="Q52" s="3">
        <f>SUM(L49:M52)</f>
        <v>-182.93599999999998</v>
      </c>
    </row>
    <row r="53" spans="1:17">
      <c r="A53" s="41" t="str">
        <f>'IFS Q'!A62</f>
        <v>2012Q2</v>
      </c>
      <c r="B53" s="4" t="str">
        <f>'IFS Q'!H62</f>
        <v>n.a.</v>
      </c>
      <c r="C53" s="4" t="str">
        <f>'IFS Q'!V62</f>
        <v>n.a.</v>
      </c>
      <c r="D53" s="4"/>
      <c r="E53" s="4"/>
      <c r="F53" s="4"/>
      <c r="G53" s="4"/>
      <c r="H53" s="4"/>
      <c r="J53" s="41" t="str">
        <f>'IFS Q'!AF62</f>
        <v>n.a.</v>
      </c>
      <c r="K53" s="41" t="str">
        <f>'IFS Q'!AT62</f>
        <v>n.a.</v>
      </c>
    </row>
    <row r="54" spans="1:17">
      <c r="A54" s="41" t="str">
        <f>'IFS Q'!A63</f>
        <v>2012Q3</v>
      </c>
      <c r="B54" s="4" t="str">
        <f>'IFS Q'!H63</f>
        <v>n.a.</v>
      </c>
      <c r="C54" s="4" t="str">
        <f>'IFS Q'!V63</f>
        <v>n.a.</v>
      </c>
      <c r="D54" s="4"/>
      <c r="E54" s="4"/>
      <c r="F54" s="4"/>
      <c r="G54" s="4"/>
      <c r="H54" s="4"/>
      <c r="J54" s="41" t="str">
        <f>'IFS Q'!AF63</f>
        <v>n.a.</v>
      </c>
      <c r="K54" s="41" t="str">
        <f>'IFS Q'!AT63</f>
        <v>n.a.</v>
      </c>
    </row>
    <row r="55" spans="1:17">
      <c r="A55" s="41" t="str">
        <f>'IFS Q'!A64</f>
        <v>2012Q4</v>
      </c>
      <c r="B55" s="4" t="str">
        <f>'IFS Q'!H64</f>
        <v>n.a.</v>
      </c>
      <c r="C55" s="4" t="str">
        <f>'IFS Q'!V64</f>
        <v>n.a.</v>
      </c>
      <c r="D55" s="4"/>
      <c r="E55" s="4"/>
      <c r="F55" s="4"/>
      <c r="G55" s="4"/>
      <c r="H55" s="4"/>
      <c r="J55" s="41" t="str">
        <f>'IFS Q'!AF64</f>
        <v>n.a.</v>
      </c>
      <c r="K55" s="41" t="str">
        <f>'IFS Q'!AT64</f>
        <v>n.a.</v>
      </c>
    </row>
    <row r="56" spans="1:17">
      <c r="A56" s="41">
        <f>'IFS Q'!A65</f>
        <v>0</v>
      </c>
      <c r="B56" s="4">
        <f>'IFS Q'!H65</f>
        <v>0</v>
      </c>
      <c r="C56" s="4">
        <f>'IFS Q'!V65</f>
        <v>0</v>
      </c>
      <c r="D56" s="4"/>
      <c r="E56" s="4"/>
      <c r="F56" s="4"/>
      <c r="G56" s="4"/>
      <c r="H56" s="4"/>
      <c r="J56" s="41">
        <f>'IFS Q'!AF65</f>
        <v>0</v>
      </c>
      <c r="K56" s="41">
        <f>'IFS Q'!AT65</f>
        <v>0</v>
      </c>
    </row>
    <row r="57" spans="1:17">
      <c r="A57" s="41">
        <f>'IFS Q'!A66</f>
        <v>0</v>
      </c>
      <c r="B57" s="4">
        <f>'IFS Q'!H66</f>
        <v>0</v>
      </c>
      <c r="C57" s="4">
        <f>'IFS Q'!V66</f>
        <v>0</v>
      </c>
      <c r="D57" s="4"/>
      <c r="E57" s="4"/>
      <c r="F57" s="4"/>
      <c r="G57" s="4"/>
      <c r="H57" s="4"/>
      <c r="J57" s="41">
        <f>'IFS Q'!AF66</f>
        <v>0</v>
      </c>
      <c r="K57" s="41">
        <f>'IFS Q'!AT66</f>
        <v>0</v>
      </c>
    </row>
    <row r="58" spans="1:17">
      <c r="A58" s="41">
        <f>'IFS Q'!A67</f>
        <v>0</v>
      </c>
      <c r="B58" s="4">
        <f>'IFS Q'!H67</f>
        <v>0</v>
      </c>
      <c r="C58" s="4">
        <f>'IFS Q'!V67</f>
        <v>0</v>
      </c>
      <c r="D58" s="4"/>
      <c r="E58" s="4"/>
      <c r="F58" s="4"/>
      <c r="G58" s="4"/>
      <c r="H58" s="4"/>
      <c r="J58" s="41">
        <f>'IFS Q'!AF67</f>
        <v>0</v>
      </c>
      <c r="K58" s="41">
        <f>'IFS Q'!AT67</f>
        <v>0</v>
      </c>
    </row>
    <row r="59" spans="1:17">
      <c r="A59" s="41">
        <f>'IFS Q'!A68</f>
        <v>0</v>
      </c>
      <c r="B59" s="4">
        <f>'IFS Q'!H68</f>
        <v>0</v>
      </c>
      <c r="C59" s="4">
        <f>'IFS Q'!V68</f>
        <v>0</v>
      </c>
      <c r="D59" s="4"/>
      <c r="E59" s="4"/>
      <c r="F59" s="4"/>
      <c r="G59" s="4"/>
      <c r="H59" s="4"/>
      <c r="J59" s="41">
        <f>'IFS Q'!AF68</f>
        <v>0</v>
      </c>
      <c r="K59" s="41">
        <f>'IFS Q'!AT68</f>
        <v>0</v>
      </c>
    </row>
    <row r="60" spans="1:17">
      <c r="A60" s="41">
        <f>'IFS Q'!A69</f>
        <v>0</v>
      </c>
      <c r="B60" s="4">
        <f>'IFS Q'!H69</f>
        <v>0</v>
      </c>
      <c r="C60" s="4">
        <f>'IFS Q'!V69</f>
        <v>0</v>
      </c>
      <c r="D60" s="4"/>
      <c r="E60" s="4"/>
      <c r="F60" s="4"/>
      <c r="G60" s="4"/>
      <c r="H60" s="4"/>
      <c r="J60" s="41">
        <f>'IFS Q'!AF69</f>
        <v>0</v>
      </c>
      <c r="K60" s="41">
        <f>'IFS Q'!AT69</f>
        <v>0</v>
      </c>
    </row>
    <row r="61" spans="1:17">
      <c r="A61" s="41">
        <f>'IFS Q'!A70</f>
        <v>0</v>
      </c>
      <c r="B61" s="4">
        <f>'IFS Q'!H70</f>
        <v>0</v>
      </c>
      <c r="C61" s="4">
        <f>'IFS Q'!V70</f>
        <v>0</v>
      </c>
      <c r="D61" s="4"/>
      <c r="E61" s="4"/>
      <c r="F61" s="4"/>
      <c r="G61" s="4"/>
      <c r="H61" s="4"/>
      <c r="J61" s="41">
        <f>'IFS Q'!AF70</f>
        <v>0</v>
      </c>
      <c r="K61" s="41">
        <f>'IFS Q'!AT70</f>
        <v>0</v>
      </c>
    </row>
    <row r="62" spans="1:17">
      <c r="A62" s="41">
        <f>'IFS Q'!A71</f>
        <v>0</v>
      </c>
      <c r="B62" s="4">
        <f>'IFS Q'!H71</f>
        <v>0</v>
      </c>
      <c r="C62" s="4">
        <f>'IFS Q'!V71</f>
        <v>0</v>
      </c>
      <c r="D62" s="4"/>
      <c r="E62" s="4"/>
      <c r="F62" s="4"/>
      <c r="G62" s="4"/>
      <c r="H62" s="4"/>
      <c r="J62" s="41">
        <f>'IFS Q'!AF71</f>
        <v>0</v>
      </c>
      <c r="K62" s="41">
        <f>'IFS Q'!AT71</f>
        <v>0</v>
      </c>
    </row>
    <row r="63" spans="1:17">
      <c r="A63" s="41">
        <f>'IFS Q'!A72</f>
        <v>0</v>
      </c>
      <c r="B63" s="4">
        <f>'IFS Q'!H72</f>
        <v>0</v>
      </c>
      <c r="C63" s="4">
        <f>'IFS Q'!V72</f>
        <v>0</v>
      </c>
      <c r="D63" s="4"/>
      <c r="E63" s="4"/>
      <c r="F63" s="4"/>
      <c r="G63" s="4"/>
      <c r="H63" s="4"/>
      <c r="J63" s="41">
        <f>'IFS Q'!AF72</f>
        <v>0</v>
      </c>
      <c r="K63" s="41">
        <f>'IFS Q'!AT72</f>
        <v>0</v>
      </c>
    </row>
    <row r="64" spans="1:17">
      <c r="A64" s="41">
        <f>'IFS Q'!A73</f>
        <v>0</v>
      </c>
      <c r="B64" s="4">
        <f>'IFS Q'!H73</f>
        <v>0</v>
      </c>
      <c r="C64" s="4">
        <f>'IFS Q'!V73</f>
        <v>0</v>
      </c>
      <c r="D64" s="4"/>
      <c r="E64" s="4"/>
      <c r="F64" s="4"/>
      <c r="G64" s="4"/>
      <c r="H64" s="4"/>
      <c r="J64" s="41">
        <f>'IFS Q'!AF73</f>
        <v>0</v>
      </c>
      <c r="K64" s="41">
        <f>'IFS Q'!AT73</f>
        <v>0</v>
      </c>
    </row>
    <row r="65" spans="1:11">
      <c r="A65" s="41">
        <f>'IFS Q'!A74</f>
        <v>0</v>
      </c>
      <c r="B65" s="4">
        <f>'IFS Q'!H74</f>
        <v>0</v>
      </c>
      <c r="C65" s="4">
        <f>'IFS Q'!V74</f>
        <v>0</v>
      </c>
      <c r="D65" s="4"/>
      <c r="E65" s="4"/>
      <c r="F65" s="4"/>
      <c r="G65" s="4"/>
      <c r="H65" s="4"/>
      <c r="J65" s="41">
        <f>'IFS Q'!AF74</f>
        <v>0</v>
      </c>
      <c r="K65" s="41">
        <f>'IFS Q'!AT74</f>
        <v>0</v>
      </c>
    </row>
    <row r="66" spans="1:11">
      <c r="A66" s="41">
        <f>'IFS Q'!A75</f>
        <v>0</v>
      </c>
      <c r="B66" s="4">
        <f>'IFS Q'!H75</f>
        <v>0</v>
      </c>
      <c r="C66" s="4">
        <f>'IFS Q'!V75</f>
        <v>0</v>
      </c>
      <c r="D66" s="4"/>
      <c r="E66" s="4"/>
      <c r="F66" s="4"/>
      <c r="G66" s="4"/>
      <c r="H66" s="4"/>
      <c r="J66" s="41">
        <f>'IFS Q'!AF75</f>
        <v>0</v>
      </c>
      <c r="K66" s="41">
        <f>'IFS Q'!AT75</f>
        <v>0</v>
      </c>
    </row>
    <row r="67" spans="1:11">
      <c r="A67" s="41">
        <f>'IFS Q'!A76</f>
        <v>0</v>
      </c>
      <c r="B67" s="4">
        <f>'IFS Q'!H76</f>
        <v>0</v>
      </c>
      <c r="C67" s="4">
        <f>'IFS Q'!V76</f>
        <v>0</v>
      </c>
      <c r="D67" s="4"/>
      <c r="E67" s="4"/>
      <c r="F67" s="4"/>
      <c r="G67" s="4"/>
      <c r="H67" s="4"/>
      <c r="J67" s="41">
        <f>'IFS Q'!AF76</f>
        <v>0</v>
      </c>
      <c r="K67" s="41">
        <f>'IFS Q'!AT76</f>
        <v>0</v>
      </c>
    </row>
    <row r="68" spans="1:11">
      <c r="A68" s="41">
        <f>'IFS Q'!A77</f>
        <v>0</v>
      </c>
      <c r="B68" s="4">
        <f>'IFS Q'!H77</f>
        <v>0</v>
      </c>
      <c r="C68" s="4">
        <f>'IFS Q'!V77</f>
        <v>0</v>
      </c>
      <c r="D68" s="4"/>
      <c r="E68" s="4"/>
      <c r="F68" s="4"/>
      <c r="G68" s="4"/>
      <c r="H68" s="4"/>
      <c r="J68" s="41">
        <f>'IFS Q'!AF77</f>
        <v>0</v>
      </c>
      <c r="K68" s="41">
        <f>'IFS Q'!AT77</f>
        <v>0</v>
      </c>
    </row>
    <row r="69" spans="1:11">
      <c r="A69" s="41">
        <f>'IFS Q'!A78</f>
        <v>0</v>
      </c>
      <c r="B69" s="4">
        <f>'IFS Q'!H78</f>
        <v>0</v>
      </c>
      <c r="C69" s="4">
        <f>'IFS Q'!V78</f>
        <v>0</v>
      </c>
      <c r="D69" s="4"/>
      <c r="E69" s="4"/>
      <c r="F69" s="4"/>
      <c r="G69" s="4"/>
      <c r="H69" s="4"/>
      <c r="J69" s="41">
        <f>'IFS Q'!AF78</f>
        <v>0</v>
      </c>
      <c r="K69" s="41">
        <f>'IFS Q'!AT78</f>
        <v>0</v>
      </c>
    </row>
    <row r="70" spans="1:11">
      <c r="A70" s="41">
        <f>'IFS Q'!A79</f>
        <v>0</v>
      </c>
      <c r="B70" s="4">
        <f>'IFS Q'!H79</f>
        <v>0</v>
      </c>
      <c r="C70" s="4">
        <f>'IFS Q'!V79</f>
        <v>0</v>
      </c>
      <c r="D70" s="4"/>
      <c r="E70" s="4"/>
      <c r="F70" s="4"/>
      <c r="G70" s="4"/>
      <c r="H70" s="4"/>
      <c r="J70" s="41">
        <f>'IFS Q'!AF79</f>
        <v>0</v>
      </c>
      <c r="K70" s="41">
        <f>'IFS Q'!AT79</f>
        <v>0</v>
      </c>
    </row>
    <row r="71" spans="1:11">
      <c r="A71" s="41">
        <f>'IFS Q'!A80</f>
        <v>0</v>
      </c>
      <c r="B71" s="4">
        <f>'IFS Q'!H80</f>
        <v>0</v>
      </c>
      <c r="C71" s="4">
        <f>'IFS Q'!V80</f>
        <v>0</v>
      </c>
      <c r="D71" s="4"/>
      <c r="E71" s="4"/>
      <c r="F71" s="4"/>
      <c r="G71" s="4"/>
      <c r="H71" s="4"/>
      <c r="J71" s="41">
        <f>'IFS Q'!AF80</f>
        <v>0</v>
      </c>
      <c r="K71" s="41">
        <f>'IFS Q'!AT80</f>
        <v>0</v>
      </c>
    </row>
    <row r="72" spans="1:11">
      <c r="A72" s="41">
        <f>'IFS Q'!A81</f>
        <v>0</v>
      </c>
      <c r="B72" s="4">
        <f>'IFS Q'!H81</f>
        <v>0</v>
      </c>
      <c r="C72" s="4">
        <f>'IFS Q'!V81</f>
        <v>0</v>
      </c>
      <c r="D72" s="4"/>
      <c r="E72" s="4"/>
      <c r="F72" s="4"/>
      <c r="G72" s="4"/>
      <c r="H72" s="4"/>
      <c r="J72" s="41">
        <f>'IFS Q'!AF81</f>
        <v>0</v>
      </c>
      <c r="K72" s="41">
        <f>'IFS Q'!AT81</f>
        <v>0</v>
      </c>
    </row>
    <row r="73" spans="1:11">
      <c r="A73" s="41">
        <f>'IFS Q'!A82</f>
        <v>0</v>
      </c>
      <c r="B73" s="4">
        <f>'IFS Q'!H82</f>
        <v>0</v>
      </c>
      <c r="C73" s="4">
        <f>'IFS Q'!V82</f>
        <v>0</v>
      </c>
      <c r="D73" s="4"/>
      <c r="E73" s="4"/>
      <c r="F73" s="4"/>
      <c r="G73" s="4"/>
      <c r="H73" s="4"/>
      <c r="J73" s="41">
        <f>'IFS Q'!AF82</f>
        <v>0</v>
      </c>
      <c r="K73" s="41">
        <f>'IFS Q'!AT82</f>
        <v>0</v>
      </c>
    </row>
    <row r="74" spans="1:11">
      <c r="A74" s="41">
        <f>'IFS Q'!A83</f>
        <v>0</v>
      </c>
      <c r="B74" s="4">
        <f>'IFS Q'!H83</f>
        <v>0</v>
      </c>
      <c r="C74" s="4">
        <f>'IFS Q'!V83</f>
        <v>0</v>
      </c>
      <c r="D74" s="4"/>
      <c r="E74" s="4"/>
      <c r="F74" s="4"/>
      <c r="G74" s="4"/>
      <c r="H74" s="4"/>
      <c r="J74" s="41">
        <f>'IFS Q'!AF83</f>
        <v>0</v>
      </c>
      <c r="K74" s="41">
        <f>'IFS Q'!AT83</f>
        <v>0</v>
      </c>
    </row>
    <row r="75" spans="1:11">
      <c r="A75" s="41">
        <f>'IFS Q'!A84</f>
        <v>0</v>
      </c>
      <c r="B75" s="4">
        <f>'IFS Q'!H84</f>
        <v>0</v>
      </c>
      <c r="C75" s="4">
        <f>'IFS Q'!V84</f>
        <v>0</v>
      </c>
      <c r="D75" s="4"/>
      <c r="E75" s="4"/>
      <c r="F75" s="4"/>
      <c r="G75" s="4"/>
      <c r="H75" s="4"/>
      <c r="J75" s="41">
        <f>'IFS Q'!AF84</f>
        <v>0</v>
      </c>
      <c r="K75" s="41">
        <f>'IFS Q'!AT84</f>
        <v>0</v>
      </c>
    </row>
    <row r="76" spans="1:11">
      <c r="A76" s="41">
        <f>'IFS Q'!A85</f>
        <v>0</v>
      </c>
      <c r="B76" s="4">
        <f>'IFS Q'!H85</f>
        <v>0</v>
      </c>
      <c r="C76" s="4">
        <f>'IFS Q'!V85</f>
        <v>0</v>
      </c>
      <c r="D76" s="4"/>
      <c r="E76" s="4"/>
      <c r="F76" s="4"/>
      <c r="G76" s="4"/>
      <c r="H76" s="4"/>
      <c r="J76" s="41">
        <f>'IFS Q'!AF85</f>
        <v>0</v>
      </c>
      <c r="K76" s="41">
        <f>'IFS Q'!AT85</f>
        <v>0</v>
      </c>
    </row>
    <row r="77" spans="1:11">
      <c r="A77" s="41">
        <f>'IFS Q'!A86</f>
        <v>0</v>
      </c>
      <c r="B77" s="4">
        <f>'IFS Q'!H86</f>
        <v>0</v>
      </c>
      <c r="C77" s="4">
        <f>'IFS Q'!V86</f>
        <v>0</v>
      </c>
      <c r="D77" s="4"/>
      <c r="E77" s="4"/>
      <c r="F77" s="4"/>
      <c r="G77" s="4"/>
      <c r="H77" s="4"/>
      <c r="J77" s="41">
        <f>'IFS Q'!AF86</f>
        <v>0</v>
      </c>
      <c r="K77" s="41">
        <f>'IFS Q'!AT86</f>
        <v>0</v>
      </c>
    </row>
    <row r="78" spans="1:11">
      <c r="A78" s="41">
        <f>'IFS Q'!A87</f>
        <v>0</v>
      </c>
      <c r="B78" s="4">
        <f>'IFS Q'!H87</f>
        <v>0</v>
      </c>
      <c r="C78" s="4">
        <f>'IFS Q'!V87</f>
        <v>0</v>
      </c>
      <c r="D78" s="4"/>
      <c r="E78" s="4"/>
      <c r="F78" s="4"/>
      <c r="G78" s="4"/>
      <c r="H78" s="4"/>
      <c r="J78" s="41">
        <f>'IFS Q'!AF87</f>
        <v>0</v>
      </c>
      <c r="K78" s="41">
        <f>'IFS Q'!AT87</f>
        <v>0</v>
      </c>
    </row>
    <row r="79" spans="1:11">
      <c r="A79" s="41">
        <f>'IFS Q'!A88</f>
        <v>0</v>
      </c>
      <c r="B79" s="4">
        <f>'IFS Q'!H88</f>
        <v>0</v>
      </c>
      <c r="C79" s="4">
        <f>'IFS Q'!V88</f>
        <v>0</v>
      </c>
      <c r="D79" s="4"/>
      <c r="E79" s="4"/>
      <c r="F79" s="4"/>
      <c r="G79" s="4"/>
      <c r="H79" s="4"/>
      <c r="J79" s="41">
        <f>'IFS Q'!AF88</f>
        <v>0</v>
      </c>
      <c r="K79" s="41">
        <f>'IFS Q'!AT88</f>
        <v>0</v>
      </c>
    </row>
    <row r="80" spans="1:11">
      <c r="A80" s="41">
        <f>'IFS Q'!A89</f>
        <v>0</v>
      </c>
      <c r="B80" s="4">
        <f>'IFS Q'!H89</f>
        <v>0</v>
      </c>
      <c r="C80" s="4">
        <f>'IFS Q'!V89</f>
        <v>0</v>
      </c>
      <c r="D80" s="4"/>
      <c r="E80" s="4"/>
      <c r="F80" s="4"/>
      <c r="G80" s="4"/>
      <c r="H80" s="4"/>
      <c r="J80" s="41">
        <f>'IFS Q'!AF89</f>
        <v>0</v>
      </c>
      <c r="K80" s="41">
        <f>'IFS Q'!AT89</f>
        <v>0</v>
      </c>
    </row>
    <row r="81" spans="1:11">
      <c r="A81" s="41">
        <f>'IFS Q'!A90</f>
        <v>0</v>
      </c>
      <c r="B81" s="4">
        <f>'IFS Q'!H90</f>
        <v>0</v>
      </c>
      <c r="C81" s="4">
        <f>'IFS Q'!V90</f>
        <v>0</v>
      </c>
      <c r="D81" s="4"/>
      <c r="E81" s="4"/>
      <c r="F81" s="4"/>
      <c r="G81" s="4"/>
      <c r="H81" s="4"/>
      <c r="J81" s="41">
        <f>'IFS Q'!AF90</f>
        <v>0</v>
      </c>
      <c r="K81" s="41">
        <f>'IFS Q'!AT90</f>
        <v>0</v>
      </c>
    </row>
    <row r="82" spans="1:11">
      <c r="A82" s="41">
        <f>'IFS Q'!A91</f>
        <v>0</v>
      </c>
      <c r="B82" s="4">
        <f>'IFS Q'!H91</f>
        <v>0</v>
      </c>
      <c r="C82" s="4">
        <f>'IFS Q'!V91</f>
        <v>0</v>
      </c>
      <c r="D82" s="4"/>
      <c r="E82" s="4"/>
      <c r="F82" s="4"/>
      <c r="G82" s="4"/>
      <c r="H82" s="4"/>
      <c r="J82" s="41">
        <f>'IFS Q'!AF91</f>
        <v>0</v>
      </c>
      <c r="K82" s="41">
        <f>'IFS Q'!AT91</f>
        <v>0</v>
      </c>
    </row>
    <row r="83" spans="1:11">
      <c r="A83" s="41">
        <f>'IFS Q'!A92</f>
        <v>0</v>
      </c>
      <c r="B83" s="4">
        <f>'IFS Q'!H92</f>
        <v>0</v>
      </c>
      <c r="C83" s="4">
        <f>'IFS Q'!V92</f>
        <v>0</v>
      </c>
      <c r="D83" s="4"/>
      <c r="E83" s="4"/>
      <c r="F83" s="4"/>
      <c r="G83" s="4"/>
      <c r="H83" s="4"/>
      <c r="J83" s="41">
        <f>'IFS Q'!AF92</f>
        <v>0</v>
      </c>
      <c r="K83" s="41">
        <f>'IFS Q'!AT92</f>
        <v>0</v>
      </c>
    </row>
    <row r="84" spans="1:11">
      <c r="A84" s="41">
        <f>'IFS Q'!A93</f>
        <v>0</v>
      </c>
      <c r="B84" s="4">
        <f>'IFS Q'!H93</f>
        <v>0</v>
      </c>
      <c r="C84" s="4">
        <f>'IFS Q'!V93</f>
        <v>0</v>
      </c>
      <c r="D84" s="4"/>
      <c r="E84" s="4"/>
      <c r="F84" s="4"/>
      <c r="G84" s="4"/>
      <c r="H84" s="4"/>
      <c r="J84" s="41">
        <f>'IFS Q'!AF93</f>
        <v>0</v>
      </c>
      <c r="K84" s="41">
        <f>'IFS Q'!AT93</f>
        <v>0</v>
      </c>
    </row>
    <row r="85" spans="1:11">
      <c r="A85" s="41">
        <f>'IFS Q'!A94</f>
        <v>0</v>
      </c>
      <c r="B85" s="4">
        <f>'IFS Q'!H94</f>
        <v>0</v>
      </c>
      <c r="C85" s="4">
        <f>'IFS Q'!V94</f>
        <v>0</v>
      </c>
      <c r="D85" s="4"/>
      <c r="E85" s="4"/>
      <c r="F85" s="4"/>
      <c r="G85" s="4"/>
      <c r="H85" s="4"/>
      <c r="J85" s="41">
        <f>'IFS Q'!AF94</f>
        <v>0</v>
      </c>
      <c r="K85" s="41">
        <f>'IFS Q'!AT94</f>
        <v>0</v>
      </c>
    </row>
    <row r="86" spans="1:11">
      <c r="A86" s="41">
        <f>'IFS Q'!A95</f>
        <v>0</v>
      </c>
      <c r="B86" s="4">
        <f>'IFS Q'!H95</f>
        <v>0</v>
      </c>
      <c r="C86" s="4">
        <f>'IFS Q'!V95</f>
        <v>0</v>
      </c>
      <c r="D86" s="4"/>
      <c r="E86" s="4"/>
      <c r="F86" s="4"/>
      <c r="G86" s="4"/>
      <c r="H86" s="4"/>
      <c r="J86" s="41">
        <f>'IFS Q'!AF95</f>
        <v>0</v>
      </c>
      <c r="K86" s="41">
        <f>'IFS Q'!AT95</f>
        <v>0</v>
      </c>
    </row>
    <row r="87" spans="1:11">
      <c r="A87" s="41">
        <f>'IFS Q'!A96</f>
        <v>0</v>
      </c>
      <c r="B87" s="4">
        <f>'IFS Q'!H96</f>
        <v>0</v>
      </c>
      <c r="C87" s="4">
        <f>'IFS Q'!V96</f>
        <v>0</v>
      </c>
      <c r="D87" s="4"/>
      <c r="E87" s="4"/>
      <c r="F87" s="4"/>
      <c r="G87" s="4"/>
      <c r="H87" s="4"/>
      <c r="J87" s="41">
        <f>'IFS Q'!AF96</f>
        <v>0</v>
      </c>
      <c r="K87" s="41">
        <f>'IFS Q'!AT96</f>
        <v>0</v>
      </c>
    </row>
    <row r="88" spans="1:11">
      <c r="A88" s="41">
        <f>'IFS Q'!A97</f>
        <v>0</v>
      </c>
      <c r="B88" s="4">
        <f>'IFS Q'!H97</f>
        <v>0</v>
      </c>
      <c r="C88" s="4">
        <f>'IFS Q'!V97</f>
        <v>0</v>
      </c>
      <c r="D88" s="4"/>
      <c r="E88" s="4"/>
      <c r="F88" s="4"/>
      <c r="G88" s="4"/>
      <c r="H88" s="4"/>
      <c r="J88" s="41">
        <f>'IFS Q'!AF97</f>
        <v>0</v>
      </c>
      <c r="K88" s="41">
        <f>'IFS Q'!AT97</f>
        <v>0</v>
      </c>
    </row>
    <row r="89" spans="1:11">
      <c r="A89" s="41">
        <f>'IFS Q'!A98</f>
        <v>0</v>
      </c>
      <c r="B89" s="4">
        <f>'IFS Q'!H98</f>
        <v>0</v>
      </c>
      <c r="C89" s="4">
        <f>'IFS Q'!V98</f>
        <v>0</v>
      </c>
      <c r="D89" s="4"/>
      <c r="E89" s="4"/>
      <c r="F89" s="4"/>
      <c r="G89" s="4"/>
      <c r="H89" s="4"/>
      <c r="J89" s="41">
        <f>'IFS Q'!AF98</f>
        <v>0</v>
      </c>
      <c r="K89" s="41">
        <f>'IFS Q'!AT98</f>
        <v>0</v>
      </c>
    </row>
    <row r="90" spans="1:11">
      <c r="A90" s="41">
        <f>'IFS Q'!A99</f>
        <v>0</v>
      </c>
      <c r="B90" s="4">
        <f>'IFS Q'!H99</f>
        <v>0</v>
      </c>
      <c r="C90" s="4">
        <f>'IFS Q'!V99</f>
        <v>0</v>
      </c>
      <c r="D90" s="4"/>
      <c r="E90" s="4"/>
      <c r="F90" s="4"/>
      <c r="G90" s="4"/>
      <c r="H90" s="4"/>
      <c r="J90" s="41">
        <f>'IFS Q'!AF99</f>
        <v>0</v>
      </c>
      <c r="K90" s="41">
        <f>'IFS Q'!AT99</f>
        <v>0</v>
      </c>
    </row>
    <row r="91" spans="1:11">
      <c r="A91" s="41">
        <f>'IFS Q'!A100</f>
        <v>0</v>
      </c>
      <c r="B91" s="4">
        <f>'IFS Q'!H100</f>
        <v>0</v>
      </c>
      <c r="C91" s="4">
        <f>'IFS Q'!V100</f>
        <v>0</v>
      </c>
      <c r="D91" s="4"/>
      <c r="E91" s="4"/>
      <c r="F91" s="4"/>
      <c r="G91" s="4"/>
      <c r="H91" s="4"/>
      <c r="J91" s="41">
        <f>'IFS Q'!AF100</f>
        <v>0</v>
      </c>
      <c r="K91" s="41">
        <f>'IFS Q'!AT100</f>
        <v>0</v>
      </c>
    </row>
    <row r="92" spans="1:11">
      <c r="A92" s="41">
        <f>'IFS Q'!A101</f>
        <v>0</v>
      </c>
      <c r="B92" s="4">
        <f>'IFS Q'!H101</f>
        <v>0</v>
      </c>
      <c r="C92" s="4">
        <f>'IFS Q'!V101</f>
        <v>0</v>
      </c>
      <c r="D92" s="4"/>
      <c r="E92" s="4"/>
      <c r="F92" s="4"/>
      <c r="G92" s="4"/>
      <c r="H92" s="4"/>
      <c r="J92" s="41">
        <f>'IFS Q'!AF101</f>
        <v>0</v>
      </c>
      <c r="K92" s="41">
        <f>'IFS Q'!AT101</f>
        <v>0</v>
      </c>
    </row>
    <row r="93" spans="1:11">
      <c r="A93" s="41">
        <f>'IFS Q'!A102</f>
        <v>0</v>
      </c>
      <c r="B93" s="4">
        <f>'IFS Q'!H102</f>
        <v>0</v>
      </c>
      <c r="C93" s="4">
        <f>'IFS Q'!V102</f>
        <v>0</v>
      </c>
      <c r="D93" s="4"/>
      <c r="E93" s="4"/>
      <c r="F93" s="4"/>
      <c r="G93" s="4"/>
      <c r="H93" s="4"/>
      <c r="J93" s="41">
        <f>'IFS Q'!AF102</f>
        <v>0</v>
      </c>
      <c r="K93" s="41">
        <f>'IFS Q'!AT102</f>
        <v>0</v>
      </c>
    </row>
    <row r="94" spans="1:11">
      <c r="A94" s="41">
        <f>'IFS Q'!A103</f>
        <v>0</v>
      </c>
      <c r="B94" s="4">
        <f>'IFS Q'!H103</f>
        <v>0</v>
      </c>
      <c r="C94" s="4">
        <f>'IFS Q'!V103</f>
        <v>0</v>
      </c>
      <c r="D94" s="4"/>
      <c r="E94" s="4"/>
      <c r="F94" s="4"/>
      <c r="G94" s="4"/>
      <c r="H94" s="4"/>
      <c r="J94" s="41">
        <f>'IFS Q'!AF103</f>
        <v>0</v>
      </c>
      <c r="K94" s="41">
        <f>'IFS Q'!AT103</f>
        <v>0</v>
      </c>
    </row>
    <row r="95" spans="1:11">
      <c r="A95" s="41">
        <f>'IFS Q'!A104</f>
        <v>0</v>
      </c>
      <c r="B95" s="4">
        <f>'IFS Q'!H104</f>
        <v>0</v>
      </c>
      <c r="C95" s="4">
        <f>'IFS Q'!V104</f>
        <v>0</v>
      </c>
      <c r="D95" s="4"/>
      <c r="E95" s="4"/>
      <c r="F95" s="4"/>
      <c r="G95" s="4"/>
      <c r="H95" s="4"/>
      <c r="J95" s="41">
        <f>'IFS Q'!AF104</f>
        <v>0</v>
      </c>
      <c r="K95" s="41">
        <f>'IFS Q'!AT104</f>
        <v>0</v>
      </c>
    </row>
    <row r="96" spans="1:11">
      <c r="A96" s="41">
        <f>'IFS Q'!A105</f>
        <v>0</v>
      </c>
      <c r="B96" s="4">
        <f>'IFS Q'!H105</f>
        <v>0</v>
      </c>
      <c r="C96" s="4">
        <f>'IFS Q'!V105</f>
        <v>0</v>
      </c>
      <c r="D96" s="4"/>
      <c r="E96" s="4"/>
      <c r="F96" s="4"/>
      <c r="G96" s="4"/>
      <c r="H96" s="4"/>
      <c r="J96" s="41">
        <f>'IFS Q'!AF105</f>
        <v>0</v>
      </c>
      <c r="K96" s="41">
        <f>'IFS Q'!AT105</f>
        <v>0</v>
      </c>
    </row>
    <row r="97" spans="1:11">
      <c r="A97" s="41">
        <f>'IFS Q'!A106</f>
        <v>0</v>
      </c>
      <c r="B97" s="4">
        <f>'IFS Q'!H106</f>
        <v>0</v>
      </c>
      <c r="C97" s="4">
        <f>'IFS Q'!V106</f>
        <v>0</v>
      </c>
      <c r="D97" s="4"/>
      <c r="E97" s="4"/>
      <c r="F97" s="4"/>
      <c r="G97" s="4"/>
      <c r="H97" s="4"/>
      <c r="J97" s="41">
        <f>'IFS Q'!AF106</f>
        <v>0</v>
      </c>
      <c r="K97" s="41">
        <f>'IFS Q'!AT106</f>
        <v>0</v>
      </c>
    </row>
    <row r="98" spans="1:11">
      <c r="A98" s="41">
        <f>'IFS Q'!A107</f>
        <v>0</v>
      </c>
      <c r="B98" s="4">
        <f>'IFS Q'!H107</f>
        <v>0</v>
      </c>
      <c r="C98" s="4">
        <f>'IFS Q'!V107</f>
        <v>0</v>
      </c>
      <c r="D98" s="4"/>
      <c r="E98" s="4"/>
      <c r="F98" s="4"/>
      <c r="G98" s="4"/>
      <c r="H98" s="4"/>
      <c r="J98" s="41">
        <f>'IFS Q'!AF107</f>
        <v>0</v>
      </c>
      <c r="K98" s="41">
        <f>'IFS Q'!AT107</f>
        <v>0</v>
      </c>
    </row>
    <row r="99" spans="1:11">
      <c r="A99" s="41">
        <f>'IFS Q'!A108</f>
        <v>0</v>
      </c>
      <c r="B99" s="4">
        <f>'IFS Q'!H108</f>
        <v>0</v>
      </c>
      <c r="C99" s="4">
        <f>'IFS Q'!V108</f>
        <v>0</v>
      </c>
      <c r="D99" s="4"/>
      <c r="E99" s="4"/>
      <c r="F99" s="4"/>
      <c r="G99" s="4"/>
      <c r="H99" s="4"/>
      <c r="J99" s="41">
        <f>'IFS Q'!AF108</f>
        <v>0</v>
      </c>
      <c r="K99" s="41">
        <f>'IFS Q'!AT108</f>
        <v>0</v>
      </c>
    </row>
    <row r="100" spans="1:11">
      <c r="A100" s="41">
        <f>'IFS Q'!A109</f>
        <v>0</v>
      </c>
      <c r="B100" s="4">
        <f>'IFS Q'!H109</f>
        <v>0</v>
      </c>
      <c r="C100" s="4">
        <f>'IFS Q'!V109</f>
        <v>0</v>
      </c>
      <c r="D100" s="4"/>
      <c r="E100" s="4"/>
      <c r="F100" s="4"/>
      <c r="G100" s="4"/>
      <c r="H100" s="4"/>
    </row>
    <row r="101" spans="1:11">
      <c r="A101" s="41">
        <f>'IFS Q'!A110</f>
        <v>0</v>
      </c>
      <c r="B101" s="4">
        <f>'IFS Q'!H110</f>
        <v>0</v>
      </c>
      <c r="C101" s="4">
        <f>'IFS Q'!V110</f>
        <v>0</v>
      </c>
      <c r="D101" s="4"/>
      <c r="E101" s="4"/>
      <c r="F101" s="4"/>
      <c r="G101" s="4"/>
      <c r="H101" s="4"/>
    </row>
    <row r="102" spans="1:11">
      <c r="A102" s="41">
        <f>'IFS Q'!A111</f>
        <v>0</v>
      </c>
      <c r="B102" s="4">
        <f>'IFS Q'!H111</f>
        <v>0</v>
      </c>
      <c r="C102" s="4">
        <f>'IFS Q'!V111</f>
        <v>0</v>
      </c>
      <c r="D102" s="4"/>
      <c r="E102" s="4"/>
      <c r="F102" s="4"/>
      <c r="G102" s="4"/>
      <c r="H102" s="4"/>
    </row>
    <row r="103" spans="1:11">
      <c r="A103" s="41">
        <f>'IFS Q'!A112</f>
        <v>0</v>
      </c>
      <c r="B103" s="4">
        <f>'IFS Q'!H112</f>
        <v>0</v>
      </c>
      <c r="C103" s="4">
        <f>'IFS Q'!V112</f>
        <v>0</v>
      </c>
      <c r="D103" s="4"/>
      <c r="E103" s="4"/>
      <c r="F103" s="4"/>
      <c r="G103" s="4"/>
      <c r="H103" s="4"/>
    </row>
    <row r="104" spans="1:11">
      <c r="A104" s="41">
        <f>'IFS Q'!A113</f>
        <v>0</v>
      </c>
      <c r="B104" s="4">
        <f>'IFS Q'!H113</f>
        <v>0</v>
      </c>
      <c r="C104" s="4">
        <f>'IFS Q'!V113</f>
        <v>0</v>
      </c>
      <c r="D104" s="4"/>
      <c r="E104" s="4"/>
      <c r="F104" s="4"/>
      <c r="G104" s="4"/>
      <c r="H104" s="4"/>
    </row>
    <row r="105" spans="1:11">
      <c r="A105" s="41">
        <f>'IFS Q'!A114</f>
        <v>0</v>
      </c>
      <c r="B105" s="4">
        <f>'IFS Q'!H114</f>
        <v>0</v>
      </c>
      <c r="C105" s="4">
        <f>'IFS Q'!V114</f>
        <v>0</v>
      </c>
      <c r="D105" s="4"/>
      <c r="E105" s="4"/>
      <c r="F105" s="4"/>
      <c r="G105" s="4"/>
      <c r="H105" s="4"/>
    </row>
    <row r="106" spans="1:11">
      <c r="A106" s="41">
        <f>'IFS Q'!A115</f>
        <v>0</v>
      </c>
      <c r="B106" s="4">
        <f>'IFS Q'!H115</f>
        <v>0</v>
      </c>
      <c r="C106" s="4">
        <f>'IFS Q'!V115</f>
        <v>0</v>
      </c>
      <c r="D106" s="4"/>
      <c r="E106" s="4"/>
      <c r="F106" s="4"/>
      <c r="G106" s="4"/>
      <c r="H106" s="4"/>
    </row>
    <row r="107" spans="1:11">
      <c r="A107" s="41">
        <f>'IFS Q'!A116</f>
        <v>0</v>
      </c>
      <c r="B107" s="4">
        <f>'IFS Q'!H116</f>
        <v>0</v>
      </c>
      <c r="C107" s="4">
        <f>'IFS Q'!V116</f>
        <v>0</v>
      </c>
      <c r="D107" s="4"/>
      <c r="E107" s="4"/>
      <c r="F107" s="4"/>
      <c r="G107" s="4"/>
      <c r="H107" s="4"/>
    </row>
    <row r="108" spans="1:11">
      <c r="A108" s="41">
        <f>'IFS Q'!A117</f>
        <v>0</v>
      </c>
      <c r="B108" s="4">
        <f>'IFS Q'!H117</f>
        <v>0</v>
      </c>
      <c r="C108" s="4">
        <f>'IFS Q'!V117</f>
        <v>0</v>
      </c>
      <c r="D108" s="4"/>
      <c r="E108" s="4"/>
      <c r="F108" s="4"/>
      <c r="G108" s="4"/>
      <c r="H108" s="4"/>
    </row>
    <row r="109" spans="1:11">
      <c r="A109" s="41">
        <f>'IFS Q'!A118</f>
        <v>0</v>
      </c>
      <c r="B109" s="4">
        <f>'IFS Q'!H118</f>
        <v>0</v>
      </c>
      <c r="C109" s="4">
        <f>'IFS Q'!V118</f>
        <v>0</v>
      </c>
      <c r="D109" s="4"/>
      <c r="E109" s="4"/>
      <c r="F109" s="4"/>
      <c r="G109" s="4"/>
      <c r="H109" s="4"/>
    </row>
    <row r="110" spans="1:11">
      <c r="A110" s="41">
        <f>'IFS Q'!A119</f>
        <v>0</v>
      </c>
      <c r="B110" s="4">
        <f>'IFS Q'!H119</f>
        <v>0</v>
      </c>
      <c r="C110" s="4">
        <f>'IFS Q'!V119</f>
        <v>0</v>
      </c>
      <c r="D110" s="4"/>
      <c r="E110" s="4"/>
      <c r="F110" s="4"/>
      <c r="G110" s="4"/>
      <c r="H110" s="4"/>
    </row>
    <row r="111" spans="1:11">
      <c r="A111" s="41">
        <f>'IFS Q'!A120</f>
        <v>0</v>
      </c>
      <c r="B111" s="4">
        <f>'IFS Q'!H120</f>
        <v>0</v>
      </c>
      <c r="C111" s="4">
        <f>'IFS Q'!V120</f>
        <v>0</v>
      </c>
      <c r="D111" s="4"/>
      <c r="E111" s="4"/>
      <c r="F111" s="4"/>
      <c r="G111" s="4"/>
      <c r="H111" s="4"/>
    </row>
    <row r="112" spans="1:11">
      <c r="A112" s="41">
        <f>'IFS Q'!A121</f>
        <v>0</v>
      </c>
      <c r="B112" s="4">
        <f>'IFS Q'!H121</f>
        <v>0</v>
      </c>
      <c r="C112" s="4">
        <f>'IFS Q'!V121</f>
        <v>0</v>
      </c>
      <c r="D112" s="4"/>
      <c r="E112" s="4"/>
      <c r="F112" s="4"/>
      <c r="G112" s="4"/>
      <c r="H112" s="4"/>
    </row>
    <row r="113" spans="1:8">
      <c r="A113" s="41">
        <f>'IFS Q'!A122</f>
        <v>0</v>
      </c>
      <c r="B113" s="4">
        <f>'IFS Q'!H122</f>
        <v>0</v>
      </c>
      <c r="C113" s="4">
        <f>'IFS Q'!V122</f>
        <v>0</v>
      </c>
      <c r="D113" s="4"/>
      <c r="E113" s="4"/>
      <c r="F113" s="4"/>
      <c r="G113" s="4"/>
      <c r="H113" s="4"/>
    </row>
    <row r="114" spans="1:8">
      <c r="A114" s="41">
        <f>'IFS Q'!A123</f>
        <v>0</v>
      </c>
      <c r="B114" s="4">
        <f>'IFS Q'!H123</f>
        <v>0</v>
      </c>
      <c r="C114" s="4">
        <f>'IFS Q'!V123</f>
        <v>0</v>
      </c>
      <c r="D114" s="4"/>
      <c r="E114" s="4"/>
      <c r="F114" s="4"/>
      <c r="G114" s="4"/>
      <c r="H114" s="4"/>
    </row>
    <row r="115" spans="1:8">
      <c r="A115" s="41">
        <f>'IFS Q'!A124</f>
        <v>0</v>
      </c>
      <c r="B115" s="4">
        <f>'IFS Q'!H124</f>
        <v>0</v>
      </c>
      <c r="C115" s="4">
        <f>'IFS Q'!V124</f>
        <v>0</v>
      </c>
      <c r="D115" s="4"/>
      <c r="E115" s="4"/>
      <c r="F115" s="4"/>
      <c r="G115" s="4"/>
      <c r="H115" s="4"/>
    </row>
    <row r="116" spans="1:8">
      <c r="A116" s="41">
        <f>'IFS Q'!A125</f>
        <v>0</v>
      </c>
      <c r="B116" s="4">
        <f>'IFS Q'!H125</f>
        <v>0</v>
      </c>
      <c r="C116" s="4">
        <f>'IFS Q'!V125</f>
        <v>0</v>
      </c>
      <c r="D116" s="4"/>
      <c r="E116" s="4"/>
      <c r="F116" s="4"/>
      <c r="G116" s="4"/>
      <c r="H116" s="4"/>
    </row>
    <row r="117" spans="1:8">
      <c r="A117" s="41">
        <f>'IFS Q'!A126</f>
        <v>0</v>
      </c>
      <c r="B117" s="4">
        <f>'IFS Q'!H126</f>
        <v>0</v>
      </c>
      <c r="C117" s="4">
        <f>'IFS Q'!V126</f>
        <v>0</v>
      </c>
      <c r="D117" s="4"/>
      <c r="E117" s="4"/>
      <c r="F117" s="4"/>
      <c r="G117" s="4"/>
      <c r="H117" s="4"/>
    </row>
    <row r="118" spans="1:8">
      <c r="A118" s="41">
        <f>'IFS Q'!A127</f>
        <v>0</v>
      </c>
      <c r="B118" s="4">
        <f>'IFS Q'!H127</f>
        <v>0</v>
      </c>
      <c r="C118" s="4">
        <f>'IFS Q'!V127</f>
        <v>0</v>
      </c>
      <c r="D118" s="4"/>
      <c r="E118" s="4"/>
      <c r="F118" s="4"/>
      <c r="G118" s="4"/>
      <c r="H118" s="4"/>
    </row>
    <row r="119" spans="1:8">
      <c r="A119" s="41">
        <f>'IFS Q'!A128</f>
        <v>0</v>
      </c>
      <c r="B119" s="4">
        <f>'IFS Q'!H128</f>
        <v>0</v>
      </c>
      <c r="C119" s="4">
        <f>'IFS Q'!V128</f>
        <v>0</v>
      </c>
      <c r="D119" s="4"/>
      <c r="E119" s="4"/>
      <c r="F119" s="4"/>
      <c r="G119" s="4"/>
      <c r="H119" s="4"/>
    </row>
    <row r="120" spans="1:8">
      <c r="A120" s="41">
        <f>'IFS Q'!A129</f>
        <v>0</v>
      </c>
      <c r="B120" s="4">
        <f>'IFS Q'!H129</f>
        <v>0</v>
      </c>
      <c r="C120" s="4">
        <f>'IFS Q'!V129</f>
        <v>0</v>
      </c>
      <c r="D120" s="4"/>
      <c r="E120" s="4"/>
      <c r="F120" s="4"/>
      <c r="G120" s="4"/>
      <c r="H120" s="4"/>
    </row>
    <row r="121" spans="1:8">
      <c r="A121" s="41">
        <f>'IFS Q'!A130</f>
        <v>0</v>
      </c>
      <c r="B121" s="4">
        <f>'IFS Q'!H130</f>
        <v>0</v>
      </c>
      <c r="C121" s="4">
        <f>'IFS Q'!V130</f>
        <v>0</v>
      </c>
      <c r="D121" s="4"/>
      <c r="E121" s="4"/>
      <c r="F121" s="4"/>
      <c r="G121" s="4"/>
      <c r="H121" s="4"/>
    </row>
    <row r="122" spans="1:8">
      <c r="A122" s="41">
        <f>'IFS Q'!A131</f>
        <v>0</v>
      </c>
      <c r="B122" s="4">
        <f>'IFS Q'!H131</f>
        <v>0</v>
      </c>
      <c r="C122" s="4">
        <f>'IFS Q'!V131</f>
        <v>0</v>
      </c>
      <c r="D122" s="4"/>
      <c r="E122" s="4"/>
      <c r="F122" s="4"/>
      <c r="G122" s="4"/>
      <c r="H12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02"/>
  <sheetViews>
    <sheetView workbookViewId="0">
      <pane xSplit="2" ySplit="11" topLeftCell="F93" activePane="bottomRight" state="frozen"/>
      <selection pane="topRight" activeCell="C1" sqref="C1"/>
      <selection pane="bottomLeft" activeCell="A11" sqref="A11"/>
      <selection pane="bottomRight" activeCell="P99" sqref="P99"/>
    </sheetView>
  </sheetViews>
  <sheetFormatPr defaultRowHeight="14.4"/>
  <cols>
    <col min="14" max="17" width="8.88671875" style="4"/>
  </cols>
  <sheetData>
    <row r="1" spans="1:21">
      <c r="C1" t="s">
        <v>121</v>
      </c>
      <c r="E1" t="s">
        <v>122</v>
      </c>
      <c r="G1" t="s">
        <v>123</v>
      </c>
      <c r="I1" t="s">
        <v>513</v>
      </c>
      <c r="J1" t="s">
        <v>290</v>
      </c>
      <c r="K1" t="s">
        <v>519</v>
      </c>
      <c r="N1" s="4" t="str">
        <f>C1</f>
        <v>Spain</v>
      </c>
      <c r="P1" s="4" t="s">
        <v>127</v>
      </c>
      <c r="R1" t="s">
        <v>123</v>
      </c>
      <c r="T1" t="s">
        <v>513</v>
      </c>
      <c r="U1" t="s">
        <v>290</v>
      </c>
    </row>
    <row r="2" spans="1:21">
      <c r="C2" t="s">
        <v>505</v>
      </c>
      <c r="D2" t="s">
        <v>506</v>
      </c>
      <c r="E2" t="str">
        <f>C2</f>
        <v>loans</v>
      </c>
      <c r="F2" t="str">
        <f t="shared" ref="F2:H2" si="0">D2</f>
        <v>securities</v>
      </c>
      <c r="G2" t="str">
        <f t="shared" si="0"/>
        <v>loans</v>
      </c>
      <c r="H2" t="str">
        <f t="shared" si="0"/>
        <v>securities</v>
      </c>
      <c r="N2" s="4" t="s">
        <v>126</v>
      </c>
      <c r="P2" s="4" t="s">
        <v>128</v>
      </c>
      <c r="R2" t="s">
        <v>129</v>
      </c>
      <c r="S2" s="4" t="s">
        <v>130</v>
      </c>
    </row>
    <row r="3" spans="1:21">
      <c r="A3" s="1" t="s">
        <v>1</v>
      </c>
      <c r="B3" t="s">
        <v>2</v>
      </c>
      <c r="C3" t="s">
        <v>0</v>
      </c>
      <c r="E3" t="s">
        <v>115</v>
      </c>
      <c r="F3" t="s">
        <v>124</v>
      </c>
      <c r="G3" t="s">
        <v>108</v>
      </c>
      <c r="H3" t="s">
        <v>116</v>
      </c>
      <c r="I3" t="s">
        <v>514</v>
      </c>
      <c r="J3" t="s">
        <v>520</v>
      </c>
      <c r="U3" t="s">
        <v>520</v>
      </c>
    </row>
    <row r="4" spans="1:21" s="46" customFormat="1" ht="41.4" customHeight="1">
      <c r="A4" s="46" t="s">
        <v>99</v>
      </c>
      <c r="C4" s="46" t="s">
        <v>107</v>
      </c>
      <c r="E4" s="46" t="s">
        <v>119</v>
      </c>
      <c r="F4" s="46" t="s">
        <v>125</v>
      </c>
      <c r="G4" s="46" t="s">
        <v>112</v>
      </c>
      <c r="H4" s="46" t="s">
        <v>120</v>
      </c>
      <c r="I4" s="46" t="s">
        <v>518</v>
      </c>
      <c r="J4" s="46" t="s">
        <v>526</v>
      </c>
      <c r="N4" s="47"/>
      <c r="O4" s="47"/>
      <c r="P4" s="47"/>
      <c r="Q4" s="47"/>
      <c r="U4" s="46" t="s">
        <v>526</v>
      </c>
    </row>
    <row r="5" spans="1:21">
      <c r="A5" t="s">
        <v>98</v>
      </c>
      <c r="C5" t="s">
        <v>106</v>
      </c>
      <c r="E5" t="s">
        <v>118</v>
      </c>
      <c r="F5" t="s">
        <v>118</v>
      </c>
      <c r="G5" t="s">
        <v>111</v>
      </c>
      <c r="H5" t="s">
        <v>114</v>
      </c>
      <c r="I5" t="s">
        <v>517</v>
      </c>
      <c r="J5" t="s">
        <v>525</v>
      </c>
      <c r="U5" t="s">
        <v>525</v>
      </c>
    </row>
    <row r="6" spans="1:21">
      <c r="A6" t="s">
        <v>97</v>
      </c>
      <c r="C6" t="s">
        <v>105</v>
      </c>
      <c r="E6" t="s">
        <v>105</v>
      </c>
      <c r="F6" t="s">
        <v>105</v>
      </c>
      <c r="G6" t="s">
        <v>105</v>
      </c>
      <c r="H6" t="s">
        <v>105</v>
      </c>
      <c r="I6" t="s">
        <v>105</v>
      </c>
      <c r="J6" t="s">
        <v>105</v>
      </c>
      <c r="U6" t="s">
        <v>105</v>
      </c>
    </row>
    <row r="7" spans="1:21">
      <c r="A7" t="s">
        <v>96</v>
      </c>
      <c r="C7" t="s">
        <v>104</v>
      </c>
      <c r="E7" t="s">
        <v>113</v>
      </c>
      <c r="F7" t="s">
        <v>113</v>
      </c>
      <c r="G7" t="s">
        <v>110</v>
      </c>
      <c r="H7" t="s">
        <v>110</v>
      </c>
      <c r="I7" t="s">
        <v>516</v>
      </c>
      <c r="J7" t="s">
        <v>524</v>
      </c>
      <c r="U7" t="s">
        <v>524</v>
      </c>
    </row>
    <row r="8" spans="1:21">
      <c r="A8" t="s">
        <v>95</v>
      </c>
      <c r="C8" t="s">
        <v>103</v>
      </c>
      <c r="E8" t="s">
        <v>103</v>
      </c>
      <c r="F8" t="s">
        <v>103</v>
      </c>
      <c r="G8" t="s">
        <v>103</v>
      </c>
      <c r="H8" t="s">
        <v>103</v>
      </c>
      <c r="I8" t="s">
        <v>103</v>
      </c>
      <c r="J8" t="s">
        <v>523</v>
      </c>
      <c r="U8" t="s">
        <v>523</v>
      </c>
    </row>
    <row r="9" spans="1:21">
      <c r="A9" t="s">
        <v>94</v>
      </c>
      <c r="C9" t="s">
        <v>102</v>
      </c>
      <c r="E9" t="s">
        <v>117</v>
      </c>
      <c r="F9" t="s">
        <v>117</v>
      </c>
      <c r="G9" t="s">
        <v>109</v>
      </c>
      <c r="H9" t="s">
        <v>109</v>
      </c>
      <c r="I9" t="s">
        <v>515</v>
      </c>
      <c r="J9" t="s">
        <v>522</v>
      </c>
      <c r="R9" s="4"/>
      <c r="U9" t="s">
        <v>522</v>
      </c>
    </row>
    <row r="10" spans="1:21">
      <c r="A10" t="s">
        <v>93</v>
      </c>
      <c r="C10" t="s">
        <v>101</v>
      </c>
      <c r="E10" t="s">
        <v>101</v>
      </c>
      <c r="F10" t="s">
        <v>101</v>
      </c>
      <c r="G10" t="s">
        <v>101</v>
      </c>
      <c r="H10" t="s">
        <v>101</v>
      </c>
      <c r="I10" t="s">
        <v>101</v>
      </c>
      <c r="J10" t="s">
        <v>101</v>
      </c>
      <c r="R10" s="4"/>
      <c r="U10" t="s">
        <v>101</v>
      </c>
    </row>
    <row r="11" spans="1:21">
      <c r="A11" t="s">
        <v>92</v>
      </c>
      <c r="C11" t="s">
        <v>100</v>
      </c>
      <c r="E11" t="s">
        <v>100</v>
      </c>
      <c r="F11" t="s">
        <v>100</v>
      </c>
      <c r="G11" t="s">
        <v>100</v>
      </c>
      <c r="H11" t="s">
        <v>100</v>
      </c>
      <c r="I11" t="s">
        <v>100</v>
      </c>
      <c r="J11" t="s">
        <v>521</v>
      </c>
      <c r="R11" s="4"/>
      <c r="U11" t="s">
        <v>521</v>
      </c>
    </row>
    <row r="12" spans="1:21">
      <c r="A12" t="s">
        <v>3</v>
      </c>
      <c r="B12" s="2">
        <v>38383</v>
      </c>
      <c r="C12" s="3">
        <v>956284</v>
      </c>
      <c r="D12" s="3"/>
      <c r="E12" s="3">
        <v>1124432</v>
      </c>
      <c r="F12" s="3">
        <v>24687</v>
      </c>
      <c r="G12" s="5">
        <v>7596.6</v>
      </c>
      <c r="H12" s="5">
        <v>471.4</v>
      </c>
      <c r="I12" s="5">
        <v>119298.3</v>
      </c>
      <c r="J12" s="5">
        <v>6.2</v>
      </c>
      <c r="K12" s="5"/>
      <c r="L12" s="5"/>
      <c r="M12" s="5"/>
      <c r="N12" s="4" t="e">
        <f t="shared" ref="N12" si="1">(C12/#REF!-1)*100</f>
        <v>#REF!</v>
      </c>
      <c r="R12" s="4" t="e">
        <f t="shared" ref="R12" si="2">(G12/#REF!-1)*100</f>
        <v>#REF!</v>
      </c>
      <c r="U12" s="5">
        <v>6.2</v>
      </c>
    </row>
    <row r="13" spans="1:21">
      <c r="A13" t="s">
        <v>4</v>
      </c>
      <c r="B13" s="2">
        <v>38411</v>
      </c>
      <c r="C13" s="3">
        <v>968624</v>
      </c>
      <c r="D13" s="3"/>
      <c r="E13" s="3">
        <v>1120156</v>
      </c>
      <c r="F13" s="3">
        <v>24418</v>
      </c>
      <c r="G13" s="5">
        <v>7622.8</v>
      </c>
      <c r="H13" s="5">
        <v>481.5</v>
      </c>
      <c r="I13" s="5">
        <v>119808.1</v>
      </c>
      <c r="J13" s="5">
        <v>6.4</v>
      </c>
      <c r="K13" s="5"/>
      <c r="L13" s="5"/>
      <c r="M13" s="5"/>
      <c r="N13" s="4" t="e">
        <f t="shared" ref="N13:N55" si="3">(C13/#REF!-1)*100</f>
        <v>#REF!</v>
      </c>
      <c r="R13" s="4" t="e">
        <f t="shared" ref="R13:R28" si="4">(G13/#REF!-1)*100</f>
        <v>#REF!</v>
      </c>
      <c r="U13" s="5">
        <v>6.4</v>
      </c>
    </row>
    <row r="14" spans="1:21">
      <c r="A14" t="s">
        <v>5</v>
      </c>
      <c r="B14" s="2">
        <v>38442</v>
      </c>
      <c r="C14" s="3">
        <v>989196</v>
      </c>
      <c r="D14" s="3"/>
      <c r="E14" s="3">
        <v>1128154</v>
      </c>
      <c r="F14" s="3">
        <v>25430</v>
      </c>
      <c r="G14" s="5">
        <v>7669.4</v>
      </c>
      <c r="H14" s="5">
        <v>483</v>
      </c>
      <c r="I14" s="5">
        <v>121597.8</v>
      </c>
      <c r="J14" s="5">
        <v>5.9</v>
      </c>
      <c r="K14" s="5"/>
      <c r="L14" s="5"/>
      <c r="M14" s="5"/>
      <c r="N14" s="4" t="e">
        <f t="shared" si="3"/>
        <v>#REF!</v>
      </c>
      <c r="R14" s="4" t="e">
        <f t="shared" si="4"/>
        <v>#REF!</v>
      </c>
      <c r="U14" s="5">
        <v>5.9</v>
      </c>
    </row>
    <row r="15" spans="1:21">
      <c r="A15" t="s">
        <v>6</v>
      </c>
      <c r="B15" s="2">
        <v>38472</v>
      </c>
      <c r="C15" s="3">
        <v>1007426</v>
      </c>
      <c r="D15" s="3"/>
      <c r="E15" s="3">
        <v>1128031</v>
      </c>
      <c r="F15" s="3">
        <v>26748</v>
      </c>
      <c r="G15" s="5">
        <v>7721.5</v>
      </c>
      <c r="H15" s="5">
        <v>493.6</v>
      </c>
      <c r="I15" s="5">
        <v>123921</v>
      </c>
      <c r="J15" s="5">
        <v>6.5</v>
      </c>
      <c r="K15" s="5"/>
      <c r="L15" s="5"/>
      <c r="M15" s="5"/>
      <c r="N15" s="4" t="e">
        <f t="shared" si="3"/>
        <v>#REF!</v>
      </c>
      <c r="R15" s="4" t="e">
        <f t="shared" si="4"/>
        <v>#REF!</v>
      </c>
      <c r="U15" s="5">
        <v>6.5</v>
      </c>
    </row>
    <row r="16" spans="1:21">
      <c r="A16" t="s">
        <v>7</v>
      </c>
      <c r="B16" s="2">
        <v>38503</v>
      </c>
      <c r="C16" s="3">
        <v>1018659</v>
      </c>
      <c r="D16" s="3"/>
      <c r="E16" s="3">
        <v>1135881</v>
      </c>
      <c r="F16" s="3">
        <v>26820</v>
      </c>
      <c r="G16" s="5">
        <v>7785.7</v>
      </c>
      <c r="H16" s="5">
        <v>501.1</v>
      </c>
      <c r="I16" s="5">
        <v>125101.7</v>
      </c>
      <c r="J16" s="5">
        <v>6.5</v>
      </c>
      <c r="K16" s="5"/>
      <c r="L16" s="5"/>
      <c r="M16" s="5"/>
      <c r="N16" s="4" t="e">
        <f t="shared" si="3"/>
        <v>#REF!</v>
      </c>
      <c r="R16" s="4" t="e">
        <f t="shared" si="4"/>
        <v>#REF!</v>
      </c>
      <c r="U16" s="5">
        <v>6.5</v>
      </c>
    </row>
    <row r="17" spans="1:21">
      <c r="A17" t="s">
        <v>8</v>
      </c>
      <c r="B17" s="2">
        <v>38533</v>
      </c>
      <c r="C17" s="3">
        <v>1085320</v>
      </c>
      <c r="D17" s="3"/>
      <c r="E17" s="3">
        <v>1155789</v>
      </c>
      <c r="F17" s="3">
        <v>27700</v>
      </c>
      <c r="G17" s="5">
        <v>7928.4</v>
      </c>
      <c r="H17" s="5">
        <v>509.9</v>
      </c>
      <c r="I17" s="5">
        <v>127814.6</v>
      </c>
      <c r="J17" s="5">
        <v>6.9</v>
      </c>
      <c r="K17" s="5"/>
      <c r="L17" s="5"/>
      <c r="M17" s="5"/>
      <c r="N17" s="4" t="e">
        <f t="shared" si="3"/>
        <v>#REF!</v>
      </c>
      <c r="R17" s="4" t="e">
        <f t="shared" si="4"/>
        <v>#REF!</v>
      </c>
      <c r="U17" s="5">
        <v>6.9</v>
      </c>
    </row>
    <row r="18" spans="1:21">
      <c r="A18" t="s">
        <v>9</v>
      </c>
      <c r="B18" s="2">
        <v>38564</v>
      </c>
      <c r="C18" s="3">
        <v>1109407</v>
      </c>
      <c r="D18" s="3"/>
      <c r="E18" s="3">
        <v>1159100</v>
      </c>
      <c r="F18" s="3">
        <v>27344</v>
      </c>
      <c r="G18" s="5">
        <v>7986.5</v>
      </c>
      <c r="H18" s="5">
        <v>509.5</v>
      </c>
      <c r="I18" s="5">
        <v>130510</v>
      </c>
      <c r="J18" s="5">
        <v>6.9</v>
      </c>
      <c r="K18" s="5"/>
      <c r="L18" s="5"/>
      <c r="M18" s="5"/>
      <c r="N18" s="4" t="e">
        <f t="shared" si="3"/>
        <v>#REF!</v>
      </c>
      <c r="R18" s="4" t="e">
        <f t="shared" si="4"/>
        <v>#REF!</v>
      </c>
      <c r="U18" s="5">
        <v>6.9</v>
      </c>
    </row>
    <row r="19" spans="1:21">
      <c r="A19" t="s">
        <v>10</v>
      </c>
      <c r="B19" s="2">
        <v>38595</v>
      </c>
      <c r="C19" s="3">
        <v>1108253</v>
      </c>
      <c r="D19" s="3"/>
      <c r="E19" s="3">
        <v>1153772</v>
      </c>
      <c r="F19" s="3">
        <v>26928</v>
      </c>
      <c r="G19" s="5">
        <v>7989.1</v>
      </c>
      <c r="H19" s="5">
        <v>508</v>
      </c>
      <c r="I19" s="5">
        <v>131078.29999999999</v>
      </c>
      <c r="J19" s="5">
        <v>7.5</v>
      </c>
      <c r="K19" s="5"/>
      <c r="L19" s="5"/>
      <c r="M19" s="5"/>
      <c r="N19" s="4" t="e">
        <f t="shared" si="3"/>
        <v>#REF!</v>
      </c>
      <c r="R19" s="4" t="e">
        <f t="shared" si="4"/>
        <v>#REF!</v>
      </c>
      <c r="U19" s="5">
        <v>7.5</v>
      </c>
    </row>
    <row r="20" spans="1:21">
      <c r="A20" t="s">
        <v>11</v>
      </c>
      <c r="B20" s="2">
        <v>38625</v>
      </c>
      <c r="C20" s="3">
        <v>1131240</v>
      </c>
      <c r="D20" s="3"/>
      <c r="E20" s="3">
        <v>1159964</v>
      </c>
      <c r="F20" s="3">
        <v>27631</v>
      </c>
      <c r="G20" s="5">
        <v>8077.8</v>
      </c>
      <c r="H20" s="5">
        <v>509.2</v>
      </c>
      <c r="I20" s="5">
        <v>132764.29999999999</v>
      </c>
      <c r="J20" s="5">
        <v>7.8</v>
      </c>
      <c r="K20" s="5"/>
      <c r="L20" s="5"/>
      <c r="M20" s="5"/>
      <c r="N20" s="4" t="e">
        <f t="shared" si="3"/>
        <v>#REF!</v>
      </c>
      <c r="R20" s="4" t="e">
        <f t="shared" si="4"/>
        <v>#REF!</v>
      </c>
      <c r="U20" s="5">
        <v>7.8</v>
      </c>
    </row>
    <row r="21" spans="1:21">
      <c r="A21" t="s">
        <v>12</v>
      </c>
      <c r="B21" s="2">
        <v>38656</v>
      </c>
      <c r="C21" s="3">
        <v>1154889</v>
      </c>
      <c r="D21" s="3"/>
      <c r="E21" s="3">
        <v>1168447</v>
      </c>
      <c r="F21" s="3">
        <v>27883</v>
      </c>
      <c r="G21" s="5">
        <v>8144.7</v>
      </c>
      <c r="H21" s="5">
        <v>525.79999999999995</v>
      </c>
      <c r="I21" s="5">
        <v>134358.1</v>
      </c>
      <c r="J21" s="5">
        <v>8</v>
      </c>
      <c r="K21" s="5"/>
      <c r="L21" s="5"/>
      <c r="M21" s="5"/>
      <c r="N21" s="4" t="e">
        <f t="shared" si="3"/>
        <v>#REF!</v>
      </c>
      <c r="R21" s="4" t="e">
        <f t="shared" si="4"/>
        <v>#REF!</v>
      </c>
      <c r="U21" s="5">
        <v>8</v>
      </c>
    </row>
    <row r="22" spans="1:21">
      <c r="A22" t="s">
        <v>13</v>
      </c>
      <c r="B22" s="2">
        <v>38686</v>
      </c>
      <c r="C22" s="3">
        <v>1175617</v>
      </c>
      <c r="D22" s="3"/>
      <c r="E22" s="3">
        <v>1185415</v>
      </c>
      <c r="F22" s="3">
        <v>28014</v>
      </c>
      <c r="G22" s="5">
        <v>8227.9</v>
      </c>
      <c r="H22" s="5">
        <v>548.5</v>
      </c>
      <c r="I22" s="5">
        <v>136347.5</v>
      </c>
      <c r="J22" s="5">
        <v>7.9</v>
      </c>
      <c r="K22" s="5"/>
      <c r="L22" s="5"/>
      <c r="M22" s="5"/>
      <c r="N22" s="4" t="e">
        <f t="shared" si="3"/>
        <v>#REF!</v>
      </c>
      <c r="R22" s="4" t="e">
        <f t="shared" si="4"/>
        <v>#REF!</v>
      </c>
      <c r="U22" s="5">
        <v>7.9</v>
      </c>
    </row>
    <row r="23" spans="1:21">
      <c r="A23" t="s">
        <v>14</v>
      </c>
      <c r="B23" s="2">
        <v>38717</v>
      </c>
      <c r="C23" s="3">
        <v>1202617</v>
      </c>
      <c r="D23" s="3"/>
      <c r="E23" s="3">
        <v>1193141</v>
      </c>
      <c r="F23" s="3">
        <v>28184</v>
      </c>
      <c r="G23" s="5">
        <v>8271</v>
      </c>
      <c r="H23" s="5">
        <v>556.9</v>
      </c>
      <c r="I23" s="5">
        <v>140176.6</v>
      </c>
      <c r="J23" s="5">
        <v>7.5</v>
      </c>
      <c r="K23" s="5"/>
      <c r="L23" s="5"/>
      <c r="M23" s="5"/>
      <c r="N23" s="4" t="e">
        <f t="shared" si="3"/>
        <v>#REF!</v>
      </c>
      <c r="R23" s="4" t="e">
        <f t="shared" si="4"/>
        <v>#REF!</v>
      </c>
      <c r="U23" s="5">
        <v>7.5</v>
      </c>
    </row>
    <row r="24" spans="1:21">
      <c r="A24" t="s">
        <v>15</v>
      </c>
      <c r="B24" s="2">
        <v>38748</v>
      </c>
      <c r="C24" s="3">
        <v>1218073</v>
      </c>
      <c r="D24" s="3"/>
      <c r="E24" s="3">
        <v>1203070</v>
      </c>
      <c r="F24" s="3">
        <v>28008</v>
      </c>
      <c r="G24" s="5">
        <v>8363.9</v>
      </c>
      <c r="H24" s="5">
        <v>561.4</v>
      </c>
      <c r="I24" s="5">
        <v>140891.20000000001</v>
      </c>
      <c r="J24" s="5">
        <v>7.9</v>
      </c>
      <c r="K24" s="5"/>
      <c r="L24" s="5"/>
      <c r="M24" s="5"/>
      <c r="N24" s="4" t="e">
        <f t="shared" si="3"/>
        <v>#REF!</v>
      </c>
      <c r="R24" s="4" t="e">
        <f t="shared" si="4"/>
        <v>#REF!</v>
      </c>
      <c r="U24" s="5">
        <v>7.9</v>
      </c>
    </row>
    <row r="25" spans="1:21">
      <c r="A25" t="s">
        <v>16</v>
      </c>
      <c r="B25" s="2">
        <v>38776</v>
      </c>
      <c r="C25" s="3">
        <v>1235318</v>
      </c>
      <c r="D25" s="3"/>
      <c r="E25" s="3">
        <v>1207325</v>
      </c>
      <c r="F25" s="3">
        <v>28269</v>
      </c>
      <c r="G25" s="5">
        <v>8446.2000000000007</v>
      </c>
      <c r="H25" s="5">
        <v>572.9</v>
      </c>
      <c r="I25" s="5">
        <v>142828.70000000001</v>
      </c>
      <c r="J25" s="5">
        <v>8.1</v>
      </c>
      <c r="K25" s="5"/>
      <c r="L25" s="5"/>
      <c r="M25" s="5"/>
      <c r="N25" s="4" t="e">
        <f t="shared" si="3"/>
        <v>#REF!</v>
      </c>
      <c r="P25" s="4">
        <f t="shared" ref="P25:P56" si="5">(E25/E13-1)*100</f>
        <v>7.7818625262909835</v>
      </c>
      <c r="R25" s="4" t="e">
        <f t="shared" si="4"/>
        <v>#REF!</v>
      </c>
      <c r="U25" s="5">
        <v>8.1</v>
      </c>
    </row>
    <row r="26" spans="1:21">
      <c r="A26" t="s">
        <v>17</v>
      </c>
      <c r="B26" s="2">
        <v>38807</v>
      </c>
      <c r="C26" s="3">
        <v>1265755</v>
      </c>
      <c r="D26" s="3"/>
      <c r="E26" s="3">
        <v>1217586</v>
      </c>
      <c r="F26" s="3">
        <v>27319</v>
      </c>
      <c r="G26" s="5">
        <v>8528.7999999999993</v>
      </c>
      <c r="H26" s="5">
        <v>580.20000000000005</v>
      </c>
      <c r="I26" s="5">
        <v>145706.9</v>
      </c>
      <c r="J26" s="5">
        <v>8.8000000000000007</v>
      </c>
      <c r="K26" s="5"/>
      <c r="L26" s="5"/>
      <c r="M26" s="5"/>
      <c r="N26" s="4" t="e">
        <f t="shared" si="3"/>
        <v>#REF!</v>
      </c>
      <c r="P26" s="4">
        <f t="shared" si="5"/>
        <v>7.9272865229392364</v>
      </c>
      <c r="R26" s="4" t="e">
        <f t="shared" si="4"/>
        <v>#REF!</v>
      </c>
      <c r="U26" s="5">
        <v>8.8000000000000007</v>
      </c>
    </row>
    <row r="27" spans="1:21">
      <c r="A27" t="s">
        <v>18</v>
      </c>
      <c r="B27" s="2">
        <v>38837</v>
      </c>
      <c r="C27" s="3">
        <v>1293042</v>
      </c>
      <c r="D27" s="3"/>
      <c r="E27" s="3">
        <v>1232458</v>
      </c>
      <c r="F27" s="3">
        <v>26902</v>
      </c>
      <c r="G27" s="5">
        <v>8622.5</v>
      </c>
      <c r="H27" s="5">
        <v>592</v>
      </c>
      <c r="I27" s="5">
        <v>147627.1</v>
      </c>
      <c r="J27" s="5">
        <v>8.4</v>
      </c>
      <c r="K27" s="5"/>
      <c r="L27" s="5"/>
      <c r="M27" s="5"/>
      <c r="N27" s="4" t="e">
        <f t="shared" si="3"/>
        <v>#REF!</v>
      </c>
      <c r="P27" s="4">
        <f t="shared" si="5"/>
        <v>9.2574583499921648</v>
      </c>
      <c r="R27" s="4" t="e">
        <f t="shared" si="4"/>
        <v>#REF!</v>
      </c>
      <c r="U27" s="5">
        <v>8.4</v>
      </c>
    </row>
    <row r="28" spans="1:21">
      <c r="A28" t="s">
        <v>19</v>
      </c>
      <c r="B28" s="2">
        <v>38868</v>
      </c>
      <c r="C28" s="3">
        <v>1313047</v>
      </c>
      <c r="D28" s="3"/>
      <c r="E28" s="3">
        <v>1242430</v>
      </c>
      <c r="F28" s="3">
        <v>27372</v>
      </c>
      <c r="G28" s="5">
        <v>8688</v>
      </c>
      <c r="H28" s="5">
        <v>600.6</v>
      </c>
      <c r="I28" s="5">
        <v>149491</v>
      </c>
      <c r="J28" s="5">
        <v>9</v>
      </c>
      <c r="K28" s="5"/>
      <c r="L28" s="5"/>
      <c r="M28" s="5"/>
      <c r="N28" s="4" t="e">
        <f t="shared" si="3"/>
        <v>#REF!</v>
      </c>
      <c r="P28" s="4">
        <f t="shared" si="5"/>
        <v>9.3802959993168233</v>
      </c>
      <c r="R28" s="4" t="e">
        <f t="shared" si="4"/>
        <v>#REF!</v>
      </c>
      <c r="U28" s="5">
        <v>9</v>
      </c>
    </row>
    <row r="29" spans="1:21">
      <c r="A29" t="s">
        <v>20</v>
      </c>
      <c r="B29" s="2">
        <v>38898</v>
      </c>
      <c r="C29" s="3">
        <v>1350191</v>
      </c>
      <c r="D29" s="3"/>
      <c r="E29" s="3">
        <v>1260783</v>
      </c>
      <c r="F29" s="3">
        <v>27354</v>
      </c>
      <c r="G29" s="5">
        <v>8764.5</v>
      </c>
      <c r="H29" s="5">
        <v>609.20000000000005</v>
      </c>
      <c r="I29" s="5">
        <v>153188.4</v>
      </c>
      <c r="J29" s="5">
        <v>9.9</v>
      </c>
      <c r="K29" s="5"/>
      <c r="L29" s="5"/>
      <c r="M29" s="5"/>
      <c r="N29" s="4" t="e">
        <f t="shared" si="3"/>
        <v>#REF!</v>
      </c>
      <c r="P29" s="4">
        <f t="shared" si="5"/>
        <v>9.0841840508951055</v>
      </c>
      <c r="R29" s="4">
        <f t="shared" ref="R29:S91" si="6">(G29/G17-1)*100</f>
        <v>10.545633419100952</v>
      </c>
      <c r="U29" s="5">
        <v>9.9</v>
      </c>
    </row>
    <row r="30" spans="1:21">
      <c r="A30" t="s">
        <v>21</v>
      </c>
      <c r="B30" s="2">
        <v>38929</v>
      </c>
      <c r="C30" s="3">
        <v>1382678</v>
      </c>
      <c r="D30" s="3"/>
      <c r="E30" s="3">
        <v>1270098</v>
      </c>
      <c r="F30" s="3">
        <v>29334</v>
      </c>
      <c r="G30" s="5">
        <v>8838.7999999999993</v>
      </c>
      <c r="H30" s="5">
        <v>621.9</v>
      </c>
      <c r="I30" s="5">
        <v>154810.4</v>
      </c>
      <c r="J30" s="5">
        <v>10</v>
      </c>
      <c r="K30" s="5"/>
      <c r="L30" s="5"/>
      <c r="M30" s="5"/>
      <c r="N30" s="4" t="e">
        <f t="shared" si="3"/>
        <v>#REF!</v>
      </c>
      <c r="P30" s="4">
        <f t="shared" si="5"/>
        <v>9.5762229315848444</v>
      </c>
      <c r="R30" s="4">
        <f t="shared" si="6"/>
        <v>10.671758592625036</v>
      </c>
      <c r="U30" s="5">
        <v>10</v>
      </c>
    </row>
    <row r="31" spans="1:21">
      <c r="A31" t="s">
        <v>22</v>
      </c>
      <c r="B31" s="2">
        <v>38960</v>
      </c>
      <c r="C31" s="3">
        <v>1387364</v>
      </c>
      <c r="D31" s="3"/>
      <c r="E31" s="3">
        <v>1269047</v>
      </c>
      <c r="F31" s="3">
        <v>29308</v>
      </c>
      <c r="G31" s="5">
        <v>8854.1</v>
      </c>
      <c r="H31" s="5">
        <v>622.70000000000005</v>
      </c>
      <c r="I31" s="5">
        <v>155666.29999999999</v>
      </c>
      <c r="J31" s="5">
        <v>9.9</v>
      </c>
      <c r="K31" s="5"/>
      <c r="L31" s="5"/>
      <c r="M31" s="5"/>
      <c r="N31" s="4" t="e">
        <f t="shared" si="3"/>
        <v>#REF!</v>
      </c>
      <c r="P31" s="4">
        <f t="shared" si="5"/>
        <v>9.9911420973987966</v>
      </c>
      <c r="R31" s="4">
        <f t="shared" si="6"/>
        <v>10.82725213102853</v>
      </c>
      <c r="U31" s="5">
        <v>9.9</v>
      </c>
    </row>
    <row r="32" spans="1:21">
      <c r="A32" t="s">
        <v>23</v>
      </c>
      <c r="B32" s="2">
        <v>38990</v>
      </c>
      <c r="C32" s="3">
        <v>1419973</v>
      </c>
      <c r="D32" s="3"/>
      <c r="E32" s="3">
        <v>1281561</v>
      </c>
      <c r="F32" s="3">
        <v>26874</v>
      </c>
      <c r="G32" s="5">
        <v>8964.2999999999993</v>
      </c>
      <c r="H32" s="5">
        <v>629.9</v>
      </c>
      <c r="I32" s="5">
        <v>158463.5</v>
      </c>
      <c r="J32" s="5">
        <v>10.1</v>
      </c>
      <c r="K32" s="5"/>
      <c r="L32" s="5"/>
      <c r="M32" s="5"/>
      <c r="N32" s="4" t="e">
        <f t="shared" si="3"/>
        <v>#REF!</v>
      </c>
      <c r="P32" s="4">
        <f t="shared" si="5"/>
        <v>10.482825329061928</v>
      </c>
      <c r="R32" s="4">
        <f t="shared" si="6"/>
        <v>10.974522766099671</v>
      </c>
      <c r="U32" s="5">
        <v>10.1</v>
      </c>
    </row>
    <row r="33" spans="1:21">
      <c r="A33" t="s">
        <v>24</v>
      </c>
      <c r="B33" s="2">
        <v>39021</v>
      </c>
      <c r="C33" s="3">
        <v>1445198</v>
      </c>
      <c r="D33" s="3"/>
      <c r="E33" s="3">
        <v>1284431</v>
      </c>
      <c r="F33" s="3">
        <v>26630</v>
      </c>
      <c r="G33" s="5">
        <v>9018.7999999999993</v>
      </c>
      <c r="H33" s="5">
        <v>644</v>
      </c>
      <c r="I33" s="5">
        <v>158971.4</v>
      </c>
      <c r="J33" s="5">
        <v>10.1</v>
      </c>
      <c r="K33" s="5"/>
      <c r="L33" s="5"/>
      <c r="M33" s="5"/>
      <c r="N33" s="4" t="e">
        <f t="shared" si="3"/>
        <v>#REF!</v>
      </c>
      <c r="P33" s="4">
        <f t="shared" si="5"/>
        <v>9.9263381223110727</v>
      </c>
      <c r="R33" s="4">
        <f t="shared" si="6"/>
        <v>10.732132552457418</v>
      </c>
      <c r="U33" s="5">
        <v>10.1</v>
      </c>
    </row>
    <row r="34" spans="1:21">
      <c r="A34" t="s">
        <v>25</v>
      </c>
      <c r="B34" s="2">
        <v>39051</v>
      </c>
      <c r="C34" s="3">
        <v>1476672</v>
      </c>
      <c r="D34" s="3"/>
      <c r="E34" s="3">
        <v>1312936</v>
      </c>
      <c r="F34" s="3">
        <v>26458</v>
      </c>
      <c r="G34" s="5">
        <v>9097.2000000000007</v>
      </c>
      <c r="H34" s="5">
        <v>648.4</v>
      </c>
      <c r="I34" s="5">
        <v>161278</v>
      </c>
      <c r="J34" s="5">
        <v>9.6</v>
      </c>
      <c r="K34" s="5"/>
      <c r="L34" s="5"/>
      <c r="M34" s="5"/>
      <c r="N34" s="4" t="e">
        <f t="shared" si="3"/>
        <v>#REF!</v>
      </c>
      <c r="P34" s="4">
        <f t="shared" si="5"/>
        <v>10.757498428820277</v>
      </c>
      <c r="R34" s="4">
        <f t="shared" si="6"/>
        <v>10.56527181905469</v>
      </c>
      <c r="U34" s="5">
        <v>9.6</v>
      </c>
    </row>
    <row r="35" spans="1:21">
      <c r="A35" t="s">
        <v>26</v>
      </c>
      <c r="B35" s="2">
        <v>39082</v>
      </c>
      <c r="C35" s="3">
        <v>1508626</v>
      </c>
      <c r="D35" s="3"/>
      <c r="E35" s="3">
        <v>1324727</v>
      </c>
      <c r="F35" s="3">
        <v>26280</v>
      </c>
      <c r="G35" s="5">
        <v>9140.2999999999993</v>
      </c>
      <c r="H35" s="5">
        <v>659</v>
      </c>
      <c r="I35" s="5">
        <v>165399.79999999999</v>
      </c>
      <c r="J35" s="5">
        <v>10.7</v>
      </c>
      <c r="K35" s="5"/>
      <c r="L35" s="5"/>
      <c r="M35" s="5"/>
      <c r="N35" s="4" t="e">
        <f t="shared" si="3"/>
        <v>#REF!</v>
      </c>
      <c r="P35" s="4">
        <f t="shared" si="5"/>
        <v>11.028537281008699</v>
      </c>
      <c r="R35" s="4">
        <f t="shared" si="6"/>
        <v>10.510216418812712</v>
      </c>
      <c r="U35" s="5">
        <v>10.7</v>
      </c>
    </row>
    <row r="36" spans="1:21">
      <c r="A36" t="s">
        <v>27</v>
      </c>
      <c r="B36" s="2">
        <v>39113</v>
      </c>
      <c r="C36" s="3">
        <v>1524983</v>
      </c>
      <c r="D36" s="3"/>
      <c r="E36" s="3">
        <v>1333302</v>
      </c>
      <c r="F36" s="3">
        <v>25309</v>
      </c>
      <c r="G36" s="5">
        <v>9256.5</v>
      </c>
      <c r="H36" s="5">
        <v>658.7</v>
      </c>
      <c r="I36" s="5">
        <v>165672.5</v>
      </c>
      <c r="J36" s="5">
        <v>10.7</v>
      </c>
      <c r="K36" s="5"/>
      <c r="L36" s="5"/>
      <c r="M36" s="5"/>
      <c r="N36" s="4" t="e">
        <f t="shared" si="3"/>
        <v>#REF!</v>
      </c>
      <c r="P36" s="4">
        <f t="shared" si="5"/>
        <v>10.824972777976338</v>
      </c>
      <c r="R36" s="4">
        <f t="shared" si="6"/>
        <v>10.672054902617202</v>
      </c>
      <c r="U36" s="5">
        <v>10.7</v>
      </c>
    </row>
    <row r="37" spans="1:21">
      <c r="A37" t="s">
        <v>28</v>
      </c>
      <c r="B37" s="2">
        <v>39141</v>
      </c>
      <c r="C37" s="3">
        <v>1539176</v>
      </c>
      <c r="D37" s="3"/>
      <c r="E37" s="3">
        <v>1342136</v>
      </c>
      <c r="F37" s="3">
        <v>25116</v>
      </c>
      <c r="G37" s="5">
        <v>9316.6</v>
      </c>
      <c r="H37" s="5">
        <v>673.5</v>
      </c>
      <c r="I37" s="5">
        <v>167990.2</v>
      </c>
      <c r="J37" s="5">
        <v>11</v>
      </c>
      <c r="K37" s="5"/>
      <c r="L37" s="5"/>
      <c r="M37" s="5"/>
      <c r="N37" s="4" t="e">
        <f t="shared" si="3"/>
        <v>#REF!</v>
      </c>
      <c r="P37" s="4">
        <f t="shared" si="5"/>
        <v>11.166090323649392</v>
      </c>
      <c r="R37" s="4">
        <f t="shared" si="6"/>
        <v>10.305226018801349</v>
      </c>
      <c r="U37" s="5">
        <v>11</v>
      </c>
    </row>
    <row r="38" spans="1:21">
      <c r="A38" t="s">
        <v>29</v>
      </c>
      <c r="B38" s="2">
        <v>39172</v>
      </c>
      <c r="C38" s="3">
        <v>1569169</v>
      </c>
      <c r="D38" s="3"/>
      <c r="E38" s="3">
        <v>1353725</v>
      </c>
      <c r="F38" s="3">
        <v>24146</v>
      </c>
      <c r="G38" s="5">
        <v>9419</v>
      </c>
      <c r="H38" s="5">
        <v>701.7</v>
      </c>
      <c r="I38" s="5">
        <v>172053.3</v>
      </c>
      <c r="J38" s="5">
        <v>10.8</v>
      </c>
      <c r="K38" s="5"/>
      <c r="L38" s="5"/>
      <c r="M38" s="5"/>
      <c r="N38" s="4" t="e">
        <f t="shared" si="3"/>
        <v>#REF!</v>
      </c>
      <c r="P38" s="4">
        <f t="shared" si="5"/>
        <v>11.181058257897192</v>
      </c>
      <c r="R38" s="4">
        <f t="shared" si="6"/>
        <v>10.437576212362831</v>
      </c>
      <c r="U38" s="5">
        <v>10.8</v>
      </c>
    </row>
    <row r="39" spans="1:21">
      <c r="A39" t="s">
        <v>30</v>
      </c>
      <c r="B39" s="2">
        <v>39202</v>
      </c>
      <c r="C39" s="3">
        <v>1593191</v>
      </c>
      <c r="D39" s="3"/>
      <c r="E39" s="3">
        <v>1365070</v>
      </c>
      <c r="F39" s="3">
        <v>24173</v>
      </c>
      <c r="G39" s="5">
        <v>9501</v>
      </c>
      <c r="H39" s="5">
        <v>726</v>
      </c>
      <c r="I39" s="5">
        <v>173017.1</v>
      </c>
      <c r="J39" s="5">
        <v>10.7</v>
      </c>
      <c r="K39" s="5"/>
      <c r="L39" s="5"/>
      <c r="M39" s="5"/>
      <c r="N39" s="4" t="e">
        <f t="shared" si="3"/>
        <v>#REF!</v>
      </c>
      <c r="P39" s="4">
        <f t="shared" si="5"/>
        <v>10.759960988528604</v>
      </c>
      <c r="R39" s="4">
        <f t="shared" si="6"/>
        <v>10.188460423311096</v>
      </c>
      <c r="U39" s="5">
        <v>10.7</v>
      </c>
    </row>
    <row r="40" spans="1:21">
      <c r="A40" t="s">
        <v>31</v>
      </c>
      <c r="B40" s="2">
        <v>39233</v>
      </c>
      <c r="C40" s="3">
        <v>1615330</v>
      </c>
      <c r="D40" s="3"/>
      <c r="E40" s="3">
        <v>1369409</v>
      </c>
      <c r="F40" s="3">
        <v>24786</v>
      </c>
      <c r="G40" s="5">
        <v>9577.2000000000007</v>
      </c>
      <c r="H40" s="5">
        <v>753.8</v>
      </c>
      <c r="I40" s="5">
        <v>175500.6</v>
      </c>
      <c r="J40" s="5">
        <v>10.8</v>
      </c>
      <c r="K40" s="5"/>
      <c r="L40" s="5"/>
      <c r="M40" s="5"/>
      <c r="N40" s="4" t="e">
        <f t="shared" si="3"/>
        <v>#REF!</v>
      </c>
      <c r="P40" s="4">
        <f t="shared" si="5"/>
        <v>10.220213613644225</v>
      </c>
      <c r="R40" s="4">
        <f t="shared" si="6"/>
        <v>10.234806629834271</v>
      </c>
      <c r="U40" s="5">
        <v>10.8</v>
      </c>
    </row>
    <row r="41" spans="1:21">
      <c r="A41" t="s">
        <v>32</v>
      </c>
      <c r="B41" s="2">
        <v>39263</v>
      </c>
      <c r="C41" s="3">
        <v>1652351</v>
      </c>
      <c r="D41" s="3"/>
      <c r="E41" s="3">
        <v>1392727</v>
      </c>
      <c r="F41" s="3">
        <v>25339</v>
      </c>
      <c r="G41" s="5">
        <v>9688.6</v>
      </c>
      <c r="H41" s="5">
        <v>786.7</v>
      </c>
      <c r="I41" s="5">
        <v>182016.4</v>
      </c>
      <c r="J41" s="5">
        <v>10.7</v>
      </c>
      <c r="K41" s="5"/>
      <c r="L41" s="5"/>
      <c r="M41" s="5"/>
      <c r="N41" s="4" t="e">
        <f t="shared" si="3"/>
        <v>#REF!</v>
      </c>
      <c r="P41" s="4">
        <f t="shared" si="5"/>
        <v>10.46524263096822</v>
      </c>
      <c r="R41" s="4">
        <f t="shared" si="6"/>
        <v>10.5436704889041</v>
      </c>
      <c r="U41" s="5">
        <v>10.7</v>
      </c>
    </row>
    <row r="42" spans="1:21">
      <c r="A42" t="s">
        <v>33</v>
      </c>
      <c r="B42" s="2">
        <v>39294</v>
      </c>
      <c r="C42" s="3">
        <v>1678546</v>
      </c>
      <c r="D42" s="3"/>
      <c r="E42" s="3">
        <v>1397486</v>
      </c>
      <c r="F42" s="3">
        <v>25505</v>
      </c>
      <c r="G42" s="5">
        <v>9787.5</v>
      </c>
      <c r="H42" s="5">
        <v>807.6</v>
      </c>
      <c r="I42" s="5">
        <v>183392.6</v>
      </c>
      <c r="J42" s="5">
        <v>11</v>
      </c>
      <c r="K42" s="5"/>
      <c r="L42" s="5"/>
      <c r="M42" s="5"/>
      <c r="N42" s="4" t="e">
        <f t="shared" si="3"/>
        <v>#REF!</v>
      </c>
      <c r="P42" s="4">
        <f t="shared" si="5"/>
        <v>10.029777229788571</v>
      </c>
      <c r="R42" s="4">
        <f t="shared" si="6"/>
        <v>10.733357469339744</v>
      </c>
      <c r="S42" s="4">
        <f t="shared" si="6"/>
        <v>29.860106126386899</v>
      </c>
      <c r="U42" s="5">
        <v>11</v>
      </c>
    </row>
    <row r="43" spans="1:21">
      <c r="A43" t="s">
        <v>34</v>
      </c>
      <c r="B43" s="2">
        <v>39325</v>
      </c>
      <c r="C43" s="3">
        <v>1685143</v>
      </c>
      <c r="D43" s="3"/>
      <c r="E43" s="3">
        <v>1393751</v>
      </c>
      <c r="F43" s="3">
        <v>25133</v>
      </c>
      <c r="G43" s="5">
        <v>9826.1</v>
      </c>
      <c r="H43" s="5">
        <v>811.2</v>
      </c>
      <c r="I43" s="5">
        <v>185675.2</v>
      </c>
      <c r="J43" s="5">
        <v>11.2</v>
      </c>
      <c r="K43" s="5"/>
      <c r="L43" s="5"/>
      <c r="M43" s="5"/>
      <c r="N43" s="4" t="e">
        <f t="shared" si="3"/>
        <v>#REF!</v>
      </c>
      <c r="P43" s="4">
        <f t="shared" si="5"/>
        <v>9.826586406965232</v>
      </c>
      <c r="R43" s="4">
        <f t="shared" si="6"/>
        <v>10.977965010560077</v>
      </c>
      <c r="S43" s="4">
        <f t="shared" si="6"/>
        <v>30.2713987473904</v>
      </c>
      <c r="U43" s="5">
        <v>11.2</v>
      </c>
    </row>
    <row r="44" spans="1:21">
      <c r="A44" t="s">
        <v>35</v>
      </c>
      <c r="B44" s="2">
        <v>39355</v>
      </c>
      <c r="C44" s="3">
        <v>1706126</v>
      </c>
      <c r="D44" s="3"/>
      <c r="E44" s="3">
        <v>1404081</v>
      </c>
      <c r="F44" s="3">
        <v>24168</v>
      </c>
      <c r="G44" s="5">
        <v>9927.2999999999993</v>
      </c>
      <c r="H44" s="5">
        <v>837.6</v>
      </c>
      <c r="I44" s="5">
        <v>188514.6</v>
      </c>
      <c r="J44" s="5">
        <v>11.6</v>
      </c>
      <c r="K44" s="5"/>
      <c r="L44" s="5"/>
      <c r="M44" s="5"/>
      <c r="N44" s="4" t="e">
        <f t="shared" si="3"/>
        <v>#REF!</v>
      </c>
      <c r="P44" s="4">
        <f t="shared" si="5"/>
        <v>9.5602160178095197</v>
      </c>
      <c r="R44" s="4">
        <f t="shared" si="6"/>
        <v>10.742612362370728</v>
      </c>
      <c r="S44" s="4">
        <f t="shared" si="6"/>
        <v>32.973487855215126</v>
      </c>
      <c r="U44" s="5">
        <v>11.6</v>
      </c>
    </row>
    <row r="45" spans="1:21">
      <c r="A45" t="s">
        <v>36</v>
      </c>
      <c r="B45" s="2">
        <v>39386</v>
      </c>
      <c r="C45" s="3">
        <v>1725494</v>
      </c>
      <c r="D45" s="3"/>
      <c r="E45" s="3">
        <v>1429865</v>
      </c>
      <c r="F45" s="3">
        <v>23536</v>
      </c>
      <c r="G45" s="5">
        <v>10005.5</v>
      </c>
      <c r="H45" s="5">
        <v>917.6</v>
      </c>
      <c r="I45" s="5">
        <v>189781.1</v>
      </c>
      <c r="J45" s="5">
        <v>12</v>
      </c>
      <c r="K45" s="5"/>
      <c r="L45" s="5"/>
      <c r="M45" s="5"/>
      <c r="N45" s="4" t="e">
        <f t="shared" si="3"/>
        <v>#REF!</v>
      </c>
      <c r="P45" s="4">
        <f t="shared" si="5"/>
        <v>11.322834780537061</v>
      </c>
      <c r="R45" s="4">
        <f t="shared" si="6"/>
        <v>10.940479886459409</v>
      </c>
      <c r="S45" s="4">
        <f t="shared" si="6"/>
        <v>42.484472049689437</v>
      </c>
      <c r="U45" s="5">
        <v>12</v>
      </c>
    </row>
    <row r="46" spans="1:21">
      <c r="A46" t="s">
        <v>37</v>
      </c>
      <c r="B46" s="2">
        <v>39416</v>
      </c>
      <c r="C46" s="3">
        <v>1747567</v>
      </c>
      <c r="D46" s="3"/>
      <c r="E46" s="3">
        <v>1451768</v>
      </c>
      <c r="F46" s="3">
        <v>23373</v>
      </c>
      <c r="G46" s="5">
        <v>10085.5</v>
      </c>
      <c r="H46" s="5">
        <v>945.1</v>
      </c>
      <c r="I46" s="5">
        <v>192849.3</v>
      </c>
      <c r="J46" s="5">
        <v>12.8</v>
      </c>
      <c r="K46" s="5"/>
      <c r="L46" s="5"/>
      <c r="M46" s="5"/>
      <c r="N46" s="4" t="e">
        <f t="shared" si="3"/>
        <v>#REF!</v>
      </c>
      <c r="P46" s="4">
        <f t="shared" si="5"/>
        <v>10.574163554049854</v>
      </c>
      <c r="R46" s="4">
        <f t="shared" si="6"/>
        <v>10.863782262674215</v>
      </c>
      <c r="S46" s="4">
        <f t="shared" si="6"/>
        <v>45.758790869833454</v>
      </c>
      <c r="U46" s="5">
        <v>12.8</v>
      </c>
    </row>
    <row r="47" spans="1:21">
      <c r="A47" t="s">
        <v>38</v>
      </c>
      <c r="B47" s="2">
        <v>39447</v>
      </c>
      <c r="C47" s="3">
        <v>1760213</v>
      </c>
      <c r="D47" s="3"/>
      <c r="E47" s="3">
        <v>1455115</v>
      </c>
      <c r="F47" s="3">
        <v>31036</v>
      </c>
      <c r="G47" s="5">
        <v>10148.6</v>
      </c>
      <c r="H47" s="5">
        <v>1015.4</v>
      </c>
      <c r="I47" s="5">
        <v>196477.5</v>
      </c>
      <c r="J47" s="5">
        <v>11.7</v>
      </c>
      <c r="K47" s="5"/>
      <c r="L47" s="5"/>
      <c r="M47" s="5"/>
      <c r="N47" s="4" t="e">
        <f t="shared" si="3"/>
        <v>#REF!</v>
      </c>
      <c r="P47" s="4">
        <f t="shared" si="5"/>
        <v>9.8426317271407715</v>
      </c>
      <c r="R47" s="4">
        <f t="shared" si="6"/>
        <v>11.03136658534185</v>
      </c>
      <c r="S47" s="4">
        <f t="shared" si="6"/>
        <v>54.081942336874043</v>
      </c>
      <c r="U47" s="5">
        <v>11.7</v>
      </c>
    </row>
    <row r="48" spans="1:21">
      <c r="A48" t="s">
        <v>39</v>
      </c>
      <c r="B48" s="2">
        <v>39478</v>
      </c>
      <c r="C48" s="3">
        <v>1767476</v>
      </c>
      <c r="D48" s="3"/>
      <c r="E48" s="3">
        <v>1465067</v>
      </c>
      <c r="F48" s="3">
        <v>29929</v>
      </c>
      <c r="G48" s="5">
        <v>10289.4</v>
      </c>
      <c r="H48" s="5">
        <v>1028</v>
      </c>
      <c r="I48" s="5">
        <v>198324.5</v>
      </c>
      <c r="J48" s="5">
        <v>12.8</v>
      </c>
      <c r="K48" s="5"/>
      <c r="L48" s="5"/>
      <c r="M48" s="5"/>
      <c r="N48" s="4" t="e">
        <f t="shared" si="3"/>
        <v>#REF!</v>
      </c>
      <c r="P48" s="4">
        <f t="shared" si="5"/>
        <v>9.8826072412701684</v>
      </c>
      <c r="R48" s="4">
        <f t="shared" si="6"/>
        <v>11.158645276292333</v>
      </c>
      <c r="S48" s="4">
        <f t="shared" si="6"/>
        <v>56.064976468802172</v>
      </c>
      <c r="U48" s="5">
        <v>12.8</v>
      </c>
    </row>
    <row r="49" spans="1:21">
      <c r="A49" t="s">
        <v>40</v>
      </c>
      <c r="B49" s="2">
        <v>39507</v>
      </c>
      <c r="C49" s="3">
        <v>1777887</v>
      </c>
      <c r="D49" s="3"/>
      <c r="E49" s="3">
        <v>1472384</v>
      </c>
      <c r="F49" s="3">
        <v>29752</v>
      </c>
      <c r="G49" s="5">
        <v>10345.6</v>
      </c>
      <c r="H49" s="5">
        <v>1054.0999999999999</v>
      </c>
      <c r="I49" s="5">
        <v>201031.2</v>
      </c>
      <c r="J49" s="5">
        <v>12.3</v>
      </c>
      <c r="K49" s="5"/>
      <c r="L49" s="5"/>
      <c r="M49" s="5"/>
      <c r="N49" s="4" t="e">
        <f t="shared" si="3"/>
        <v>#REF!</v>
      </c>
      <c r="P49" s="4">
        <f t="shared" si="5"/>
        <v>9.7045306883952076</v>
      </c>
      <c r="R49" s="4">
        <f t="shared" si="6"/>
        <v>11.044801751712008</v>
      </c>
      <c r="S49" s="4">
        <f t="shared" si="6"/>
        <v>56.510764662212324</v>
      </c>
      <c r="U49" s="5">
        <v>12.3</v>
      </c>
    </row>
    <row r="50" spans="1:21">
      <c r="A50" t="s">
        <v>41</v>
      </c>
      <c r="B50" s="2">
        <v>39538</v>
      </c>
      <c r="C50" s="3">
        <v>1793358</v>
      </c>
      <c r="D50" s="3"/>
      <c r="E50" s="3">
        <v>1478295</v>
      </c>
      <c r="F50" s="3">
        <v>29054</v>
      </c>
      <c r="G50" s="5">
        <v>10446.200000000001</v>
      </c>
      <c r="H50" s="5">
        <v>1084.8</v>
      </c>
      <c r="I50" s="5">
        <v>204602</v>
      </c>
      <c r="J50" s="5">
        <v>12.4</v>
      </c>
      <c r="K50" s="5"/>
      <c r="L50" s="5"/>
      <c r="M50" s="5"/>
      <c r="N50" s="4" t="e">
        <f t="shared" si="3"/>
        <v>#REF!</v>
      </c>
      <c r="P50" s="4">
        <f t="shared" si="5"/>
        <v>9.2020166577406748</v>
      </c>
      <c r="R50" s="4">
        <f t="shared" si="6"/>
        <v>10.905616307463649</v>
      </c>
      <c r="S50" s="4">
        <f t="shared" si="6"/>
        <v>54.595981188542098</v>
      </c>
      <c r="U50" s="5">
        <v>12.4</v>
      </c>
    </row>
    <row r="51" spans="1:21">
      <c r="A51" t="s">
        <v>42</v>
      </c>
      <c r="B51" s="2">
        <v>39568</v>
      </c>
      <c r="C51" s="3">
        <v>1802763</v>
      </c>
      <c r="D51" s="3"/>
      <c r="E51" s="3">
        <v>1479885</v>
      </c>
      <c r="F51" s="3">
        <v>32633</v>
      </c>
      <c r="G51" s="5">
        <v>10520.7</v>
      </c>
      <c r="H51" s="5">
        <v>1122.5</v>
      </c>
      <c r="I51" s="5">
        <v>205854.8</v>
      </c>
      <c r="J51" s="5">
        <v>13.1</v>
      </c>
      <c r="K51" s="5"/>
      <c r="L51" s="5"/>
      <c r="M51" s="5"/>
      <c r="N51" s="4" t="e">
        <f t="shared" si="3"/>
        <v>#REF!</v>
      </c>
      <c r="P51" s="4">
        <f t="shared" si="5"/>
        <v>8.4109239819203374</v>
      </c>
      <c r="R51" s="4">
        <f t="shared" si="6"/>
        <v>10.732554467950738</v>
      </c>
      <c r="S51" s="4">
        <f t="shared" si="6"/>
        <v>54.614325068870514</v>
      </c>
      <c r="U51" s="5">
        <v>13.1</v>
      </c>
    </row>
    <row r="52" spans="1:21">
      <c r="A52" t="s">
        <v>43</v>
      </c>
      <c r="B52" s="2">
        <v>39599</v>
      </c>
      <c r="C52" s="3">
        <v>1814329</v>
      </c>
      <c r="D52" s="3"/>
      <c r="E52" s="3">
        <v>1481084</v>
      </c>
      <c r="F52" s="3">
        <v>41516</v>
      </c>
      <c r="G52" s="5">
        <v>10586.1</v>
      </c>
      <c r="H52" s="5">
        <v>1156.5999999999999</v>
      </c>
      <c r="I52" s="5">
        <v>208778.5</v>
      </c>
      <c r="J52" s="5">
        <v>13</v>
      </c>
      <c r="K52" s="5"/>
      <c r="L52" s="5"/>
      <c r="M52" s="5"/>
      <c r="N52" s="4" t="e">
        <f t="shared" si="3"/>
        <v>#REF!</v>
      </c>
      <c r="P52" s="4">
        <f t="shared" si="5"/>
        <v>8.1549778042936829</v>
      </c>
      <c r="R52" s="4">
        <f t="shared" si="6"/>
        <v>10.534394186192198</v>
      </c>
      <c r="S52" s="4">
        <f t="shared" si="6"/>
        <v>53.435924648447866</v>
      </c>
      <c r="U52" s="5">
        <v>13</v>
      </c>
    </row>
    <row r="53" spans="1:21">
      <c r="A53" t="s">
        <v>44</v>
      </c>
      <c r="B53" s="2">
        <v>39629</v>
      </c>
      <c r="C53" s="3">
        <v>1838175</v>
      </c>
      <c r="D53" s="3"/>
      <c r="E53" s="3">
        <v>1493337</v>
      </c>
      <c r="F53" s="3">
        <v>41860</v>
      </c>
      <c r="G53" s="5">
        <v>10649.6</v>
      </c>
      <c r="H53" s="5">
        <v>1188.0999999999999</v>
      </c>
      <c r="I53" s="5">
        <v>213402.4</v>
      </c>
      <c r="J53" s="5">
        <v>12.6</v>
      </c>
      <c r="K53" s="5"/>
      <c r="L53" s="5"/>
      <c r="M53" s="5"/>
      <c r="N53" s="4" t="e">
        <f t="shared" si="3"/>
        <v>#REF!</v>
      </c>
      <c r="P53" s="4">
        <f t="shared" si="5"/>
        <v>7.223957028190009</v>
      </c>
      <c r="R53" s="4">
        <f t="shared" si="6"/>
        <v>9.9188737278863783</v>
      </c>
      <c r="S53" s="4">
        <f t="shared" si="6"/>
        <v>51.023261726198022</v>
      </c>
      <c r="U53" s="5">
        <v>12.6</v>
      </c>
    </row>
    <row r="54" spans="1:21">
      <c r="A54" t="s">
        <v>45</v>
      </c>
      <c r="B54" s="2">
        <v>39660</v>
      </c>
      <c r="C54" s="3">
        <v>1842592</v>
      </c>
      <c r="D54" s="3"/>
      <c r="E54" s="3">
        <v>1506517</v>
      </c>
      <c r="F54" s="3">
        <v>45299</v>
      </c>
      <c r="G54" s="5">
        <v>10704.2</v>
      </c>
      <c r="H54" s="5">
        <v>1209.2</v>
      </c>
      <c r="I54" s="5">
        <v>215333.7</v>
      </c>
      <c r="J54" s="5">
        <v>12.4</v>
      </c>
      <c r="K54" s="5"/>
      <c r="L54" s="5"/>
      <c r="M54" s="5"/>
      <c r="N54" s="4" t="e">
        <f t="shared" si="3"/>
        <v>#REF!</v>
      </c>
      <c r="P54" s="4">
        <f t="shared" si="5"/>
        <v>7.8019386240720801</v>
      </c>
      <c r="R54" s="4">
        <f t="shared" si="6"/>
        <v>9.3660280970625962</v>
      </c>
      <c r="S54" s="4">
        <f t="shared" si="6"/>
        <v>49.727587914809313</v>
      </c>
      <c r="U54" s="5">
        <v>12.4</v>
      </c>
    </row>
    <row r="55" spans="1:21">
      <c r="A55" t="s">
        <v>46</v>
      </c>
      <c r="B55" s="2">
        <v>39691</v>
      </c>
      <c r="C55" s="3">
        <v>1842784</v>
      </c>
      <c r="D55" s="3"/>
      <c r="E55" s="3">
        <v>1490653</v>
      </c>
      <c r="F55" s="3">
        <v>54009</v>
      </c>
      <c r="G55" s="5">
        <v>10711.8</v>
      </c>
      <c r="H55" s="5">
        <v>1245.7</v>
      </c>
      <c r="I55" s="5">
        <v>218339.20000000001</v>
      </c>
      <c r="J55" s="5">
        <v>12.1</v>
      </c>
      <c r="K55" s="5"/>
      <c r="L55" s="5"/>
      <c r="M55" s="5"/>
      <c r="N55" s="4" t="e">
        <f t="shared" si="3"/>
        <v>#REF!</v>
      </c>
      <c r="P55" s="4">
        <f t="shared" si="5"/>
        <v>6.9526048770548021</v>
      </c>
      <c r="R55" s="4">
        <f t="shared" si="6"/>
        <v>9.013749096793223</v>
      </c>
      <c r="S55" s="4">
        <f t="shared" si="6"/>
        <v>53.562623274161723</v>
      </c>
      <c r="U55" s="5">
        <v>12.1</v>
      </c>
    </row>
    <row r="56" spans="1:21">
      <c r="A56" t="s">
        <v>47</v>
      </c>
      <c r="B56" s="2">
        <v>39721</v>
      </c>
      <c r="C56" s="3">
        <v>1852563</v>
      </c>
      <c r="D56" s="3"/>
      <c r="E56" s="3">
        <v>1505170</v>
      </c>
      <c r="F56" s="3">
        <v>53982</v>
      </c>
      <c r="G56" s="5">
        <v>10807.6</v>
      </c>
      <c r="H56" s="5">
        <v>1218.7</v>
      </c>
      <c r="I56" s="5">
        <v>220893.7</v>
      </c>
      <c r="J56" s="5">
        <v>11.4</v>
      </c>
      <c r="K56" s="5"/>
      <c r="L56" s="5"/>
      <c r="M56" s="5"/>
      <c r="N56" s="4">
        <f t="shared" ref="N56:N62" si="7">(C56/C44-1)*100</f>
        <v>8.5830120401424015</v>
      </c>
      <c r="P56" s="4">
        <f t="shared" si="5"/>
        <v>7.1996558603100613</v>
      </c>
      <c r="R56" s="4">
        <f t="shared" si="6"/>
        <v>8.8674664813191981</v>
      </c>
      <c r="S56" s="4">
        <f t="shared" si="6"/>
        <v>45.499044890162367</v>
      </c>
      <c r="U56" s="5">
        <v>11.4</v>
      </c>
    </row>
    <row r="57" spans="1:21">
      <c r="A57" t="s">
        <v>48</v>
      </c>
      <c r="B57" s="2">
        <v>39752</v>
      </c>
      <c r="C57" s="3">
        <v>1861244</v>
      </c>
      <c r="D57" s="3"/>
      <c r="E57" s="3">
        <v>1513819</v>
      </c>
      <c r="F57" s="3">
        <v>54853</v>
      </c>
      <c r="G57" s="5">
        <v>10863.8</v>
      </c>
      <c r="H57" s="5">
        <v>1259.4000000000001</v>
      </c>
      <c r="I57" s="5">
        <v>224002.7</v>
      </c>
      <c r="J57" s="5">
        <v>10.8</v>
      </c>
      <c r="K57" s="5"/>
      <c r="L57" s="5"/>
      <c r="M57" s="5"/>
      <c r="N57" s="4">
        <f t="shared" si="7"/>
        <v>7.8673122016071906</v>
      </c>
      <c r="P57" s="4">
        <f t="shared" ref="P57:P76" si="8">(E57/E45-1)*100</f>
        <v>5.8714633899004554</v>
      </c>
      <c r="R57" s="4">
        <f t="shared" si="6"/>
        <v>8.5782819449302892</v>
      </c>
      <c r="S57" s="4">
        <f t="shared" si="6"/>
        <v>37.249346120313874</v>
      </c>
      <c r="U57" s="5">
        <v>10.8</v>
      </c>
    </row>
    <row r="58" spans="1:21">
      <c r="A58" t="s">
        <v>49</v>
      </c>
      <c r="B58" s="2">
        <v>39782</v>
      </c>
      <c r="C58" s="3">
        <v>1868057</v>
      </c>
      <c r="D58" s="3"/>
      <c r="E58" s="3">
        <v>1507902</v>
      </c>
      <c r="F58" s="3">
        <v>58599</v>
      </c>
      <c r="G58" s="5">
        <v>10873</v>
      </c>
      <c r="H58" s="5">
        <v>1321.7</v>
      </c>
      <c r="I58" s="5">
        <v>225153.4</v>
      </c>
      <c r="J58" s="5">
        <v>10.7</v>
      </c>
      <c r="K58" s="5"/>
      <c r="L58" s="5"/>
      <c r="M58" s="5"/>
      <c r="N58" s="4">
        <f t="shared" si="7"/>
        <v>6.8947284996798475</v>
      </c>
      <c r="P58" s="4">
        <f t="shared" si="8"/>
        <v>3.8665957646125237</v>
      </c>
      <c r="R58" s="4">
        <f t="shared" si="6"/>
        <v>7.8082395518318304</v>
      </c>
      <c r="S58" s="4">
        <f t="shared" si="6"/>
        <v>39.847635170881389</v>
      </c>
      <c r="U58" s="5">
        <v>10.7</v>
      </c>
    </row>
    <row r="59" spans="1:21">
      <c r="A59" t="s">
        <v>50</v>
      </c>
      <c r="B59" s="2">
        <v>39813</v>
      </c>
      <c r="C59" s="3">
        <v>1869882</v>
      </c>
      <c r="D59" s="3"/>
      <c r="E59" s="3">
        <v>1526396</v>
      </c>
      <c r="F59" s="3">
        <v>59069</v>
      </c>
      <c r="G59" s="5">
        <v>10775.5</v>
      </c>
      <c r="H59" s="5">
        <v>1409.8</v>
      </c>
      <c r="I59" s="5">
        <v>225052.9</v>
      </c>
      <c r="J59" s="5">
        <v>10.1</v>
      </c>
      <c r="K59" s="5"/>
      <c r="L59" s="5"/>
      <c r="M59" s="5"/>
      <c r="N59" s="4">
        <f t="shared" si="7"/>
        <v>6.2304391570792816</v>
      </c>
      <c r="P59" s="4">
        <f t="shared" si="8"/>
        <v>4.8986506221157855</v>
      </c>
      <c r="R59" s="4">
        <f t="shared" si="6"/>
        <v>6.1772067083144533</v>
      </c>
      <c r="S59" s="4">
        <f t="shared" si="6"/>
        <v>38.841835729761677</v>
      </c>
      <c r="U59" s="5">
        <v>10.1</v>
      </c>
    </row>
    <row r="60" spans="1:21">
      <c r="A60" t="s">
        <v>51</v>
      </c>
      <c r="B60" s="2">
        <v>39844</v>
      </c>
      <c r="C60" s="3">
        <v>1862654</v>
      </c>
      <c r="D60" s="3"/>
      <c r="E60" s="3">
        <v>1524985</v>
      </c>
      <c r="F60" s="3">
        <v>58814</v>
      </c>
      <c r="G60" s="5">
        <v>10863.2</v>
      </c>
      <c r="H60" s="5">
        <v>1413.7</v>
      </c>
      <c r="I60" s="5">
        <v>226700.4</v>
      </c>
      <c r="J60" s="5">
        <v>9.8000000000000007</v>
      </c>
      <c r="K60" s="5"/>
      <c r="L60" s="5"/>
      <c r="M60" s="5"/>
      <c r="N60" s="4">
        <f t="shared" si="7"/>
        <v>5.3849670377419612</v>
      </c>
      <c r="P60" s="4">
        <f t="shared" si="8"/>
        <v>4.0897788292276083</v>
      </c>
      <c r="R60" s="4">
        <f t="shared" si="6"/>
        <v>5.5766128248488922</v>
      </c>
      <c r="S60" s="4">
        <f t="shared" si="6"/>
        <v>37.519455252918291</v>
      </c>
      <c r="U60" s="5">
        <v>9.8000000000000007</v>
      </c>
    </row>
    <row r="61" spans="1:21">
      <c r="A61" t="s">
        <v>52</v>
      </c>
      <c r="B61" s="2">
        <v>39872</v>
      </c>
      <c r="C61" s="3">
        <v>1859714</v>
      </c>
      <c r="D61" s="3"/>
      <c r="E61" s="3">
        <v>1524023</v>
      </c>
      <c r="F61" s="3">
        <v>58769</v>
      </c>
      <c r="G61" s="5">
        <v>10839.8</v>
      </c>
      <c r="H61" s="5">
        <v>1434.4</v>
      </c>
      <c r="I61" s="5">
        <v>226852.2</v>
      </c>
      <c r="J61" s="5">
        <v>9.3000000000000007</v>
      </c>
      <c r="K61" s="5"/>
      <c r="L61" s="5"/>
      <c r="M61" s="5"/>
      <c r="N61" s="4">
        <f t="shared" si="7"/>
        <v>4.6024859847673127</v>
      </c>
      <c r="P61" s="4">
        <f t="shared" si="8"/>
        <v>3.5071693253933667</v>
      </c>
      <c r="R61" s="4">
        <f t="shared" si="6"/>
        <v>4.7769099907206902</v>
      </c>
      <c r="S61" s="4">
        <f t="shared" si="6"/>
        <v>36.078170951522637</v>
      </c>
      <c r="U61" s="5">
        <v>9.3000000000000007</v>
      </c>
    </row>
    <row r="62" spans="1:21">
      <c r="A62" t="s">
        <v>53</v>
      </c>
      <c r="B62" s="2">
        <v>39903</v>
      </c>
      <c r="C62" s="3">
        <v>1861736</v>
      </c>
      <c r="D62" s="3"/>
      <c r="E62" s="3">
        <v>1514406</v>
      </c>
      <c r="F62" s="3">
        <v>63138</v>
      </c>
      <c r="G62" s="5">
        <v>10818.3</v>
      </c>
      <c r="H62" s="5">
        <v>1451.2</v>
      </c>
      <c r="I62" s="5">
        <v>226106.4</v>
      </c>
      <c r="J62" s="5">
        <v>9</v>
      </c>
      <c r="K62" s="5"/>
      <c r="L62" s="5"/>
      <c r="M62" s="5"/>
      <c r="N62" s="4">
        <f t="shared" si="7"/>
        <v>3.8128471838863254</v>
      </c>
      <c r="P62" s="4">
        <f t="shared" si="8"/>
        <v>2.4427465424695427</v>
      </c>
      <c r="R62" s="4">
        <f t="shared" si="6"/>
        <v>3.5620608450919855</v>
      </c>
      <c r="S62" s="4">
        <f t="shared" si="6"/>
        <v>33.775811209439532</v>
      </c>
      <c r="U62" s="5">
        <v>9</v>
      </c>
    </row>
    <row r="63" spans="1:21">
      <c r="A63" t="s">
        <v>54</v>
      </c>
      <c r="B63" s="2">
        <v>39933</v>
      </c>
      <c r="C63" s="3">
        <v>1857844</v>
      </c>
      <c r="D63" s="3"/>
      <c r="E63" s="3">
        <v>1516572</v>
      </c>
      <c r="F63" s="3">
        <v>63323</v>
      </c>
      <c r="G63" s="5">
        <v>10815.4</v>
      </c>
      <c r="H63" s="5">
        <v>1476.3</v>
      </c>
      <c r="I63" s="5">
        <v>226561</v>
      </c>
      <c r="J63" s="5">
        <v>8.3000000000000007</v>
      </c>
      <c r="K63" s="5"/>
      <c r="L63" s="5"/>
      <c r="M63" s="5"/>
      <c r="N63" s="4">
        <f t="shared" ref="N63:N99" si="9">(C63/C51-1)*100</f>
        <v>3.0553655694065096</v>
      </c>
      <c r="P63" s="4">
        <f t="shared" si="8"/>
        <v>2.4790439797687025</v>
      </c>
      <c r="R63" s="4">
        <f t="shared" si="6"/>
        <v>2.8011444105430217</v>
      </c>
      <c r="S63" s="4">
        <f t="shared" si="6"/>
        <v>31.518930957683743</v>
      </c>
      <c r="U63" s="5">
        <v>8.3000000000000007</v>
      </c>
    </row>
    <row r="64" spans="1:21">
      <c r="A64" t="s">
        <v>55</v>
      </c>
      <c r="B64" s="2">
        <v>39964</v>
      </c>
      <c r="C64" s="3">
        <v>1860128</v>
      </c>
      <c r="D64" s="3"/>
      <c r="E64" s="3">
        <v>1515538</v>
      </c>
      <c r="F64" s="3">
        <v>63563</v>
      </c>
      <c r="G64" s="5">
        <v>10812.5</v>
      </c>
      <c r="H64" s="5">
        <v>1484.5</v>
      </c>
      <c r="I64" s="5">
        <v>226703.3</v>
      </c>
      <c r="J64" s="5">
        <v>7.4</v>
      </c>
      <c r="K64" s="5"/>
      <c r="L64" s="5"/>
      <c r="M64" s="5"/>
      <c r="N64" s="4">
        <f t="shared" si="9"/>
        <v>2.5242941054240964</v>
      </c>
      <c r="P64" s="4">
        <f t="shared" si="8"/>
        <v>2.3262691380097289</v>
      </c>
      <c r="R64" s="4">
        <f t="shared" si="6"/>
        <v>2.1386535173482102</v>
      </c>
      <c r="S64" s="4">
        <f t="shared" si="6"/>
        <v>28.350337195227393</v>
      </c>
      <c r="U64" s="5">
        <v>7.4</v>
      </c>
    </row>
    <row r="65" spans="1:21">
      <c r="A65" t="s">
        <v>56</v>
      </c>
      <c r="B65" s="2">
        <v>39994</v>
      </c>
      <c r="C65" s="3">
        <v>1861005</v>
      </c>
      <c r="D65" s="3"/>
      <c r="E65" s="3">
        <v>1532845</v>
      </c>
      <c r="F65" s="3">
        <v>62569</v>
      </c>
      <c r="G65" s="5">
        <v>10839.1</v>
      </c>
      <c r="H65" s="5">
        <v>1500.1</v>
      </c>
      <c r="I65" s="5">
        <v>227180.2</v>
      </c>
      <c r="J65" s="5">
        <v>6.5</v>
      </c>
      <c r="K65" s="5"/>
      <c r="L65" s="5"/>
      <c r="M65" s="5"/>
      <c r="N65" s="4">
        <f t="shared" si="9"/>
        <v>1.2419927373617856</v>
      </c>
      <c r="P65" s="4">
        <f t="shared" si="8"/>
        <v>2.6456185040617086</v>
      </c>
      <c r="R65" s="4">
        <f t="shared" si="6"/>
        <v>1.7794095552884581</v>
      </c>
      <c r="S65" s="4">
        <f t="shared" si="6"/>
        <v>26.260415789916671</v>
      </c>
      <c r="U65" s="5">
        <v>6.5</v>
      </c>
    </row>
    <row r="66" spans="1:21">
      <c r="A66" t="s">
        <v>57</v>
      </c>
      <c r="B66" s="2">
        <v>40025</v>
      </c>
      <c r="C66" s="3">
        <v>1850523</v>
      </c>
      <c r="D66" s="3"/>
      <c r="E66" s="3">
        <v>1531004</v>
      </c>
      <c r="F66" s="3">
        <v>66438</v>
      </c>
      <c r="G66" s="5">
        <v>10802</v>
      </c>
      <c r="H66" s="5">
        <v>1499.8</v>
      </c>
      <c r="I66" s="5">
        <v>227334.5</v>
      </c>
      <c r="J66" s="5">
        <v>5.7</v>
      </c>
      <c r="K66" s="5"/>
      <c r="L66" s="5"/>
      <c r="M66" s="5"/>
      <c r="N66" s="4">
        <f t="shared" si="9"/>
        <v>0.43042626908180726</v>
      </c>
      <c r="P66" s="4">
        <f t="shared" si="8"/>
        <v>1.6254048245057939</v>
      </c>
      <c r="R66" s="4">
        <f t="shared" si="6"/>
        <v>0.91366005866855282</v>
      </c>
      <c r="S66" s="4">
        <f t="shared" si="6"/>
        <v>24.032418127687727</v>
      </c>
      <c r="U66" s="5">
        <v>5.7</v>
      </c>
    </row>
    <row r="67" spans="1:21">
      <c r="A67" t="s">
        <v>58</v>
      </c>
      <c r="B67" s="2">
        <v>40056</v>
      </c>
      <c r="C67" s="3">
        <v>1838390</v>
      </c>
      <c r="D67" s="3"/>
      <c r="E67" s="3">
        <v>1518237</v>
      </c>
      <c r="F67" s="3">
        <v>65799</v>
      </c>
      <c r="G67" s="5">
        <v>10737.8</v>
      </c>
      <c r="H67" s="5">
        <v>1499.6</v>
      </c>
      <c r="I67" s="5">
        <v>227448.8</v>
      </c>
      <c r="J67" s="5">
        <v>5.6</v>
      </c>
      <c r="K67" s="5"/>
      <c r="L67" s="5"/>
      <c r="M67" s="5"/>
      <c r="N67" s="4">
        <f t="shared" si="9"/>
        <v>-0.23844357233403501</v>
      </c>
      <c r="P67" s="4">
        <f t="shared" si="8"/>
        <v>1.850464192538448</v>
      </c>
      <c r="R67" s="4">
        <f t="shared" si="6"/>
        <v>0.242722978397647</v>
      </c>
      <c r="S67" s="4">
        <f t="shared" si="6"/>
        <v>20.382114473789837</v>
      </c>
      <c r="U67" s="5">
        <v>5.6</v>
      </c>
    </row>
    <row r="68" spans="1:21">
      <c r="A68" t="s">
        <v>59</v>
      </c>
      <c r="B68" s="2">
        <v>40086</v>
      </c>
      <c r="C68" s="3">
        <v>1846010</v>
      </c>
      <c r="D68" s="3"/>
      <c r="E68" s="3">
        <v>1524365</v>
      </c>
      <c r="F68" s="3">
        <v>66033</v>
      </c>
      <c r="G68" s="5">
        <v>10771.9</v>
      </c>
      <c r="H68" s="5">
        <v>1499.6</v>
      </c>
      <c r="I68" s="5">
        <v>228588</v>
      </c>
      <c r="J68" s="5">
        <v>5.0999999999999996</v>
      </c>
      <c r="K68" s="5"/>
      <c r="L68" s="5"/>
      <c r="M68" s="5"/>
      <c r="N68" s="4">
        <f t="shared" si="9"/>
        <v>-0.35372616207923757</v>
      </c>
      <c r="P68" s="4">
        <f t="shared" si="8"/>
        <v>1.2752712318209847</v>
      </c>
      <c r="R68" s="4">
        <f t="shared" si="6"/>
        <v>-0.33032310596248227</v>
      </c>
      <c r="S68" s="4">
        <f t="shared" si="6"/>
        <v>23.049150734389091</v>
      </c>
      <c r="U68" s="5">
        <v>5.0999999999999996</v>
      </c>
    </row>
    <row r="69" spans="1:21">
      <c r="A69" t="s">
        <v>60</v>
      </c>
      <c r="B69" s="2">
        <v>40117</v>
      </c>
      <c r="C69" s="3">
        <v>1834771</v>
      </c>
      <c r="D69" s="3"/>
      <c r="E69" s="3">
        <v>1515656</v>
      </c>
      <c r="F69" s="3">
        <v>65157</v>
      </c>
      <c r="G69" s="5">
        <v>10725.9</v>
      </c>
      <c r="H69" s="5">
        <v>1497.5</v>
      </c>
      <c r="I69" s="5">
        <v>228097.9</v>
      </c>
      <c r="J69" s="5">
        <v>4.7</v>
      </c>
      <c r="K69" s="5"/>
      <c r="L69" s="5"/>
      <c r="M69" s="5"/>
      <c r="N69" s="4">
        <f t="shared" si="9"/>
        <v>-1.4223282922604441</v>
      </c>
      <c r="P69" s="4">
        <f t="shared" si="8"/>
        <v>0.12134872134648145</v>
      </c>
      <c r="R69" s="4">
        <f t="shared" si="6"/>
        <v>-1.2693532649717398</v>
      </c>
      <c r="S69" s="4">
        <f t="shared" si="6"/>
        <v>18.905828172145455</v>
      </c>
      <c r="U69" s="5">
        <v>4.7</v>
      </c>
    </row>
    <row r="70" spans="1:21">
      <c r="A70" t="s">
        <v>61</v>
      </c>
      <c r="B70" s="2">
        <v>40147</v>
      </c>
      <c r="C70" s="3">
        <v>1834405</v>
      </c>
      <c r="D70" s="3"/>
      <c r="E70" s="3">
        <v>1538126</v>
      </c>
      <c r="F70" s="3">
        <v>64772</v>
      </c>
      <c r="G70" s="5">
        <v>10755.2</v>
      </c>
      <c r="H70" s="5">
        <v>1498</v>
      </c>
      <c r="I70" s="5">
        <v>228329.3</v>
      </c>
      <c r="J70" s="5">
        <v>4.0999999999999996</v>
      </c>
      <c r="K70" s="5"/>
      <c r="L70" s="5"/>
      <c r="M70" s="5"/>
      <c r="N70" s="4">
        <f t="shared" si="9"/>
        <v>-1.8014439602217713</v>
      </c>
      <c r="P70" s="4">
        <f t="shared" si="8"/>
        <v>2.0043742895758498</v>
      </c>
      <c r="R70" s="4">
        <f t="shared" si="6"/>
        <v>-1.0834176400257411</v>
      </c>
      <c r="S70" s="4">
        <f t="shared" si="6"/>
        <v>13.338881743209496</v>
      </c>
      <c r="U70" s="5">
        <v>4.0999999999999996</v>
      </c>
    </row>
    <row r="71" spans="1:21">
      <c r="A71" t="s">
        <v>62</v>
      </c>
      <c r="B71" s="2">
        <v>40178</v>
      </c>
      <c r="C71" s="3">
        <v>1837037</v>
      </c>
      <c r="D71" s="3"/>
      <c r="E71" s="3">
        <v>1552593</v>
      </c>
      <c r="F71" s="3">
        <v>65289</v>
      </c>
      <c r="G71" s="5">
        <v>10784.6</v>
      </c>
      <c r="H71" s="5">
        <v>1505.6</v>
      </c>
      <c r="I71" s="5">
        <v>226669.8</v>
      </c>
      <c r="J71" s="5">
        <v>4.3</v>
      </c>
      <c r="K71" s="5"/>
      <c r="L71" s="5"/>
      <c r="M71" s="5"/>
      <c r="N71" s="4">
        <f t="shared" si="9"/>
        <v>-1.7565279520311949</v>
      </c>
      <c r="P71" s="4">
        <f t="shared" si="8"/>
        <v>1.7162649797300311</v>
      </c>
      <c r="R71" s="4">
        <f t="shared" si="6"/>
        <v>8.4450837548155633E-2</v>
      </c>
      <c r="S71" s="4">
        <f t="shared" si="6"/>
        <v>6.7952901120726272</v>
      </c>
      <c r="U71" s="5">
        <v>4.3</v>
      </c>
    </row>
    <row r="72" spans="1:21">
      <c r="A72" t="s">
        <v>63</v>
      </c>
      <c r="B72" s="2">
        <v>40209</v>
      </c>
      <c r="C72" s="3">
        <v>1816431</v>
      </c>
      <c r="D72" s="3"/>
      <c r="E72" s="3">
        <v>1539993</v>
      </c>
      <c r="F72" s="3">
        <v>63339</v>
      </c>
      <c r="G72" s="5">
        <v>10774.4</v>
      </c>
      <c r="H72" s="5">
        <v>1501.6</v>
      </c>
      <c r="I72" s="5">
        <v>227215.4</v>
      </c>
      <c r="J72" s="5">
        <v>3.9</v>
      </c>
      <c r="K72" s="5"/>
      <c r="L72" s="5"/>
      <c r="M72" s="5"/>
      <c r="N72" s="4">
        <f t="shared" si="9"/>
        <v>-2.4815666248267254</v>
      </c>
      <c r="P72" s="4">
        <f t="shared" si="8"/>
        <v>0.98414082761468791</v>
      </c>
      <c r="R72" s="4">
        <f t="shared" si="6"/>
        <v>-0.81743869209810471</v>
      </c>
      <c r="S72" s="4">
        <f t="shared" si="6"/>
        <v>6.2177265332107101</v>
      </c>
      <c r="U72" s="5">
        <v>3.9</v>
      </c>
    </row>
    <row r="73" spans="1:21">
      <c r="A73" t="s">
        <v>64</v>
      </c>
      <c r="B73" s="2">
        <v>40237</v>
      </c>
      <c r="C73" s="3">
        <v>1818754</v>
      </c>
      <c r="D73" s="3"/>
      <c r="E73" s="3">
        <v>1541679</v>
      </c>
      <c r="F73" s="3">
        <v>62516</v>
      </c>
      <c r="G73" s="5">
        <v>10777.2</v>
      </c>
      <c r="H73" s="5">
        <v>1506</v>
      </c>
      <c r="I73" s="5">
        <v>227783.4</v>
      </c>
      <c r="J73" s="5">
        <v>4</v>
      </c>
      <c r="K73" s="5"/>
      <c r="L73" s="5"/>
      <c r="M73" s="5"/>
      <c r="N73" s="4">
        <f t="shared" si="9"/>
        <v>-2.2024891999522511</v>
      </c>
      <c r="P73" s="4">
        <f t="shared" si="8"/>
        <v>1.1585126996114914</v>
      </c>
      <c r="R73" s="4">
        <f t="shared" si="6"/>
        <v>-0.57750142991567222</v>
      </c>
      <c r="S73" s="4">
        <f t="shared" si="6"/>
        <v>4.9916341327384206</v>
      </c>
      <c r="U73" s="5">
        <v>4</v>
      </c>
    </row>
    <row r="74" spans="1:21">
      <c r="A74" t="s">
        <v>65</v>
      </c>
      <c r="B74" s="2">
        <v>40268</v>
      </c>
      <c r="C74" s="3">
        <v>1827094</v>
      </c>
      <c r="D74" s="3"/>
      <c r="E74" s="3">
        <v>1552667</v>
      </c>
      <c r="F74" s="3">
        <v>62223</v>
      </c>
      <c r="G74" s="5">
        <v>10800.5</v>
      </c>
      <c r="H74" s="5">
        <v>1492.1</v>
      </c>
      <c r="I74" s="5">
        <v>227626.8</v>
      </c>
      <c r="J74" s="5">
        <v>2.5</v>
      </c>
      <c r="K74" s="5"/>
      <c r="L74" s="5"/>
      <c r="M74" s="5"/>
      <c r="N74" s="4">
        <f t="shared" si="9"/>
        <v>-1.8607364309440211</v>
      </c>
      <c r="P74" s="4">
        <f t="shared" si="8"/>
        <v>2.5264691238677139</v>
      </c>
      <c r="R74" s="4">
        <f t="shared" si="6"/>
        <v>-0.16453601767374426</v>
      </c>
      <c r="S74" s="4">
        <f t="shared" si="6"/>
        <v>2.8183572216097019</v>
      </c>
      <c r="U74" s="5">
        <v>2.5</v>
      </c>
    </row>
    <row r="75" spans="1:21">
      <c r="A75" t="s">
        <v>66</v>
      </c>
      <c r="B75" s="2">
        <v>40298</v>
      </c>
      <c r="C75" s="3">
        <v>1818540</v>
      </c>
      <c r="D75" s="3"/>
      <c r="E75" s="3">
        <v>1547922</v>
      </c>
      <c r="F75" s="3">
        <v>61767</v>
      </c>
      <c r="G75" s="5">
        <v>10820.2</v>
      </c>
      <c r="H75" s="5">
        <v>1499.2</v>
      </c>
      <c r="I75" s="5">
        <v>227437.9</v>
      </c>
      <c r="J75" s="5">
        <v>2.4</v>
      </c>
      <c r="K75" s="5"/>
      <c r="L75" s="5"/>
      <c r="M75" s="5"/>
      <c r="N75" s="4">
        <f t="shared" si="9"/>
        <v>-2.1155705215292531</v>
      </c>
      <c r="P75" s="4">
        <f t="shared" si="8"/>
        <v>2.0671619942871144</v>
      </c>
      <c r="R75" s="4">
        <f t="shared" si="6"/>
        <v>4.4381160197515257E-2</v>
      </c>
      <c r="S75" s="4">
        <f t="shared" si="6"/>
        <v>1.5511752353857711</v>
      </c>
      <c r="U75" s="5">
        <v>2.4</v>
      </c>
    </row>
    <row r="76" spans="1:21">
      <c r="A76" t="s">
        <v>67</v>
      </c>
      <c r="B76" s="2">
        <v>40329</v>
      </c>
      <c r="C76" s="3">
        <v>1823626</v>
      </c>
      <c r="D76" s="3"/>
      <c r="E76" s="3">
        <v>1553356</v>
      </c>
      <c r="F76" s="3">
        <v>62723</v>
      </c>
      <c r="G76" s="5">
        <v>10865.1</v>
      </c>
      <c r="H76" s="5">
        <v>1478.6</v>
      </c>
      <c r="I76" s="5">
        <v>228226</v>
      </c>
      <c r="J76" s="5">
        <v>2.2999999999999998</v>
      </c>
      <c r="K76" s="5"/>
      <c r="L76" s="5"/>
      <c r="M76" s="5"/>
      <c r="N76" s="4">
        <f t="shared" si="9"/>
        <v>-1.962338075659309</v>
      </c>
      <c r="P76" s="4">
        <f t="shared" si="8"/>
        <v>2.4953514857430248</v>
      </c>
      <c r="R76" s="4">
        <f t="shared" si="6"/>
        <v>0.48647398843930656</v>
      </c>
      <c r="S76" s="4">
        <f t="shared" si="6"/>
        <v>-0.3974402155607959</v>
      </c>
      <c r="U76" s="5">
        <v>2.2999999999999998</v>
      </c>
    </row>
    <row r="77" spans="1:21">
      <c r="A77" t="s">
        <v>68</v>
      </c>
      <c r="B77" s="2">
        <v>40359</v>
      </c>
      <c r="C77" s="3">
        <v>1847066</v>
      </c>
      <c r="D77" s="3"/>
      <c r="E77" s="3">
        <v>1636776</v>
      </c>
      <c r="F77" s="3">
        <v>146725</v>
      </c>
      <c r="G77" s="5">
        <v>10988.6</v>
      </c>
      <c r="H77" s="5">
        <v>1516</v>
      </c>
      <c r="I77" s="5">
        <v>259292.5</v>
      </c>
      <c r="J77" s="5">
        <v>2.9</v>
      </c>
      <c r="K77" s="5"/>
      <c r="L77" s="5"/>
      <c r="M77" s="5"/>
      <c r="N77" s="4">
        <f t="shared" si="9"/>
        <v>-0.74900389843122195</v>
      </c>
      <c r="P77" s="4">
        <f t="shared" ref="P77:P89" si="10">(E77/E65-1)*100</f>
        <v>6.780268063633299</v>
      </c>
      <c r="R77" s="4">
        <f t="shared" si="6"/>
        <v>1.3792658062016239</v>
      </c>
      <c r="S77" s="4">
        <f t="shared" si="6"/>
        <v>1.0599293380441299</v>
      </c>
      <c r="U77" s="5">
        <v>2.9</v>
      </c>
    </row>
    <row r="78" spans="1:21">
      <c r="A78" t="s">
        <v>69</v>
      </c>
      <c r="B78" s="2">
        <v>40390</v>
      </c>
      <c r="C78" s="3">
        <v>1833104</v>
      </c>
      <c r="D78" s="3"/>
      <c r="E78" s="3">
        <v>1634809</v>
      </c>
      <c r="F78" s="3">
        <v>143126</v>
      </c>
      <c r="G78" s="5">
        <v>10981.3</v>
      </c>
      <c r="H78" s="5">
        <v>1547.9</v>
      </c>
      <c r="I78" s="5">
        <v>257881.1</v>
      </c>
      <c r="J78" s="5">
        <v>4</v>
      </c>
      <c r="K78" s="5"/>
      <c r="L78" s="5"/>
      <c r="M78" s="5"/>
      <c r="N78" s="4">
        <f t="shared" si="9"/>
        <v>-0.94130145910101826</v>
      </c>
      <c r="P78" s="4">
        <f t="shared" si="10"/>
        <v>6.7801912993042501</v>
      </c>
      <c r="R78" s="4">
        <f t="shared" si="6"/>
        <v>1.6598778004073278</v>
      </c>
      <c r="S78" s="4">
        <f t="shared" si="6"/>
        <v>3.2070942792372437</v>
      </c>
      <c r="U78" s="5">
        <v>4</v>
      </c>
    </row>
    <row r="79" spans="1:21">
      <c r="A79" t="s">
        <v>70</v>
      </c>
      <c r="B79" s="2">
        <v>40421</v>
      </c>
      <c r="C79" s="3">
        <v>1819741</v>
      </c>
      <c r="D79" s="3"/>
      <c r="E79" s="3">
        <v>1638022</v>
      </c>
      <c r="F79" s="3">
        <v>141549</v>
      </c>
      <c r="G79" s="5">
        <v>10978.8</v>
      </c>
      <c r="H79" s="5">
        <v>1549.4</v>
      </c>
      <c r="I79" s="5">
        <v>257741.9</v>
      </c>
      <c r="J79" s="5">
        <v>4.3</v>
      </c>
      <c r="K79" s="5"/>
      <c r="L79" s="5"/>
      <c r="M79" s="5"/>
      <c r="N79" s="4">
        <f t="shared" si="9"/>
        <v>-1.0144202263937419</v>
      </c>
      <c r="P79" s="4">
        <f t="shared" si="10"/>
        <v>7.8897431692153575</v>
      </c>
      <c r="R79" s="4">
        <f t="shared" si="6"/>
        <v>2.2444076067723362</v>
      </c>
      <c r="S79" s="4">
        <f t="shared" si="6"/>
        <v>3.3208855694851991</v>
      </c>
      <c r="U79" s="5">
        <v>4.3</v>
      </c>
    </row>
    <row r="80" spans="1:21">
      <c r="A80" t="s">
        <v>71</v>
      </c>
      <c r="B80" s="2">
        <v>40451</v>
      </c>
      <c r="C80" s="3">
        <v>1837278</v>
      </c>
      <c r="D80" s="3"/>
      <c r="E80" s="3">
        <v>1659018</v>
      </c>
      <c r="F80" s="3">
        <v>145896</v>
      </c>
      <c r="G80" s="5">
        <v>10981.4</v>
      </c>
      <c r="H80" s="5">
        <v>1552.1</v>
      </c>
      <c r="I80" s="5">
        <v>257438.4</v>
      </c>
      <c r="J80" s="5">
        <v>4.2</v>
      </c>
      <c r="K80" s="5"/>
      <c r="L80" s="5"/>
      <c r="M80" s="5"/>
      <c r="N80" s="4">
        <f t="shared" si="9"/>
        <v>-0.47302018948975899</v>
      </c>
      <c r="P80" s="4">
        <f t="shared" si="10"/>
        <v>8.8333830808238201</v>
      </c>
      <c r="R80" s="4">
        <f t="shared" si="6"/>
        <v>1.9448750916737145</v>
      </c>
      <c r="S80" s="4">
        <f t="shared" si="6"/>
        <v>3.5009335822886012</v>
      </c>
      <c r="U80" s="5">
        <v>4.2</v>
      </c>
    </row>
    <row r="81" spans="1:21">
      <c r="A81" t="s">
        <v>72</v>
      </c>
      <c r="B81" s="2">
        <v>40482</v>
      </c>
      <c r="C81" s="3">
        <v>1824955</v>
      </c>
      <c r="D81" s="3"/>
      <c r="E81" s="3">
        <v>1647355</v>
      </c>
      <c r="F81" s="3">
        <v>142815</v>
      </c>
      <c r="G81" s="5">
        <v>10958</v>
      </c>
      <c r="H81" s="5">
        <v>1524.3</v>
      </c>
      <c r="I81" s="5">
        <v>256307.20000000001</v>
      </c>
      <c r="J81" s="5">
        <v>4.2</v>
      </c>
      <c r="K81" s="5"/>
      <c r="L81" s="5"/>
      <c r="M81" s="5"/>
      <c r="N81" s="4">
        <f t="shared" si="9"/>
        <v>-0.53499864560754284</v>
      </c>
      <c r="P81" s="4">
        <f t="shared" si="10"/>
        <v>8.689240830373123</v>
      </c>
      <c r="R81" s="4">
        <f t="shared" si="6"/>
        <v>2.1639209763283374</v>
      </c>
      <c r="S81" s="4">
        <f t="shared" si="6"/>
        <v>1.7896494156928178</v>
      </c>
      <c r="U81" s="5">
        <v>4.2</v>
      </c>
    </row>
    <row r="82" spans="1:21">
      <c r="A82" t="s">
        <v>73</v>
      </c>
      <c r="B82" s="2">
        <v>40512</v>
      </c>
      <c r="C82" s="3">
        <v>1839298</v>
      </c>
      <c r="D82" s="3"/>
      <c r="E82" s="3">
        <v>1677480</v>
      </c>
      <c r="F82" s="3">
        <v>146968</v>
      </c>
      <c r="G82" s="5">
        <v>11067.6</v>
      </c>
      <c r="H82" s="5">
        <v>1556.9</v>
      </c>
      <c r="I82" s="5">
        <v>257124.8</v>
      </c>
      <c r="J82" s="5">
        <v>5.7</v>
      </c>
      <c r="K82" s="5"/>
      <c r="L82" s="5"/>
      <c r="M82" s="5"/>
      <c r="N82" s="4">
        <f t="shared" si="9"/>
        <v>0.26673499036471426</v>
      </c>
      <c r="P82" s="4">
        <f t="shared" si="10"/>
        <v>9.0599859829428873</v>
      </c>
      <c r="R82" s="4">
        <f t="shared" si="6"/>
        <v>2.9046414757512684</v>
      </c>
      <c r="S82" s="4">
        <f t="shared" si="6"/>
        <v>3.9319092122830579</v>
      </c>
      <c r="U82" s="5">
        <v>5.7</v>
      </c>
    </row>
    <row r="83" spans="1:21">
      <c r="A83" t="s">
        <v>74</v>
      </c>
      <c r="B83" s="2">
        <v>40543</v>
      </c>
      <c r="C83" s="3">
        <v>1843950</v>
      </c>
      <c r="D83" s="3"/>
      <c r="E83" s="3">
        <v>1682065</v>
      </c>
      <c r="F83" s="3">
        <v>140287</v>
      </c>
      <c r="G83" s="5">
        <v>11027</v>
      </c>
      <c r="H83" s="5">
        <v>1538.1</v>
      </c>
      <c r="I83" s="5">
        <v>256958.9</v>
      </c>
      <c r="J83" s="5">
        <v>5.9</v>
      </c>
      <c r="K83" s="5"/>
      <c r="L83" s="5"/>
      <c r="M83" s="5"/>
      <c r="N83" s="4">
        <f t="shared" si="9"/>
        <v>0.37631250758694001</v>
      </c>
      <c r="P83" s="4">
        <f t="shared" si="10"/>
        <v>8.3390817812523998</v>
      </c>
      <c r="R83" s="4">
        <f t="shared" si="6"/>
        <v>2.2476494260334157</v>
      </c>
      <c r="S83" s="4">
        <f t="shared" si="6"/>
        <v>2.1586078639745043</v>
      </c>
      <c r="U83" s="5">
        <v>5.9</v>
      </c>
    </row>
    <row r="84" spans="1:21">
      <c r="A84" t="s">
        <v>75</v>
      </c>
      <c r="B84" s="2">
        <v>40574</v>
      </c>
      <c r="C84" s="3">
        <v>1827001</v>
      </c>
      <c r="D84" s="3"/>
      <c r="E84" s="3">
        <v>1704192</v>
      </c>
      <c r="F84" s="3">
        <v>138597</v>
      </c>
      <c r="G84" s="5">
        <v>11064.9</v>
      </c>
      <c r="H84" s="5">
        <v>1526.7</v>
      </c>
      <c r="I84" s="5">
        <v>255960.4</v>
      </c>
      <c r="J84" s="5">
        <v>5.8</v>
      </c>
      <c r="K84" s="5"/>
      <c r="L84" s="5"/>
      <c r="M84" s="5"/>
      <c r="N84" s="4">
        <f t="shared" si="9"/>
        <v>0.58191035057209017</v>
      </c>
      <c r="P84" s="4">
        <f t="shared" si="10"/>
        <v>10.662321192369051</v>
      </c>
      <c r="R84" s="4">
        <f t="shared" si="6"/>
        <v>2.6962058212058215</v>
      </c>
      <c r="S84" s="4">
        <f t="shared" si="6"/>
        <v>1.6715503462972903</v>
      </c>
      <c r="U84" s="5">
        <v>5.8</v>
      </c>
    </row>
    <row r="85" spans="1:21">
      <c r="A85" t="s">
        <v>76</v>
      </c>
      <c r="B85" s="2">
        <v>40602</v>
      </c>
      <c r="C85" s="3">
        <v>1816915</v>
      </c>
      <c r="D85" s="3"/>
      <c r="E85" s="3">
        <v>1707553</v>
      </c>
      <c r="F85" s="3">
        <v>142590</v>
      </c>
      <c r="G85" s="5">
        <v>11112.3</v>
      </c>
      <c r="H85" s="5">
        <v>1535.3</v>
      </c>
      <c r="I85" s="5">
        <v>255858.4</v>
      </c>
      <c r="J85" s="5">
        <v>6.9</v>
      </c>
      <c r="K85" s="5"/>
      <c r="L85" s="5"/>
      <c r="M85" s="5"/>
      <c r="N85" s="4">
        <f>(C85/C73-1)*100</f>
        <v>-0.101113179682355</v>
      </c>
      <c r="P85" s="4">
        <f>(E85/E73-1)*100</f>
        <v>10.759308520126432</v>
      </c>
      <c r="R85" s="4">
        <f>(G85/G73-1)*100</f>
        <v>3.1093419441042158</v>
      </c>
      <c r="S85" s="4">
        <f>(H85/H73-1)*100</f>
        <v>1.9455511288180682</v>
      </c>
      <c r="U85" s="5">
        <v>6.9</v>
      </c>
    </row>
    <row r="86" spans="1:21">
      <c r="A86" t="s">
        <v>77</v>
      </c>
      <c r="B86" s="2">
        <v>40633</v>
      </c>
      <c r="C86" s="3">
        <v>1824257</v>
      </c>
      <c r="D86" s="3"/>
      <c r="E86" s="3">
        <v>1701707</v>
      </c>
      <c r="F86" s="3">
        <v>136299</v>
      </c>
      <c r="G86" s="5">
        <v>11116.4</v>
      </c>
      <c r="H86" s="5">
        <v>1503.2</v>
      </c>
      <c r="I86" s="5">
        <v>254524.5</v>
      </c>
      <c r="J86" s="5">
        <v>8</v>
      </c>
      <c r="K86" s="5"/>
      <c r="L86" s="5"/>
      <c r="M86" s="5"/>
      <c r="N86" s="4">
        <f t="shared" si="9"/>
        <v>-0.15527389395401103</v>
      </c>
      <c r="P86" s="4">
        <f t="shared" si="10"/>
        <v>9.5989674540645211</v>
      </c>
      <c r="R86" s="4">
        <f t="shared" si="6"/>
        <v>2.9248645896023273</v>
      </c>
      <c r="S86" s="4">
        <f t="shared" si="6"/>
        <v>0.74391796796462462</v>
      </c>
      <c r="U86" s="5">
        <v>8</v>
      </c>
    </row>
    <row r="87" spans="1:21">
      <c r="A87" t="s">
        <v>78</v>
      </c>
      <c r="B87" s="2">
        <v>40663</v>
      </c>
      <c r="C87" s="3">
        <v>1813843</v>
      </c>
      <c r="D87" s="3"/>
      <c r="E87" s="3">
        <v>1697913</v>
      </c>
      <c r="F87" s="3">
        <v>139795</v>
      </c>
      <c r="G87" s="5">
        <v>11140.4</v>
      </c>
      <c r="H87" s="5">
        <v>1510</v>
      </c>
      <c r="I87" s="5">
        <v>252874.8</v>
      </c>
      <c r="J87" s="5">
        <v>8</v>
      </c>
      <c r="K87" s="5"/>
      <c r="L87" s="5"/>
      <c r="M87" s="5"/>
      <c r="N87" s="4">
        <f t="shared" si="9"/>
        <v>-0.25828411802875095</v>
      </c>
      <c r="P87" s="4">
        <f t="shared" si="10"/>
        <v>9.6898293324857434</v>
      </c>
      <c r="R87" s="4">
        <f t="shared" si="6"/>
        <v>2.959279865436848</v>
      </c>
      <c r="S87" s="4">
        <f t="shared" si="6"/>
        <v>0.72038420490927457</v>
      </c>
      <c r="U87" s="5">
        <v>8</v>
      </c>
    </row>
    <row r="88" spans="1:21">
      <c r="A88" t="s">
        <v>79</v>
      </c>
      <c r="B88" s="2">
        <v>40694</v>
      </c>
      <c r="C88" s="3">
        <v>1809807</v>
      </c>
      <c r="D88" s="3"/>
      <c r="E88" s="3">
        <v>1709296</v>
      </c>
      <c r="F88" s="3">
        <v>132439</v>
      </c>
      <c r="G88" s="5">
        <v>11200.7</v>
      </c>
      <c r="H88" s="5">
        <v>1507.3</v>
      </c>
      <c r="I88" s="5">
        <v>252423.8</v>
      </c>
      <c r="J88" s="5">
        <v>7.4</v>
      </c>
      <c r="K88" s="5"/>
      <c r="L88" s="5"/>
      <c r="M88" s="5"/>
      <c r="N88" s="4">
        <f t="shared" si="9"/>
        <v>-0.75777599134910778</v>
      </c>
      <c r="P88" s="4">
        <f t="shared" si="10"/>
        <v>10.038909303469401</v>
      </c>
      <c r="R88" s="4">
        <f t="shared" si="6"/>
        <v>3.088788874469639</v>
      </c>
      <c r="S88" s="4">
        <f t="shared" si="6"/>
        <v>1.9410252941972184</v>
      </c>
      <c r="U88" s="5">
        <v>7.4</v>
      </c>
    </row>
    <row r="89" spans="1:21">
      <c r="A89" t="s">
        <v>80</v>
      </c>
      <c r="B89" s="2">
        <v>40724</v>
      </c>
      <c r="C89" s="3">
        <v>1817810</v>
      </c>
      <c r="D89" s="3"/>
      <c r="E89" s="3">
        <v>1716897</v>
      </c>
      <c r="F89" s="3">
        <v>132632</v>
      </c>
      <c r="G89" s="5">
        <v>11224.8</v>
      </c>
      <c r="H89" s="5">
        <v>1482.1</v>
      </c>
      <c r="I89" s="5">
        <v>252765.1</v>
      </c>
      <c r="J89" s="5">
        <v>6.1</v>
      </c>
      <c r="K89" s="5"/>
      <c r="L89" s="5"/>
      <c r="M89" s="5"/>
      <c r="N89" s="4">
        <f t="shared" si="9"/>
        <v>-1.5839174128049582</v>
      </c>
      <c r="P89" s="4">
        <f t="shared" si="10"/>
        <v>4.8950497807885851</v>
      </c>
      <c r="R89" s="4">
        <f t="shared" si="6"/>
        <v>2.1495003913146293</v>
      </c>
      <c r="S89" s="4">
        <f t="shared" si="6"/>
        <v>-2.2361477572559463</v>
      </c>
      <c r="U89" s="5">
        <v>6.1</v>
      </c>
    </row>
    <row r="90" spans="1:21">
      <c r="A90" t="s">
        <v>81</v>
      </c>
      <c r="B90" s="2">
        <v>40755</v>
      </c>
      <c r="C90" s="3">
        <v>1798270</v>
      </c>
      <c r="D90" s="3"/>
      <c r="E90" s="3">
        <v>1710413</v>
      </c>
      <c r="F90" s="3">
        <v>130269</v>
      </c>
      <c r="G90" s="5">
        <v>11238.6</v>
      </c>
      <c r="H90" s="5">
        <v>1487.1</v>
      </c>
      <c r="I90" s="5">
        <v>253509.6</v>
      </c>
      <c r="J90" s="5">
        <v>4.5999999999999996</v>
      </c>
      <c r="K90" s="5"/>
      <c r="L90" s="5"/>
      <c r="M90" s="5"/>
      <c r="N90" s="4">
        <f t="shared" si="9"/>
        <v>-1.9002740706473786</v>
      </c>
      <c r="P90" s="4">
        <f t="shared" ref="P90:P91" si="11">(E90/E78-1)*100</f>
        <v>4.6246381075709664</v>
      </c>
      <c r="R90" s="4">
        <f t="shared" si="6"/>
        <v>2.3430741351206263</v>
      </c>
      <c r="S90" s="4">
        <f t="shared" si="6"/>
        <v>-3.9279023192712814</v>
      </c>
      <c r="U90" s="5">
        <v>4.5999999999999996</v>
      </c>
    </row>
    <row r="91" spans="1:21">
      <c r="A91" t="s">
        <v>82</v>
      </c>
      <c r="B91" s="2">
        <v>40786</v>
      </c>
      <c r="C91" s="3">
        <v>1787965</v>
      </c>
      <c r="D91" s="3"/>
      <c r="E91" s="3">
        <v>1709040</v>
      </c>
      <c r="F91" s="3">
        <v>133456</v>
      </c>
      <c r="G91" s="5">
        <v>11238.7</v>
      </c>
      <c r="H91" s="5">
        <v>1479.7</v>
      </c>
      <c r="I91" s="5">
        <v>251755.5</v>
      </c>
      <c r="J91" s="5">
        <v>4</v>
      </c>
      <c r="K91" s="5"/>
      <c r="L91" s="5"/>
      <c r="M91" s="5"/>
      <c r="N91" s="4">
        <f t="shared" si="9"/>
        <v>-1.7461825611446935</v>
      </c>
      <c r="P91" s="4">
        <f t="shared" si="11"/>
        <v>4.3355950042184954</v>
      </c>
      <c r="R91" s="4">
        <f t="shared" si="6"/>
        <v>2.3672896855758463</v>
      </c>
      <c r="S91" s="4">
        <f t="shared" si="6"/>
        <v>-4.4985155544081561</v>
      </c>
      <c r="U91" s="5">
        <v>4</v>
      </c>
    </row>
    <row r="92" spans="1:21">
      <c r="A92" t="s">
        <v>83</v>
      </c>
      <c r="B92" s="2">
        <v>40816</v>
      </c>
      <c r="C92" s="3">
        <v>1788857</v>
      </c>
      <c r="D92" s="3"/>
      <c r="E92" s="3">
        <v>1726297</v>
      </c>
      <c r="F92" s="3">
        <v>132896</v>
      </c>
      <c r="G92" s="5">
        <v>11296.9</v>
      </c>
      <c r="H92" s="5">
        <v>1469.6</v>
      </c>
      <c r="I92" s="5">
        <v>252245.8</v>
      </c>
      <c r="J92" s="5">
        <v>3.8</v>
      </c>
      <c r="K92" s="5"/>
      <c r="L92" s="5"/>
      <c r="M92" s="5"/>
      <c r="N92" s="4">
        <f t="shared" si="9"/>
        <v>-2.6354748709776055</v>
      </c>
      <c r="P92" s="4">
        <f t="shared" ref="P92:P98" si="12">(E92/E80-1)*100</f>
        <v>4.0553508159646201</v>
      </c>
      <c r="R92" s="4">
        <f t="shared" ref="R92:S98" si="13">(G92/G80-1)*100</f>
        <v>2.8730398674121638</v>
      </c>
      <c r="S92" s="4">
        <f t="shared" si="13"/>
        <v>-5.3153791637136738</v>
      </c>
      <c r="U92" s="5">
        <v>3.8</v>
      </c>
    </row>
    <row r="93" spans="1:21">
      <c r="A93" t="s">
        <v>84</v>
      </c>
      <c r="B93" s="2">
        <v>40847</v>
      </c>
      <c r="C93" s="3">
        <v>1778730</v>
      </c>
      <c r="D93" s="3"/>
      <c r="E93" s="3">
        <v>1724538</v>
      </c>
      <c r="F93" s="3">
        <v>143914</v>
      </c>
      <c r="G93" s="5">
        <v>11267.1</v>
      </c>
      <c r="H93" s="5">
        <v>1529.9</v>
      </c>
      <c r="I93" s="5">
        <v>250407.6</v>
      </c>
      <c r="J93" s="5">
        <v>3.5</v>
      </c>
      <c r="K93" s="5"/>
      <c r="L93" s="5"/>
      <c r="M93" s="5"/>
      <c r="N93" s="4">
        <f t="shared" si="9"/>
        <v>-2.5329391683630575</v>
      </c>
      <c r="P93" s="4">
        <f t="shared" si="12"/>
        <v>4.6852682026642611</v>
      </c>
      <c r="R93" s="4">
        <f t="shared" si="13"/>
        <v>2.8207702135426116</v>
      </c>
      <c r="S93" s="4">
        <f t="shared" ref="S93:S98" si="14">(H93/H81-1)*100</f>
        <v>0.36738174899955123</v>
      </c>
      <c r="U93" s="5">
        <v>3.5</v>
      </c>
    </row>
    <row r="94" spans="1:21">
      <c r="A94" t="s">
        <v>85</v>
      </c>
      <c r="B94" s="2">
        <v>40877</v>
      </c>
      <c r="C94" s="3">
        <v>1785073</v>
      </c>
      <c r="D94" s="3"/>
      <c r="E94" s="3">
        <v>1725846</v>
      </c>
      <c r="F94" s="3">
        <v>148623</v>
      </c>
      <c r="G94" s="5">
        <v>11252.7</v>
      </c>
      <c r="H94" s="5">
        <v>1534.7</v>
      </c>
      <c r="I94" s="5">
        <v>249401.7</v>
      </c>
      <c r="J94" s="5">
        <v>1.6</v>
      </c>
      <c r="K94" s="5"/>
      <c r="L94" s="5"/>
      <c r="M94" s="5"/>
      <c r="N94" s="4">
        <f t="shared" si="9"/>
        <v>-2.9481356474046039</v>
      </c>
      <c r="P94" s="4">
        <f t="shared" si="12"/>
        <v>2.8832534516059827</v>
      </c>
      <c r="R94" s="4">
        <f>(G94/G82-1)*100</f>
        <v>1.6724493115038541</v>
      </c>
      <c r="S94" s="4">
        <f t="shared" si="14"/>
        <v>-1.4259104630997554</v>
      </c>
      <c r="U94" s="5">
        <v>1.6</v>
      </c>
    </row>
    <row r="95" spans="1:21">
      <c r="A95" t="s">
        <v>86</v>
      </c>
      <c r="B95" s="2">
        <v>40908</v>
      </c>
      <c r="C95" s="3">
        <v>1782554</v>
      </c>
      <c r="D95" s="3"/>
      <c r="E95" s="3">
        <v>1712144</v>
      </c>
      <c r="F95" s="3">
        <v>151606</v>
      </c>
      <c r="G95" s="5">
        <v>11162.8</v>
      </c>
      <c r="H95" s="5">
        <v>1528.7</v>
      </c>
      <c r="I95" s="5">
        <v>247934.6</v>
      </c>
      <c r="J95" s="5">
        <v>-0.4</v>
      </c>
      <c r="K95" s="5"/>
      <c r="L95" s="5"/>
      <c r="M95" s="5"/>
      <c r="N95" s="4">
        <f t="shared" si="9"/>
        <v>-3.3295913663602628</v>
      </c>
      <c r="P95" s="4">
        <f t="shared" si="12"/>
        <v>1.7882186479119433</v>
      </c>
      <c r="R95" s="4">
        <f t="shared" si="13"/>
        <v>1.2315226262809453</v>
      </c>
      <c r="S95" s="4">
        <f t="shared" si="14"/>
        <v>-0.61114361875039824</v>
      </c>
      <c r="T95" s="4">
        <f t="shared" ref="T95:T98" si="15">(I95/I83-1)*100</f>
        <v>-3.5119624188926668</v>
      </c>
      <c r="U95" s="5">
        <v>-0.4</v>
      </c>
    </row>
    <row r="96" spans="1:21">
      <c r="A96" t="s">
        <v>87</v>
      </c>
      <c r="B96" s="2">
        <v>40939</v>
      </c>
      <c r="C96" s="3">
        <v>1769819</v>
      </c>
      <c r="D96" s="3"/>
      <c r="E96" s="3">
        <v>1719377</v>
      </c>
      <c r="F96" s="3">
        <v>159112</v>
      </c>
      <c r="G96" s="5">
        <v>11195.8</v>
      </c>
      <c r="H96" s="5">
        <v>1532.4</v>
      </c>
      <c r="I96" s="5">
        <v>248419.4</v>
      </c>
      <c r="J96" s="5">
        <v>-0.6</v>
      </c>
      <c r="K96" s="5"/>
      <c r="L96" s="5"/>
      <c r="M96" s="5"/>
      <c r="N96" s="4">
        <f t="shared" si="9"/>
        <v>-3.1298286098365602</v>
      </c>
      <c r="P96" s="4">
        <f t="shared" si="12"/>
        <v>0.89103809899353514</v>
      </c>
      <c r="R96" s="4">
        <f t="shared" si="13"/>
        <v>1.1830201809325036</v>
      </c>
      <c r="S96" s="4">
        <f t="shared" si="14"/>
        <v>0.37335429357436833</v>
      </c>
      <c r="T96" s="4">
        <f t="shared" si="15"/>
        <v>-2.9461588589484888</v>
      </c>
      <c r="U96" s="5">
        <v>-0.6</v>
      </c>
    </row>
    <row r="97" spans="1:21">
      <c r="A97" t="s">
        <v>88</v>
      </c>
      <c r="B97" s="2">
        <v>40968</v>
      </c>
      <c r="C97" s="3">
        <v>1763378</v>
      </c>
      <c r="D97" s="3"/>
      <c r="E97" s="3">
        <v>1707916</v>
      </c>
      <c r="F97" s="3">
        <v>162926</v>
      </c>
      <c r="G97" s="5">
        <v>11165.1</v>
      </c>
      <c r="H97" s="5">
        <v>1539</v>
      </c>
      <c r="I97" s="5">
        <v>246169.5</v>
      </c>
      <c r="J97" s="5">
        <v>-2</v>
      </c>
      <c r="K97" s="5"/>
      <c r="L97" s="5"/>
      <c r="M97" s="5"/>
      <c r="N97" s="4">
        <f t="shared" si="9"/>
        <v>-2.9465880352135376</v>
      </c>
      <c r="P97" s="4">
        <f t="shared" si="12"/>
        <v>2.1258490951669984E-2</v>
      </c>
      <c r="R97" s="4">
        <f t="shared" si="13"/>
        <v>0.47514915903998922</v>
      </c>
      <c r="S97" s="4">
        <f t="shared" si="14"/>
        <v>0.24099524522895877</v>
      </c>
      <c r="T97" s="4">
        <f t="shared" si="15"/>
        <v>-3.7868211479474612</v>
      </c>
      <c r="U97" s="5">
        <v>-2</v>
      </c>
    </row>
    <row r="98" spans="1:21">
      <c r="A98" t="s">
        <v>89</v>
      </c>
      <c r="B98" s="2">
        <v>40999</v>
      </c>
      <c r="C98" s="3">
        <v>1768454</v>
      </c>
      <c r="D98" s="3"/>
      <c r="E98" s="3">
        <v>1712082</v>
      </c>
      <c r="F98" s="3">
        <v>148080</v>
      </c>
      <c r="G98" s="5">
        <v>11162.7</v>
      </c>
      <c r="H98" s="5">
        <v>1527.4</v>
      </c>
      <c r="I98" s="5">
        <v>244458.7</v>
      </c>
      <c r="J98" s="5">
        <v>-4.4000000000000004</v>
      </c>
      <c r="K98" s="5"/>
      <c r="L98" s="5"/>
      <c r="M98" s="5"/>
      <c r="N98" s="4">
        <f t="shared" si="9"/>
        <v>-3.0589439974740396</v>
      </c>
      <c r="P98" s="4">
        <f t="shared" si="12"/>
        <v>0.60968192526680287</v>
      </c>
      <c r="R98" s="4">
        <f t="shared" si="13"/>
        <v>0.41650174516931759</v>
      </c>
      <c r="S98" s="4">
        <f t="shared" si="14"/>
        <v>1.609898882384253</v>
      </c>
      <c r="T98" s="4">
        <f t="shared" si="15"/>
        <v>-3.9547469889931963</v>
      </c>
      <c r="U98" s="5">
        <v>-4.4000000000000004</v>
      </c>
    </row>
    <row r="99" spans="1:21">
      <c r="A99" t="s">
        <v>90</v>
      </c>
      <c r="B99" s="2">
        <v>41029</v>
      </c>
      <c r="C99" s="3">
        <v>1750907</v>
      </c>
      <c r="D99" s="3"/>
      <c r="E99" s="3">
        <v>1711841</v>
      </c>
      <c r="F99" s="3">
        <v>150097</v>
      </c>
      <c r="G99" s="5">
        <v>11156.4</v>
      </c>
      <c r="H99" s="5">
        <v>1521.1</v>
      </c>
      <c r="I99" s="5">
        <v>242051.7</v>
      </c>
      <c r="J99" s="5">
        <v>-5.0999999999999996</v>
      </c>
      <c r="K99" s="5"/>
      <c r="L99" s="5"/>
      <c r="M99" s="5"/>
      <c r="N99" s="4">
        <f t="shared" si="9"/>
        <v>-3.4697600619237767</v>
      </c>
      <c r="P99" s="4">
        <f>(E99/E87-1)*100</f>
        <v>0.82030115795097558</v>
      </c>
      <c r="R99" s="4">
        <f>(G99/G87-1)*100</f>
        <v>0.14362141395281025</v>
      </c>
      <c r="S99" s="4">
        <f>(H99/H87-1)*100</f>
        <v>0.73509933774833502</v>
      </c>
      <c r="T99" s="4">
        <f>(I99/I87-1)*100</f>
        <v>-4.2800231577049157</v>
      </c>
      <c r="U99" s="5">
        <v>-5.0999999999999996</v>
      </c>
    </row>
    <row r="100" spans="1:21">
      <c r="A100" t="s">
        <v>91</v>
      </c>
      <c r="B100" s="2">
        <v>41060</v>
      </c>
      <c r="C100" s="3" t="e">
        <v>#N/A</v>
      </c>
      <c r="D100" s="3"/>
      <c r="E100" s="3" t="e">
        <v>#N/A</v>
      </c>
      <c r="F100" s="3" t="e">
        <v>#N/A</v>
      </c>
      <c r="G100" s="5" t="e">
        <v>#N/A</v>
      </c>
      <c r="H100" s="5" t="e">
        <v>#N/A</v>
      </c>
      <c r="I100" s="5" t="e">
        <v>#N/A</v>
      </c>
      <c r="J100" s="5" t="e">
        <v>#N/A</v>
      </c>
      <c r="K100" s="5"/>
      <c r="L100" s="5"/>
      <c r="M100" s="5"/>
      <c r="U100" s="5" t="e">
        <v>#N/A</v>
      </c>
    </row>
    <row r="102" spans="1:21">
      <c r="N102" s="4">
        <f>MIN(N62:N99)</f>
        <v>-3.4697600619237767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Haver M</vt:lpstr>
      <vt:lpstr>Bloomberg</vt:lpstr>
      <vt:lpstr>B of I M</vt:lpstr>
      <vt:lpstr>IFS Q</vt:lpstr>
      <vt:lpstr>Haver Q</vt:lpstr>
      <vt:lpstr>Q data </vt:lpstr>
      <vt:lpstr>EUR loan growth</vt:lpstr>
      <vt:lpstr>F Foreign Flows</vt:lpstr>
      <vt:lpstr>_DLX1.USE</vt:lpstr>
      <vt:lpstr>_DLX2.USE</vt:lpstr>
      <vt:lpstr>_DLX3.USE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Reinout De Bock</dc:creator>
  <cp:lastModifiedBy>Reinout De Bock</cp:lastModifiedBy>
  <cp:lastPrinted>2012-06-26T12:57:20Z</cp:lastPrinted>
  <dcterms:created xsi:type="dcterms:W3CDTF">2012-06-19T23:41:41Z</dcterms:created>
  <dcterms:modified xsi:type="dcterms:W3CDTF">2012-07-10T16:24:57Z</dcterms:modified>
</cp:coreProperties>
</file>