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lusaka\Desktop\"/>
    </mc:Choice>
  </mc:AlternateContent>
  <bookViews>
    <workbookView xWindow="0" yWindow="135" windowWidth="12030" windowHeight="5430" firstSheet="9" activeTab="9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2'!$A$1:$AW$40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GZ16" i="13" l="1"/>
  <c r="BM56" i="25"/>
  <c r="BE56" i="25"/>
  <c r="AW56" i="25"/>
  <c r="BK48" i="25"/>
  <c r="BC48" i="25"/>
  <c r="AU48" i="25"/>
  <c r="BH47" i="25"/>
  <c r="AZ47" i="25"/>
  <c r="BI44" i="25"/>
  <c r="BE44" i="25"/>
  <c r="BA44" i="25"/>
  <c r="AW44" i="25"/>
  <c r="BJ43" i="25"/>
  <c r="BF43" i="25"/>
  <c r="BB43" i="25"/>
  <c r="AX43" i="25"/>
  <c r="AT43" i="25"/>
  <c r="BK42" i="25"/>
  <c r="BG42" i="25"/>
  <c r="BC42" i="25"/>
  <c r="AY42" i="25"/>
  <c r="AU42" i="25"/>
  <c r="BH41" i="25"/>
  <c r="BD41" i="25"/>
  <c r="AZ41" i="25"/>
  <c r="AV41" i="25"/>
  <c r="BK38" i="25"/>
  <c r="BG38" i="25"/>
  <c r="BC38" i="25"/>
  <c r="AY38" i="25"/>
  <c r="AU38" i="25"/>
  <c r="BN34" i="25"/>
  <c r="BM34" i="25"/>
  <c r="BL34" i="25"/>
  <c r="BK34" i="25"/>
  <c r="BJ34" i="25"/>
  <c r="BG34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BN33" i="25"/>
  <c r="BM33" i="25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BN32" i="25"/>
  <c r="BM32" i="25"/>
  <c r="BL32" i="25"/>
  <c r="BM61" i="25" s="1"/>
  <c r="BK32" i="25"/>
  <c r="BJ32" i="25"/>
  <c r="BG32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T31" i="25"/>
  <c r="BN30" i="25"/>
  <c r="BM30" i="25"/>
  <c r="BM31" i="25" s="1"/>
  <c r="BL30" i="25"/>
  <c r="BK30" i="25"/>
  <c r="BK58" i="25" s="1"/>
  <c r="BJ30" i="25"/>
  <c r="BI30" i="25"/>
  <c r="BH30" i="25"/>
  <c r="BG30" i="25"/>
  <c r="BG58" i="25" s="1"/>
  <c r="BF30" i="25"/>
  <c r="BE30" i="25"/>
  <c r="BF31" i="25" s="1"/>
  <c r="BD30" i="25"/>
  <c r="BC30" i="25"/>
  <c r="BC58" i="25" s="1"/>
  <c r="BB30" i="25"/>
  <c r="BA30" i="25"/>
  <c r="BB31" i="25" s="1"/>
  <c r="AZ30" i="25"/>
  <c r="AY30" i="25"/>
  <c r="AY58" i="25" s="1"/>
  <c r="AX30" i="25"/>
  <c r="AW30" i="25"/>
  <c r="AX31" i="25" s="1"/>
  <c r="AV30" i="25"/>
  <c r="AU30" i="25"/>
  <c r="AU58" i="25" s="1"/>
  <c r="AT30" i="25"/>
  <c r="BN29" i="25"/>
  <c r="BM29" i="25"/>
  <c r="BL29" i="25"/>
  <c r="BK29" i="25"/>
  <c r="BJ29" i="25"/>
  <c r="BI29" i="25"/>
  <c r="BI56" i="25" s="1"/>
  <c r="BH29" i="25"/>
  <c r="BG29" i="25"/>
  <c r="BF29" i="25"/>
  <c r="BE29" i="25"/>
  <c r="BD29" i="25"/>
  <c r="BD56" i="25" s="1"/>
  <c r="BC29" i="25"/>
  <c r="BC56" i="25" s="1"/>
  <c r="BB29" i="25"/>
  <c r="BB56" i="25" s="1"/>
  <c r="BA29" i="25"/>
  <c r="BA56" i="25" s="1"/>
  <c r="AZ29" i="25"/>
  <c r="AZ56" i="25" s="1"/>
  <c r="AY29" i="25"/>
  <c r="AY56" i="25" s="1"/>
  <c r="AX29" i="25"/>
  <c r="AX56" i="25" s="1"/>
  <c r="AW29" i="25"/>
  <c r="AV29" i="25"/>
  <c r="AV56" i="25" s="1"/>
  <c r="AU29" i="25"/>
  <c r="AU56" i="25" s="1"/>
  <c r="AT29" i="25"/>
  <c r="AT56" i="25" s="1"/>
  <c r="BN27" i="25"/>
  <c r="BM27" i="25"/>
  <c r="BL27" i="25"/>
  <c r="BK27" i="25"/>
  <c r="BJ27" i="25"/>
  <c r="BI27" i="25"/>
  <c r="BH27" i="25"/>
  <c r="BG27" i="25"/>
  <c r="BF27" i="25"/>
  <c r="BE27" i="25"/>
  <c r="BD27" i="25"/>
  <c r="BC27" i="25"/>
  <c r="BB27" i="25"/>
  <c r="BA27" i="25"/>
  <c r="AZ27" i="25"/>
  <c r="AY27" i="25"/>
  <c r="AX27" i="25"/>
  <c r="AW27" i="25"/>
  <c r="AV27" i="25"/>
  <c r="AU27" i="25"/>
  <c r="AT27" i="25"/>
  <c r="BN26" i="25"/>
  <c r="BM26" i="25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AW26" i="25"/>
  <c r="AV26" i="25"/>
  <c r="AU26" i="25"/>
  <c r="AT26" i="25"/>
  <c r="BN25" i="25"/>
  <c r="BM25" i="25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BN24" i="25"/>
  <c r="BM24" i="25"/>
  <c r="BL24" i="25"/>
  <c r="BK24" i="25"/>
  <c r="BJ24" i="25"/>
  <c r="BI24" i="25"/>
  <c r="BH24" i="25"/>
  <c r="BG24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BN23" i="25"/>
  <c r="BM23" i="25"/>
  <c r="BM64" i="25" s="1"/>
  <c r="BL23" i="25"/>
  <c r="BK23" i="25"/>
  <c r="BJ23" i="25"/>
  <c r="BI23" i="25"/>
  <c r="BH23" i="25"/>
  <c r="BG23" i="25"/>
  <c r="BF23" i="25"/>
  <c r="BE23" i="25"/>
  <c r="BE64" i="25" s="1"/>
  <c r="BD23" i="25"/>
  <c r="BC23" i="25"/>
  <c r="BC64" i="25" s="1"/>
  <c r="BB23" i="25"/>
  <c r="BA23" i="25"/>
  <c r="AZ23" i="25"/>
  <c r="AY23" i="25"/>
  <c r="AY64" i="25" s="1"/>
  <c r="AX23" i="25"/>
  <c r="AW23" i="25"/>
  <c r="AW64" i="25" s="1"/>
  <c r="AV23" i="25"/>
  <c r="AU23" i="25"/>
  <c r="AU64" i="25" s="1"/>
  <c r="AT23" i="25"/>
  <c r="BN21" i="25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BN16" i="25"/>
  <c r="BM16" i="25"/>
  <c r="BL16" i="25"/>
  <c r="BK16" i="25"/>
  <c r="BJ16" i="25"/>
  <c r="BI16" i="25"/>
  <c r="BH16" i="25"/>
  <c r="BG16" i="25"/>
  <c r="BF16" i="25"/>
  <c r="BE16" i="25"/>
  <c r="BD16" i="25"/>
  <c r="BC16" i="25"/>
  <c r="BB16" i="25"/>
  <c r="BA16" i="25"/>
  <c r="AZ16" i="25"/>
  <c r="AY16" i="25"/>
  <c r="AX16" i="25"/>
  <c r="AW16" i="25"/>
  <c r="AV16" i="25"/>
  <c r="AU16" i="25"/>
  <c r="AT16" i="25"/>
  <c r="BN15" i="25"/>
  <c r="BM15" i="25"/>
  <c r="BL15" i="25"/>
  <c r="BK15" i="25"/>
  <c r="BJ15" i="25"/>
  <c r="BI15" i="25"/>
  <c r="BH15" i="25"/>
  <c r="BG15" i="25"/>
  <c r="BF15" i="25"/>
  <c r="BE15" i="25"/>
  <c r="BD15" i="25"/>
  <c r="BC15" i="25"/>
  <c r="BB15" i="25"/>
  <c r="BA15" i="25"/>
  <c r="AZ15" i="25"/>
  <c r="AY15" i="25"/>
  <c r="AX15" i="25"/>
  <c r="AW15" i="25"/>
  <c r="AV15" i="25"/>
  <c r="AU15" i="25"/>
  <c r="AT15" i="25"/>
  <c r="BN14" i="25"/>
  <c r="BM14" i="25"/>
  <c r="BL14" i="25"/>
  <c r="BK14" i="25"/>
  <c r="BJ14" i="25"/>
  <c r="BJ49" i="25" s="1"/>
  <c r="BI14" i="25"/>
  <c r="BH14" i="25"/>
  <c r="BG14" i="25"/>
  <c r="BF14" i="25"/>
  <c r="BF49" i="25" s="1"/>
  <c r="BE14" i="25"/>
  <c r="BD14" i="25"/>
  <c r="BC14" i="25"/>
  <c r="BC49" i="25" s="1"/>
  <c r="BB14" i="25"/>
  <c r="BB48" i="25" s="1"/>
  <c r="BA14" i="25"/>
  <c r="AZ14" i="25"/>
  <c r="AY14" i="25"/>
  <c r="AY49" i="25" s="1"/>
  <c r="AX14" i="25"/>
  <c r="AX48" i="25" s="1"/>
  <c r="AW14" i="25"/>
  <c r="AV14" i="25"/>
  <c r="AU14" i="25"/>
  <c r="AU49" i="25" s="1"/>
  <c r="AT14" i="25"/>
  <c r="AT48" i="25" s="1"/>
  <c r="BN13" i="25"/>
  <c r="BM13" i="25"/>
  <c r="BL13" i="25"/>
  <c r="BK13" i="25"/>
  <c r="BJ13" i="25"/>
  <c r="BI13" i="25"/>
  <c r="BH13" i="25"/>
  <c r="BG13" i="25"/>
  <c r="BF13" i="25"/>
  <c r="BE13" i="25"/>
  <c r="BE47" i="25" s="1"/>
  <c r="BD13" i="25"/>
  <c r="BD46" i="25" s="1"/>
  <c r="BC13" i="25"/>
  <c r="BB13" i="25"/>
  <c r="BA13" i="25"/>
  <c r="BA47" i="25" s="1"/>
  <c r="AZ13" i="25"/>
  <c r="AZ46" i="25" s="1"/>
  <c r="AY13" i="25"/>
  <c r="AX13" i="25"/>
  <c r="AW13" i="25"/>
  <c r="AW47" i="25" s="1"/>
  <c r="AV13" i="25"/>
  <c r="AV46" i="25" s="1"/>
  <c r="AU13" i="25"/>
  <c r="AT13" i="25"/>
  <c r="BN12" i="25"/>
  <c r="BM12" i="25"/>
  <c r="BL12" i="25"/>
  <c r="BK12" i="25"/>
  <c r="BJ12" i="25"/>
  <c r="BI12" i="25"/>
  <c r="BH12" i="25"/>
  <c r="BG12" i="25"/>
  <c r="BF12" i="25"/>
  <c r="BE12" i="25"/>
  <c r="BE45" i="25" s="1"/>
  <c r="BD12" i="25"/>
  <c r="BC12" i="25"/>
  <c r="BC45" i="25" s="1"/>
  <c r="BB12" i="25"/>
  <c r="BB44" i="25" s="1"/>
  <c r="BA12" i="25"/>
  <c r="BA45" i="25" s="1"/>
  <c r="AZ12" i="25"/>
  <c r="AY12" i="25"/>
  <c r="AY45" i="25" s="1"/>
  <c r="AX12" i="25"/>
  <c r="AX44" i="25" s="1"/>
  <c r="AW12" i="25"/>
  <c r="AW45" i="25" s="1"/>
  <c r="AV12" i="25"/>
  <c r="AU12" i="25"/>
  <c r="AU45" i="25" s="1"/>
  <c r="AT12" i="25"/>
  <c r="AT44" i="25" s="1"/>
  <c r="BN11" i="25"/>
  <c r="BN43" i="25" s="1"/>
  <c r="BM11" i="25"/>
  <c r="BL11" i="25"/>
  <c r="BL43" i="25" s="1"/>
  <c r="BK11" i="25"/>
  <c r="BJ11" i="25"/>
  <c r="BI11" i="25"/>
  <c r="BH11" i="25"/>
  <c r="BH43" i="25" s="1"/>
  <c r="BG11" i="25"/>
  <c r="BF11" i="25"/>
  <c r="BE11" i="25"/>
  <c r="BE43" i="25" s="1"/>
  <c r="BD11" i="25"/>
  <c r="BD43" i="25" s="1"/>
  <c r="BC11" i="25"/>
  <c r="BC43" i="25" s="1"/>
  <c r="BB11" i="25"/>
  <c r="BA11" i="25"/>
  <c r="BA43" i="25" s="1"/>
  <c r="AZ11" i="25"/>
  <c r="AZ43" i="25" s="1"/>
  <c r="AY11" i="25"/>
  <c r="AY43" i="25" s="1"/>
  <c r="AX11" i="25"/>
  <c r="AW11" i="25"/>
  <c r="AW43" i="25" s="1"/>
  <c r="AV11" i="25"/>
  <c r="AV43" i="25" s="1"/>
  <c r="AU11" i="25"/>
  <c r="AU43" i="25" s="1"/>
  <c r="AT11" i="25"/>
  <c r="BN10" i="25"/>
  <c r="BM10" i="25"/>
  <c r="BM42" i="25" s="1"/>
  <c r="BL10" i="25"/>
  <c r="BK10" i="25"/>
  <c r="BJ10" i="25"/>
  <c r="BI10" i="25"/>
  <c r="BI42" i="25" s="1"/>
  <c r="BH10" i="25"/>
  <c r="BG10" i="25"/>
  <c r="BF10" i="25"/>
  <c r="BE10" i="25"/>
  <c r="BE42" i="25" s="1"/>
  <c r="BD10" i="25"/>
  <c r="BD42" i="25" s="1"/>
  <c r="BC10" i="25"/>
  <c r="BB10" i="25"/>
  <c r="BB42" i="25" s="1"/>
  <c r="BA10" i="25"/>
  <c r="BA42" i="25" s="1"/>
  <c r="AZ10" i="25"/>
  <c r="AZ42" i="25" s="1"/>
  <c r="AY10" i="25"/>
  <c r="AX10" i="25"/>
  <c r="AX42" i="25" s="1"/>
  <c r="AW10" i="25"/>
  <c r="AW42" i="25" s="1"/>
  <c r="AV10" i="25"/>
  <c r="AV42" i="25" s="1"/>
  <c r="AU10" i="25"/>
  <c r="AT10" i="25"/>
  <c r="AT42" i="25" s="1"/>
  <c r="BN9" i="25"/>
  <c r="BM9" i="25"/>
  <c r="BL9" i="25"/>
  <c r="BL41" i="25" s="1"/>
  <c r="BK9" i="25"/>
  <c r="BK40" i="25" s="1"/>
  <c r="BJ9" i="25"/>
  <c r="BI9" i="25"/>
  <c r="BH9" i="25"/>
  <c r="BG9" i="25"/>
  <c r="BF9" i="25"/>
  <c r="BE9" i="25"/>
  <c r="BE41" i="25" s="1"/>
  <c r="BD9" i="25"/>
  <c r="BD40" i="25" s="1"/>
  <c r="BC9" i="25"/>
  <c r="BC41" i="25" s="1"/>
  <c r="BB9" i="25"/>
  <c r="BB40" i="25" s="1"/>
  <c r="BA9" i="25"/>
  <c r="BA41" i="25" s="1"/>
  <c r="AZ9" i="25"/>
  <c r="AZ40" i="25" s="1"/>
  <c r="AY9" i="25"/>
  <c r="AY41" i="25" s="1"/>
  <c r="AX9" i="25"/>
  <c r="AX40" i="25" s="1"/>
  <c r="AW9" i="25"/>
  <c r="AW41" i="25" s="1"/>
  <c r="AV9" i="25"/>
  <c r="AV40" i="25" s="1"/>
  <c r="AU9" i="25"/>
  <c r="AU41" i="25" s="1"/>
  <c r="AT9" i="25"/>
  <c r="AT40" i="25" s="1"/>
  <c r="BN8" i="25"/>
  <c r="BM8" i="25"/>
  <c r="BM38" i="25" s="1"/>
  <c r="BL8" i="25"/>
  <c r="BK8" i="25"/>
  <c r="BJ8" i="25"/>
  <c r="BI8" i="25"/>
  <c r="BH8" i="25"/>
  <c r="BH39" i="25" s="1"/>
  <c r="BG8" i="25"/>
  <c r="BF8" i="25"/>
  <c r="BE8" i="25"/>
  <c r="BE39" i="25" s="1"/>
  <c r="BD8" i="25"/>
  <c r="BD38" i="25" s="1"/>
  <c r="BC8" i="25"/>
  <c r="BC39" i="25" s="1"/>
  <c r="BB8" i="25"/>
  <c r="BB38" i="25" s="1"/>
  <c r="BA8" i="25"/>
  <c r="BA39" i="25" s="1"/>
  <c r="AZ8" i="25"/>
  <c r="AZ38" i="25" s="1"/>
  <c r="AY8" i="25"/>
  <c r="AY39" i="25" s="1"/>
  <c r="AX8" i="25"/>
  <c r="AX38" i="25" s="1"/>
  <c r="AW8" i="25"/>
  <c r="AW39" i="25" s="1"/>
  <c r="AV8" i="25"/>
  <c r="AV38" i="25" s="1"/>
  <c r="AU8" i="25"/>
  <c r="AU39" i="25" s="1"/>
  <c r="AT8" i="25"/>
  <c r="AT38" i="25" s="1"/>
  <c r="AX61" i="25" l="1"/>
  <c r="BB61" i="25"/>
  <c r="BF61" i="25"/>
  <c r="AW61" i="25"/>
  <c r="BA61" i="25"/>
  <c r="BN61" i="25"/>
  <c r="BN60" i="25"/>
  <c r="AX60" i="25"/>
  <c r="BF60" i="25"/>
  <c r="BG52" i="25"/>
  <c r="BL51" i="25"/>
  <c r="BF38" i="25"/>
  <c r="BN38" i="25"/>
  <c r="BI41" i="25"/>
  <c r="BM41" i="25"/>
  <c r="BH42" i="25"/>
  <c r="BL42" i="25"/>
  <c r="BG43" i="25"/>
  <c r="BK43" i="25"/>
  <c r="BF44" i="25"/>
  <c r="BJ44" i="25"/>
  <c r="BN44" i="25"/>
  <c r="BI47" i="25"/>
  <c r="BM47" i="25"/>
  <c r="AV48" i="25"/>
  <c r="AV49" i="25"/>
  <c r="AZ48" i="25"/>
  <c r="AZ49" i="25"/>
  <c r="BD48" i="25"/>
  <c r="BD49" i="25"/>
  <c r="BH48" i="25"/>
  <c r="BH49" i="25"/>
  <c r="BL48" i="25"/>
  <c r="BL49" i="25"/>
  <c r="BG51" i="25"/>
  <c r="BG50" i="25"/>
  <c r="BK51" i="25"/>
  <c r="BK50" i="25"/>
  <c r="BF52" i="25"/>
  <c r="BJ52" i="25"/>
  <c r="BN52" i="25"/>
  <c r="BA64" i="25"/>
  <c r="BI64" i="25"/>
  <c r="BH56" i="25"/>
  <c r="BL56" i="25"/>
  <c r="AX39" i="25"/>
  <c r="BF39" i="25"/>
  <c r="BN39" i="25"/>
  <c r="BA40" i="25"/>
  <c r="BI40" i="25"/>
  <c r="AT45" i="25"/>
  <c r="BJ45" i="25"/>
  <c r="BE46" i="25"/>
  <c r="BH58" i="25"/>
  <c r="BC59" i="25"/>
  <c r="BG39" i="25"/>
  <c r="BK39" i="25"/>
  <c r="BF40" i="25"/>
  <c r="BJ40" i="25"/>
  <c r="BN40" i="25"/>
  <c r="BG45" i="25"/>
  <c r="BK45" i="25"/>
  <c r="AT46" i="25"/>
  <c r="AT47" i="25"/>
  <c r="AX46" i="25"/>
  <c r="AX47" i="25"/>
  <c r="BB46" i="25"/>
  <c r="BB47" i="25"/>
  <c r="BF46" i="25"/>
  <c r="BF47" i="25"/>
  <c r="BJ46" i="25"/>
  <c r="BJ47" i="25"/>
  <c r="BN46" i="25"/>
  <c r="BN47" i="25"/>
  <c r="AW49" i="25"/>
  <c r="AW48" i="25"/>
  <c r="BA49" i="25"/>
  <c r="BA48" i="25"/>
  <c r="BE49" i="25"/>
  <c r="BE48" i="25"/>
  <c r="BI49" i="25"/>
  <c r="BI48" i="25"/>
  <c r="BM49" i="25"/>
  <c r="BM48" i="25"/>
  <c r="BH50" i="25"/>
  <c r="BL50" i="25"/>
  <c r="BG53" i="25"/>
  <c r="BK53" i="25"/>
  <c r="AT64" i="25"/>
  <c r="AX64" i="25"/>
  <c r="BB64" i="25"/>
  <c r="AV59" i="25"/>
  <c r="AZ59" i="25"/>
  <c r="BD59" i="25"/>
  <c r="BH59" i="25"/>
  <c r="BH31" i="25"/>
  <c r="BL59" i="25"/>
  <c r="BL31" i="25"/>
  <c r="AU31" i="25"/>
  <c r="AY31" i="25"/>
  <c r="BC31" i="25"/>
  <c r="BG31" i="25"/>
  <c r="AW38" i="25"/>
  <c r="BE38" i="25"/>
  <c r="AZ39" i="25"/>
  <c r="AU40" i="25"/>
  <c r="BC40" i="25"/>
  <c r="AX41" i="25"/>
  <c r="BF41" i="25"/>
  <c r="BN41" i="25"/>
  <c r="AY44" i="25"/>
  <c r="BG44" i="25"/>
  <c r="AX45" i="25"/>
  <c r="BN45" i="25"/>
  <c r="BI46" i="25"/>
  <c r="BD47" i="25"/>
  <c r="AY48" i="25"/>
  <c r="AT49" i="25"/>
  <c r="BK52" i="25"/>
  <c r="BF53" i="25"/>
  <c r="AV58" i="25"/>
  <c r="BL58" i="25"/>
  <c r="BG59" i="25"/>
  <c r="BB60" i="25"/>
  <c r="BJ38" i="25"/>
  <c r="BH38" i="25"/>
  <c r="BL38" i="25"/>
  <c r="BG41" i="25"/>
  <c r="BK41" i="25"/>
  <c r="BF42" i="25"/>
  <c r="BJ42" i="25"/>
  <c r="BN42" i="25"/>
  <c r="BI43" i="25"/>
  <c r="BM43" i="25"/>
  <c r="AV44" i="25"/>
  <c r="AV45" i="25"/>
  <c r="AZ45" i="25"/>
  <c r="AZ44" i="25"/>
  <c r="BD44" i="25"/>
  <c r="BD45" i="25"/>
  <c r="BH45" i="25"/>
  <c r="BH44" i="25"/>
  <c r="BL44" i="25"/>
  <c r="BL45" i="25"/>
  <c r="AU47" i="25"/>
  <c r="AU46" i="25"/>
  <c r="AY47" i="25"/>
  <c r="AY46" i="25"/>
  <c r="BC47" i="25"/>
  <c r="BC46" i="25"/>
  <c r="BG47" i="25"/>
  <c r="BG46" i="25"/>
  <c r="BK47" i="25"/>
  <c r="BK46" i="25"/>
  <c r="BF48" i="25"/>
  <c r="BJ48" i="25"/>
  <c r="BN48" i="25"/>
  <c r="BI51" i="25"/>
  <c r="BM51" i="25"/>
  <c r="BH52" i="25"/>
  <c r="BH53" i="25"/>
  <c r="BL52" i="25"/>
  <c r="BL53" i="25"/>
  <c r="BF56" i="25"/>
  <c r="BF64" i="25" s="1"/>
  <c r="BJ56" i="25"/>
  <c r="BJ64" i="25" s="1"/>
  <c r="BN56" i="25"/>
  <c r="BN64" i="25" s="1"/>
  <c r="AW58" i="25"/>
  <c r="AW59" i="25"/>
  <c r="BA58" i="25"/>
  <c r="BA59" i="25"/>
  <c r="BE58" i="25"/>
  <c r="BE59" i="25"/>
  <c r="BI58" i="25"/>
  <c r="BI59" i="25"/>
  <c r="BM58" i="25"/>
  <c r="BM59" i="25"/>
  <c r="AV31" i="25"/>
  <c r="AZ31" i="25"/>
  <c r="BD31" i="25"/>
  <c r="BI31" i="25"/>
  <c r="AT39" i="25"/>
  <c r="BB39" i="25"/>
  <c r="BJ39" i="25"/>
  <c r="AW40" i="25"/>
  <c r="BE40" i="25"/>
  <c r="BM40" i="25"/>
  <c r="BB45" i="25"/>
  <c r="AW46" i="25"/>
  <c r="BM46" i="25"/>
  <c r="AX49" i="25"/>
  <c r="BN49" i="25"/>
  <c r="BI50" i="25"/>
  <c r="BJ53" i="25"/>
  <c r="AZ58" i="25"/>
  <c r="AU59" i="25"/>
  <c r="BK59" i="25"/>
  <c r="BI39" i="25"/>
  <c r="BM39" i="25"/>
  <c r="BH40" i="25"/>
  <c r="BL40" i="25"/>
  <c r="BI45" i="25"/>
  <c r="BM45" i="25"/>
  <c r="BM44" i="25"/>
  <c r="BH46" i="25"/>
  <c r="BL46" i="25"/>
  <c r="BG49" i="25"/>
  <c r="BK49" i="25"/>
  <c r="BF50" i="25"/>
  <c r="BF51" i="25"/>
  <c r="BJ50" i="25"/>
  <c r="BJ51" i="25"/>
  <c r="BN50" i="25"/>
  <c r="BN51" i="25"/>
  <c r="BI53" i="25"/>
  <c r="BI52" i="25"/>
  <c r="BM53" i="25"/>
  <c r="BM52" i="25"/>
  <c r="AV64" i="25"/>
  <c r="AZ64" i="25"/>
  <c r="BD64" i="25"/>
  <c r="BH64" i="25"/>
  <c r="BL64" i="25"/>
  <c r="BG56" i="25"/>
  <c r="BG64" i="25" s="1"/>
  <c r="BK56" i="25"/>
  <c r="BK64" i="25" s="1"/>
  <c r="AT59" i="25"/>
  <c r="AT58" i="25"/>
  <c r="AX59" i="25"/>
  <c r="AX58" i="25"/>
  <c r="BB59" i="25"/>
  <c r="BB58" i="25"/>
  <c r="BF59" i="25"/>
  <c r="BF58" i="25"/>
  <c r="BJ59" i="25"/>
  <c r="BJ31" i="25"/>
  <c r="BJ58" i="25"/>
  <c r="BN59" i="25"/>
  <c r="BN58" i="25"/>
  <c r="BN31" i="25"/>
  <c r="AW31" i="25"/>
  <c r="BA31" i="25"/>
  <c r="BE31" i="25"/>
  <c r="BK31" i="25"/>
  <c r="AV61" i="25"/>
  <c r="AV60" i="25"/>
  <c r="AZ61" i="25"/>
  <c r="AZ60" i="25"/>
  <c r="BD61" i="25"/>
  <c r="BD60" i="25"/>
  <c r="BL61" i="25"/>
  <c r="BL60" i="25"/>
  <c r="BA38" i="25"/>
  <c r="BI38" i="25"/>
  <c r="AV39" i="25"/>
  <c r="BD39" i="25"/>
  <c r="BL39" i="25"/>
  <c r="AY40" i="25"/>
  <c r="BG40" i="25"/>
  <c r="AT41" i="25"/>
  <c r="BB41" i="25"/>
  <c r="BJ41" i="25"/>
  <c r="AU44" i="25"/>
  <c r="BC44" i="25"/>
  <c r="BK44" i="25"/>
  <c r="BF45" i="25"/>
  <c r="BA46" i="25"/>
  <c r="AV47" i="25"/>
  <c r="BL47" i="25"/>
  <c r="BG48" i="25"/>
  <c r="BB49" i="25"/>
  <c r="BM50" i="25"/>
  <c r="BH51" i="25"/>
  <c r="BN53" i="25"/>
  <c r="BD58" i="25"/>
  <c r="AY59" i="25"/>
  <c r="BE61" i="25"/>
  <c r="AU60" i="25"/>
  <c r="AY60" i="25"/>
  <c r="BC60" i="25"/>
  <c r="BG60" i="25"/>
  <c r="BK60" i="25"/>
  <c r="AU61" i="25"/>
  <c r="BC61" i="25"/>
  <c r="BK61" i="25"/>
  <c r="AW60" i="25"/>
  <c r="BA60" i="25"/>
  <c r="BE60" i="25"/>
  <c r="BM60" i="25"/>
  <c r="AY61" i="25"/>
  <c r="BG61" i="25"/>
  <c r="DR8" i="20"/>
  <c r="DQ8" i="20"/>
  <c r="DR6" i="20"/>
  <c r="DQ6" i="20"/>
  <c r="DP8" i="20" l="1"/>
  <c r="DP6" i="20"/>
  <c r="AF110" i="19"/>
  <c r="AF109" i="19"/>
  <c r="AF108" i="19"/>
  <c r="AF33" i="19" s="1"/>
  <c r="AF107" i="19"/>
  <c r="AF106" i="19"/>
  <c r="AF105" i="19"/>
  <c r="AF32" i="19" s="1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 s="1"/>
  <c r="AF84" i="19"/>
  <c r="AF24" i="19" s="1"/>
  <c r="AF83" i="19"/>
  <c r="AF82" i="19"/>
  <c r="AF81" i="19"/>
  <c r="AF80" i="19"/>
  <c r="AF22" i="19" s="1"/>
  <c r="AF79" i="19"/>
  <c r="AF78" i="19"/>
  <c r="AF77" i="19"/>
  <c r="AF76" i="19"/>
  <c r="AF75" i="19"/>
  <c r="AF74" i="19"/>
  <c r="AF73" i="19"/>
  <c r="AF72" i="19"/>
  <c r="AF71" i="19"/>
  <c r="AF70" i="19"/>
  <c r="AF69" i="19"/>
  <c r="AF21" i="19" s="1"/>
  <c r="AF68" i="19"/>
  <c r="AF67" i="19"/>
  <c r="AF66" i="19"/>
  <c r="AF65" i="19"/>
  <c r="AF64" i="19"/>
  <c r="AF19" i="19" s="1"/>
  <c r="AF60" i="19"/>
  <c r="AF59" i="19"/>
  <c r="AF14" i="19" s="1"/>
  <c r="AF58" i="19"/>
  <c r="AF57" i="19"/>
  <c r="AF56" i="19"/>
  <c r="AF55" i="19"/>
  <c r="AF12" i="19" s="1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5" i="19"/>
  <c r="AF34" i="19"/>
  <c r="AF31" i="19"/>
  <c r="AF30" i="19"/>
  <c r="AF29" i="19"/>
  <c r="AF23" i="19"/>
  <c r="AF20" i="19"/>
  <c r="AF15" i="19"/>
  <c r="AF13" i="19"/>
  <c r="AF11" i="19"/>
  <c r="AF10" i="19"/>
  <c r="AF9" i="19"/>
  <c r="DO8" i="20" l="1"/>
  <c r="DO6" i="20"/>
  <c r="FX171" i="29"/>
  <c r="FX160" i="29"/>
  <c r="FX190" i="29" s="1"/>
  <c r="FX113" i="29" s="1"/>
  <c r="FX159" i="29"/>
  <c r="FX174" i="29" s="1"/>
  <c r="FX158" i="29"/>
  <c r="FX188" i="29" s="1"/>
  <c r="FX111" i="29" s="1"/>
  <c r="FX157" i="29"/>
  <c r="FX187" i="29" s="1"/>
  <c r="FX110" i="29" s="1"/>
  <c r="FX156" i="29"/>
  <c r="FX186" i="29" s="1"/>
  <c r="FX109" i="29" s="1"/>
  <c r="FX155" i="29"/>
  <c r="FX170" i="29" s="1"/>
  <c r="FX154" i="29"/>
  <c r="FX184" i="29" s="1"/>
  <c r="FX107" i="29" s="1"/>
  <c r="FX153" i="29"/>
  <c r="FX183" i="29" s="1"/>
  <c r="FX106" i="29" s="1"/>
  <c r="FX152" i="29"/>
  <c r="FX182" i="29" s="1"/>
  <c r="FX105" i="29" s="1"/>
  <c r="FX151" i="29"/>
  <c r="FX166" i="29" s="1"/>
  <c r="FX150" i="29"/>
  <c r="FX180" i="29" s="1"/>
  <c r="FX103" i="29" s="1"/>
  <c r="FX149" i="29"/>
  <c r="FX148" i="29"/>
  <c r="FX178" i="29" s="1"/>
  <c r="FX97" i="29"/>
  <c r="FX205" i="29" s="1"/>
  <c r="FX96" i="29"/>
  <c r="FX204" i="29" s="1"/>
  <c r="FX95" i="29"/>
  <c r="FX203" i="29" s="1"/>
  <c r="FX94" i="29"/>
  <c r="FX202" i="29" s="1"/>
  <c r="FX93" i="29"/>
  <c r="FX201" i="29" s="1"/>
  <c r="FX92" i="29"/>
  <c r="FX200" i="29" s="1"/>
  <c r="FX91" i="29"/>
  <c r="FX199" i="29" s="1"/>
  <c r="FX90" i="29"/>
  <c r="FX198" i="29" s="1"/>
  <c r="FX89" i="29"/>
  <c r="FX197" i="29" s="1"/>
  <c r="FX88" i="29"/>
  <c r="FX196" i="29" s="1"/>
  <c r="FX87" i="29"/>
  <c r="FX195" i="29" s="1"/>
  <c r="FX86" i="29"/>
  <c r="FX194" i="29" s="1"/>
  <c r="FX85" i="29"/>
  <c r="FX68" i="29"/>
  <c r="FX67" i="29"/>
  <c r="FX66" i="29"/>
  <c r="FX65" i="29"/>
  <c r="FX64" i="29"/>
  <c r="FX51" i="29"/>
  <c r="FX50" i="29"/>
  <c r="FX189" i="29" l="1"/>
  <c r="FX112" i="29" s="1"/>
  <c r="FX175" i="29"/>
  <c r="FX54" i="29"/>
  <c r="FX163" i="29"/>
  <c r="FX57" i="29" s="1"/>
  <c r="FX181" i="29"/>
  <c r="FX104" i="29" s="1"/>
  <c r="FX167" i="29"/>
  <c r="FX185" i="29"/>
  <c r="FX108" i="29" s="1"/>
  <c r="FX193" i="29"/>
  <c r="FX206" i="29" s="1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 l="1"/>
  <c r="FX58" i="29"/>
  <c r="FX61" i="29"/>
  <c r="FX60" i="29"/>
  <c r="FX72" i="29"/>
  <c r="FX102" i="29"/>
  <c r="FX114" i="29" s="1"/>
  <c r="FX75" i="29"/>
  <c r="FX73" i="29"/>
  <c r="FX74" i="29"/>
  <c r="GF12" i="15" l="1"/>
  <c r="GF11" i="15"/>
  <c r="DK24" i="14"/>
  <c r="DK20" i="14"/>
  <c r="DK26" i="14" s="1"/>
  <c r="BH32" i="25" s="1"/>
  <c r="DK19" i="14"/>
  <c r="DK25" i="14" s="1"/>
  <c r="DK17" i="14"/>
  <c r="DK23" i="14" s="1"/>
  <c r="DK16" i="14"/>
  <c r="DK22" i="14" s="1"/>
  <c r="DK12" i="14"/>
  <c r="BH34" i="25" s="1"/>
  <c r="DL24" i="14"/>
  <c r="DL20" i="14"/>
  <c r="DL26" i="14" s="1"/>
  <c r="BI32" i="25" s="1"/>
  <c r="DL19" i="14"/>
  <c r="DL25" i="14" s="1"/>
  <c r="DL17" i="14"/>
  <c r="DL23" i="14" s="1"/>
  <c r="DL16" i="14"/>
  <c r="DL22" i="14" s="1"/>
  <c r="DL12" i="14"/>
  <c r="BI34" i="25" s="1"/>
  <c r="CZ23" i="11"/>
  <c r="CZ14" i="11"/>
  <c r="CZ18" i="11" s="1"/>
  <c r="CZ8" i="11"/>
  <c r="CZ7" i="11"/>
  <c r="CZ19" i="11" s="1"/>
  <c r="BJ60" i="25" l="1"/>
  <c r="BJ61" i="25"/>
  <c r="BI60" i="25"/>
  <c r="BI61" i="25"/>
  <c r="BH61" i="25"/>
  <c r="BH60" i="25"/>
  <c r="CZ20" i="11"/>
  <c r="BG2" i="25" l="1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AO29" i="25" l="1"/>
  <c r="AN29" i="25"/>
  <c r="AM29" i="25"/>
  <c r="AL29" i="25"/>
  <c r="AO16" i="25"/>
  <c r="AN16" i="25"/>
  <c r="AM16" i="25"/>
  <c r="AL16" i="25"/>
  <c r="AO15" i="25"/>
  <c r="AN15" i="25"/>
  <c r="AM15" i="25"/>
  <c r="AL15" i="25"/>
  <c r="AO14" i="25"/>
  <c r="AN14" i="25"/>
  <c r="AM14" i="25"/>
  <c r="AL14" i="25"/>
  <c r="AO13" i="25"/>
  <c r="AN13" i="25"/>
  <c r="AM13" i="25"/>
  <c r="AL13" i="25"/>
  <c r="AO12" i="25"/>
  <c r="AN12" i="25"/>
  <c r="AM12" i="25"/>
  <c r="AL12" i="25"/>
  <c r="AO11" i="25"/>
  <c r="AN11" i="25"/>
  <c r="AM11" i="25"/>
  <c r="AL11" i="25"/>
  <c r="AO10" i="25"/>
  <c r="AN10" i="25"/>
  <c r="AM10" i="25"/>
  <c r="AL10" i="25"/>
  <c r="AO9" i="25"/>
  <c r="AN9" i="25"/>
  <c r="AM9" i="25"/>
  <c r="AL9" i="25"/>
  <c r="AO8" i="25"/>
  <c r="AN8" i="25"/>
  <c r="AM8" i="25"/>
  <c r="AL8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AH32" i="25"/>
  <c r="AI32" i="25"/>
  <c r="AJ32" i="25"/>
  <c r="AK32" i="25"/>
  <c r="AL32" i="25"/>
  <c r="AM32" i="25"/>
  <c r="AN32" i="25"/>
  <c r="AO32" i="25"/>
  <c r="AP32" i="25"/>
  <c r="AQ32" i="25"/>
  <c r="AS32" i="25"/>
  <c r="BA2" i="25"/>
  <c r="AZ2" i="25"/>
  <c r="AY2" i="25"/>
  <c r="AX2" i="25"/>
  <c r="AW2" i="25"/>
  <c r="AV2" i="25"/>
  <c r="AU2" i="25"/>
  <c r="AS34" i="25"/>
  <c r="AS33" i="25"/>
  <c r="AS30" i="25"/>
  <c r="AS21" i="25"/>
  <c r="AS20" i="25"/>
  <c r="AS19" i="25"/>
  <c r="AS18" i="25"/>
  <c r="AS16" i="25"/>
  <c r="AS15" i="25"/>
  <c r="AS14" i="25"/>
  <c r="AS13" i="25"/>
  <c r="AS12" i="25"/>
  <c r="AS11" i="25"/>
  <c r="AS10" i="25"/>
  <c r="AS9" i="25"/>
  <c r="AS8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AN18" i="25"/>
  <c r="AO18" i="25"/>
  <c r="AN19" i="25"/>
  <c r="AO19" i="25"/>
  <c r="AR34" i="25"/>
  <c r="AQ34" i="25"/>
  <c r="AP34" i="25"/>
  <c r="AO34" i="25"/>
  <c r="AN34" i="25"/>
  <c r="AR33" i="25"/>
  <c r="AQ33" i="25"/>
  <c r="AP33" i="25"/>
  <c r="AO33" i="25"/>
  <c r="AN33" i="25"/>
  <c r="AR30" i="25"/>
  <c r="AQ30" i="25"/>
  <c r="AP30" i="25"/>
  <c r="AO30" i="25"/>
  <c r="AN30" i="25"/>
  <c r="AR29" i="25"/>
  <c r="AQ29" i="25"/>
  <c r="AP29" i="25"/>
  <c r="AR21" i="25"/>
  <c r="AQ21" i="25"/>
  <c r="AP21" i="25"/>
  <c r="AO21" i="25"/>
  <c r="AN21" i="25"/>
  <c r="AR20" i="25"/>
  <c r="AQ20" i="25"/>
  <c r="AP20" i="25"/>
  <c r="AO20" i="25"/>
  <c r="AN20" i="25"/>
  <c r="AR19" i="25"/>
  <c r="AQ19" i="25"/>
  <c r="AP19" i="25"/>
  <c r="AR18" i="25"/>
  <c r="AQ18" i="25"/>
  <c r="AP18" i="25"/>
  <c r="AR16" i="25"/>
  <c r="AQ16" i="25"/>
  <c r="AP16" i="25"/>
  <c r="AR15" i="25"/>
  <c r="AQ15" i="25"/>
  <c r="AP15" i="25"/>
  <c r="AR14" i="25"/>
  <c r="AQ14" i="25"/>
  <c r="AP14" i="25"/>
  <c r="AR13" i="25"/>
  <c r="AQ13" i="25"/>
  <c r="AP13" i="25"/>
  <c r="AR12" i="25"/>
  <c r="AQ12" i="25"/>
  <c r="AP12" i="25"/>
  <c r="AR11" i="25"/>
  <c r="AQ11" i="25"/>
  <c r="AP11" i="25"/>
  <c r="AR10" i="25"/>
  <c r="AQ10" i="25"/>
  <c r="AP10" i="25"/>
  <c r="AR9" i="25"/>
  <c r="AQ9" i="25"/>
  <c r="AP9" i="25"/>
  <c r="AR8" i="25"/>
  <c r="AQ8" i="25"/>
  <c r="AP8" i="25"/>
  <c r="AS29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AM30" i="25"/>
  <c r="AL30" i="25"/>
  <c r="AK30" i="25"/>
  <c r="AJ30" i="25"/>
  <c r="AI30" i="25"/>
  <c r="AH30" i="25"/>
  <c r="AG30" i="25"/>
  <c r="AG31" i="25" s="1"/>
  <c r="AF30" i="25"/>
  <c r="AE30" i="25"/>
  <c r="AD30" i="25"/>
  <c r="AC30" i="25"/>
  <c r="AC58" i="25" s="1"/>
  <c r="AB30" i="25"/>
  <c r="AA30" i="25"/>
  <c r="Z30" i="25"/>
  <c r="Y30" i="25"/>
  <c r="X30" i="25"/>
  <c r="W30" i="25"/>
  <c r="V30" i="25"/>
  <c r="U30" i="25"/>
  <c r="U59" i="25" s="1"/>
  <c r="T30" i="25"/>
  <c r="S30" i="25"/>
  <c r="R30" i="25"/>
  <c r="Q30" i="25"/>
  <c r="Q58" i="25" s="1"/>
  <c r="P30" i="25"/>
  <c r="O30" i="25"/>
  <c r="N30" i="25"/>
  <c r="M30" i="25"/>
  <c r="L30" i="25"/>
  <c r="K30" i="25"/>
  <c r="J30" i="25"/>
  <c r="I30" i="25"/>
  <c r="H30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AE52" i="25" s="1"/>
  <c r="R16" i="25"/>
  <c r="Q16" i="25"/>
  <c r="P16" i="25"/>
  <c r="O16" i="25"/>
  <c r="N16" i="25"/>
  <c r="Z53" i="25" s="1"/>
  <c r="M16" i="25"/>
  <c r="L16" i="25"/>
  <c r="K16" i="25"/>
  <c r="J16" i="25"/>
  <c r="I16" i="25"/>
  <c r="H16" i="25"/>
  <c r="AK15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AK50" i="25" s="1"/>
  <c r="X15" i="25"/>
  <c r="W15" i="25"/>
  <c r="V15" i="25"/>
  <c r="U15" i="25"/>
  <c r="T15" i="25"/>
  <c r="S15" i="25"/>
  <c r="R15" i="25"/>
  <c r="Q15" i="25"/>
  <c r="AC51" i="25" s="1"/>
  <c r="P15" i="25"/>
  <c r="O15" i="25"/>
  <c r="N15" i="25"/>
  <c r="M15" i="25"/>
  <c r="L15" i="25"/>
  <c r="K15" i="25"/>
  <c r="J15" i="25"/>
  <c r="I15" i="25"/>
  <c r="U51" i="25" s="1"/>
  <c r="H15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AL49" i="25" s="1"/>
  <c r="Y14" i="25"/>
  <c r="X14" i="25"/>
  <c r="W14" i="25"/>
  <c r="V14" i="25"/>
  <c r="U14" i="25"/>
  <c r="T14" i="25"/>
  <c r="S14" i="25"/>
  <c r="R14" i="25"/>
  <c r="AD49" i="25" s="1"/>
  <c r="Q14" i="25"/>
  <c r="P14" i="25"/>
  <c r="O14" i="25"/>
  <c r="N14" i="25"/>
  <c r="M14" i="25"/>
  <c r="L14" i="25"/>
  <c r="K14" i="25"/>
  <c r="J14" i="25"/>
  <c r="I14" i="25"/>
  <c r="H14" i="25"/>
  <c r="AK13" i="25"/>
  <c r="AJ13" i="25"/>
  <c r="AI13" i="25"/>
  <c r="AH13" i="25"/>
  <c r="AG13" i="25"/>
  <c r="AF13" i="25"/>
  <c r="AE13" i="25"/>
  <c r="AD13" i="25"/>
  <c r="AC13" i="25"/>
  <c r="AB13" i="25"/>
  <c r="AN46" i="25" s="1"/>
  <c r="AA13" i="25"/>
  <c r="Z13" i="25"/>
  <c r="Y13" i="25"/>
  <c r="X13" i="25"/>
  <c r="W13" i="25"/>
  <c r="V13" i="25"/>
  <c r="U13" i="25"/>
  <c r="T13" i="25"/>
  <c r="S13" i="25"/>
  <c r="R13" i="25"/>
  <c r="Q13" i="25"/>
  <c r="P13" i="25"/>
  <c r="AB46" i="25" s="1"/>
  <c r="O13" i="25"/>
  <c r="N13" i="25"/>
  <c r="M13" i="25"/>
  <c r="Y47" i="25" s="1"/>
  <c r="L13" i="25"/>
  <c r="K13" i="25"/>
  <c r="J13" i="25"/>
  <c r="I13" i="25"/>
  <c r="H13" i="25"/>
  <c r="T46" i="25" s="1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Z45" i="25" s="1"/>
  <c r="M12" i="25"/>
  <c r="L12" i="25"/>
  <c r="X44" i="25" s="1"/>
  <c r="K12" i="25"/>
  <c r="W45" i="25" s="1"/>
  <c r="J12" i="25"/>
  <c r="I12" i="25"/>
  <c r="H12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AJ42" i="25" s="1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W42" i="25" s="1"/>
  <c r="J10" i="25"/>
  <c r="I10" i="25"/>
  <c r="H10" i="25"/>
  <c r="T42" i="25" s="1"/>
  <c r="AK9" i="25"/>
  <c r="AJ9" i="25"/>
  <c r="AI9" i="25"/>
  <c r="AH9" i="25"/>
  <c r="AG9" i="25"/>
  <c r="AF9" i="25"/>
  <c r="AE9" i="25"/>
  <c r="AD9" i="25"/>
  <c r="AC9" i="25"/>
  <c r="AB9" i="25"/>
  <c r="AN41" i="25" s="1"/>
  <c r="AA9" i="25"/>
  <c r="Z9" i="25"/>
  <c r="Y9" i="25"/>
  <c r="AK40" i="25" s="1"/>
  <c r="X9" i="25"/>
  <c r="W9" i="25"/>
  <c r="V9" i="25"/>
  <c r="AH40" i="25" s="1"/>
  <c r="U9" i="25"/>
  <c r="T9" i="25"/>
  <c r="S9" i="25"/>
  <c r="R9" i="25"/>
  <c r="Q9" i="25"/>
  <c r="AC41" i="25" s="1"/>
  <c r="P9" i="25"/>
  <c r="O9" i="25"/>
  <c r="N9" i="25"/>
  <c r="M9" i="25"/>
  <c r="L9" i="25"/>
  <c r="K9" i="25"/>
  <c r="J9" i="25"/>
  <c r="I9" i="25"/>
  <c r="H9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AI38" i="25" s="1"/>
  <c r="V8" i="25"/>
  <c r="U8" i="25"/>
  <c r="T8" i="25"/>
  <c r="AF39" i="25" s="1"/>
  <c r="S8" i="25"/>
  <c r="R8" i="25"/>
  <c r="Q8" i="25"/>
  <c r="P8" i="25"/>
  <c r="O8" i="25"/>
  <c r="N8" i="25"/>
  <c r="M8" i="25"/>
  <c r="L8" i="25"/>
  <c r="X38" i="25" s="1"/>
  <c r="K8" i="25"/>
  <c r="J8" i="25"/>
  <c r="I8" i="25"/>
  <c r="H8" i="25"/>
  <c r="G33" i="25"/>
  <c r="G15" i="25"/>
  <c r="G11" i="25"/>
  <c r="S43" i="25" s="1"/>
  <c r="G9" i="25"/>
  <c r="G30" i="25"/>
  <c r="G29" i="25"/>
  <c r="G21" i="25"/>
  <c r="G20" i="25"/>
  <c r="G19" i="25"/>
  <c r="G18" i="25"/>
  <c r="G16" i="25"/>
  <c r="G14" i="25"/>
  <c r="G13" i="25"/>
  <c r="G10" i="25"/>
  <c r="G12" i="25"/>
  <c r="G8" i="25"/>
  <c r="W52" i="25"/>
  <c r="AI46" i="25"/>
  <c r="AG29" i="25"/>
  <c r="AJ29" i="25"/>
  <c r="AK29" i="25"/>
  <c r="AI29" i="25"/>
  <c r="AH29" i="25"/>
  <c r="AT61" i="25" l="1"/>
  <c r="AT60" i="25"/>
  <c r="AW50" i="25"/>
  <c r="AW51" i="25"/>
  <c r="AU52" i="25"/>
  <c r="AU53" i="25"/>
  <c r="BC51" i="25"/>
  <c r="BC50" i="25"/>
  <c r="BD52" i="25"/>
  <c r="BD53" i="25"/>
  <c r="AX51" i="25"/>
  <c r="AX50" i="25"/>
  <c r="AX52" i="25"/>
  <c r="AX53" i="25"/>
  <c r="AT50" i="25"/>
  <c r="AT51" i="25"/>
  <c r="AV52" i="25"/>
  <c r="AV53" i="25"/>
  <c r="BD50" i="25"/>
  <c r="BD51" i="25"/>
  <c r="AY51" i="25"/>
  <c r="AY50" i="25"/>
  <c r="AY53" i="25"/>
  <c r="AY52" i="25"/>
  <c r="AU51" i="25"/>
  <c r="AU50" i="25"/>
  <c r="AW53" i="25"/>
  <c r="AW52" i="25"/>
  <c r="BB53" i="25"/>
  <c r="BB52" i="25"/>
  <c r="BE51" i="25"/>
  <c r="BE50" i="25"/>
  <c r="AZ50" i="25"/>
  <c r="AZ51" i="25"/>
  <c r="AZ52" i="25"/>
  <c r="AZ53" i="25"/>
  <c r="AV51" i="25"/>
  <c r="AV50" i="25"/>
  <c r="AL53" i="25"/>
  <c r="AT52" i="25"/>
  <c r="AT53" i="25"/>
  <c r="BB50" i="25"/>
  <c r="BB51" i="25"/>
  <c r="BC52" i="25"/>
  <c r="BC53" i="25"/>
  <c r="BE53" i="25"/>
  <c r="BE52" i="25"/>
  <c r="BA51" i="25"/>
  <c r="BA50" i="25"/>
  <c r="BA52" i="25"/>
  <c r="BA53" i="25"/>
  <c r="Z42" i="25"/>
  <c r="AO51" i="25"/>
  <c r="AM53" i="25"/>
  <c r="AG47" i="25"/>
  <c r="T41" i="25"/>
  <c r="AL40" i="25"/>
  <c r="AE38" i="25"/>
  <c r="Z48" i="25"/>
  <c r="AA48" i="25"/>
  <c r="AG51" i="25"/>
  <c r="W53" i="25"/>
  <c r="AA52" i="25"/>
  <c r="AG50" i="25"/>
  <c r="S52" i="25"/>
  <c r="Z50" i="25"/>
  <c r="AP52" i="25"/>
  <c r="AI39" i="25"/>
  <c r="AI45" i="25"/>
  <c r="AI49" i="25"/>
  <c r="AA42" i="25"/>
  <c r="U43" i="25"/>
  <c r="W44" i="25"/>
  <c r="AC47" i="25"/>
  <c r="AK46" i="25"/>
  <c r="AQ48" i="25"/>
  <c r="AF46" i="25"/>
  <c r="V39" i="25"/>
  <c r="Z44" i="25"/>
  <c r="AH49" i="25"/>
  <c r="AK47" i="25"/>
  <c r="AP41" i="25"/>
  <c r="AN44" i="25"/>
  <c r="AP46" i="25"/>
  <c r="AN48" i="25"/>
  <c r="AM38" i="25"/>
  <c r="AM45" i="25"/>
  <c r="AM48" i="25"/>
  <c r="Z38" i="25"/>
  <c r="T40" i="25"/>
  <c r="T43" i="25"/>
  <c r="S45" i="25"/>
  <c r="Z40" i="25"/>
  <c r="AJ48" i="25"/>
  <c r="AP38" i="25"/>
  <c r="T38" i="25"/>
  <c r="T39" i="25"/>
  <c r="X40" i="25"/>
  <c r="AF40" i="25"/>
  <c r="AH42" i="25"/>
  <c r="Z41" i="25"/>
  <c r="AS39" i="25"/>
  <c r="AQ45" i="25"/>
  <c r="AB39" i="25"/>
  <c r="AB38" i="25"/>
  <c r="AF38" i="25"/>
  <c r="AQ40" i="25"/>
  <c r="AO42" i="25"/>
  <c r="AS42" i="25"/>
  <c r="AM43" i="25"/>
  <c r="Y44" i="25"/>
  <c r="AO45" i="25"/>
  <c r="AK44" i="25"/>
  <c r="AJ38" i="25"/>
  <c r="T45" i="25"/>
  <c r="V47" i="25"/>
  <c r="X48" i="25"/>
  <c r="AF48" i="25"/>
  <c r="AH51" i="25"/>
  <c r="AB53" i="25"/>
  <c r="AK49" i="25"/>
  <c r="AH41" i="25"/>
  <c r="AG41" i="25"/>
  <c r="S42" i="25"/>
  <c r="AM42" i="25"/>
  <c r="AS43" i="25"/>
  <c r="AA44" i="25"/>
  <c r="U47" i="25"/>
  <c r="AC46" i="25"/>
  <c r="AE48" i="25"/>
  <c r="AO50" i="25"/>
  <c r="AM52" i="25"/>
  <c r="AL44" i="25"/>
  <c r="X45" i="25"/>
  <c r="AJ45" i="25"/>
  <c r="Z51" i="25"/>
  <c r="T53" i="25"/>
  <c r="AJ52" i="25"/>
  <c r="X42" i="25"/>
  <c r="AD40" i="25"/>
  <c r="AJ39" i="25"/>
  <c r="V45" i="25"/>
  <c r="AD44" i="25"/>
  <c r="AF47" i="25"/>
  <c r="AH48" i="25"/>
  <c r="T52" i="25"/>
  <c r="Y39" i="25"/>
  <c r="AF45" i="25"/>
  <c r="Z47" i="25"/>
  <c r="T49" i="25"/>
  <c r="AJ49" i="25"/>
  <c r="V51" i="25"/>
  <c r="AD50" i="25"/>
  <c r="X52" i="25"/>
  <c r="AF53" i="25"/>
  <c r="AP45" i="25"/>
  <c r="U50" i="25"/>
  <c r="V40" i="25"/>
  <c r="X39" i="25"/>
  <c r="AB47" i="25"/>
  <c r="AE49" i="25"/>
  <c r="V41" i="25"/>
  <c r="AN45" i="25"/>
  <c r="X49" i="25"/>
  <c r="AR49" i="25"/>
  <c r="T48" i="25"/>
  <c r="AD51" i="25"/>
  <c r="AE53" i="25"/>
  <c r="AD41" i="25"/>
  <c r="V38" i="25"/>
  <c r="AD39" i="25"/>
  <c r="AM41" i="25"/>
  <c r="AH45" i="25"/>
  <c r="Z46" i="25"/>
  <c r="AD47" i="25"/>
  <c r="AA39" i="25"/>
  <c r="U40" i="25"/>
  <c r="AL45" i="25"/>
  <c r="AJ47" i="25"/>
  <c r="V49" i="25"/>
  <c r="L58" i="25"/>
  <c r="AJ59" i="25"/>
  <c r="AH50" i="25"/>
  <c r="AD45" i="25"/>
  <c r="AJ53" i="25"/>
  <c r="AJ41" i="25"/>
  <c r="X43" i="25"/>
  <c r="AS44" i="25"/>
  <c r="AO41" i="25"/>
  <c r="AR32" i="25"/>
  <c r="AS61" i="25" s="1"/>
  <c r="AD38" i="25"/>
  <c r="AB44" i="25"/>
  <c r="V46" i="25"/>
  <c r="AA43" i="25"/>
  <c r="AH46" i="25"/>
  <c r="AL48" i="25"/>
  <c r="AB45" i="25"/>
  <c r="AH47" i="25"/>
  <c r="AF49" i="25"/>
  <c r="AB52" i="25"/>
  <c r="X53" i="25"/>
  <c r="AN47" i="25"/>
  <c r="AB48" i="25"/>
  <c r="AF44" i="25"/>
  <c r="AD46" i="25"/>
  <c r="V50" i="25"/>
  <c r="AL47" i="25"/>
  <c r="AB49" i="25"/>
  <c r="AF52" i="25"/>
  <c r="AN49" i="25"/>
  <c r="AP47" i="25"/>
  <c r="AM39" i="25"/>
  <c r="AJ44" i="25"/>
  <c r="T44" i="25"/>
  <c r="AL46" i="25"/>
  <c r="AG58" i="25"/>
  <c r="AQ47" i="25"/>
  <c r="AS48" i="25"/>
  <c r="AQ56" i="25"/>
  <c r="R59" i="25"/>
  <c r="S38" i="25"/>
  <c r="AI43" i="25"/>
  <c r="V59" i="25"/>
  <c r="W38" i="25"/>
  <c r="AE39" i="25"/>
  <c r="Y41" i="25"/>
  <c r="AC43" i="25"/>
  <c r="V44" i="25"/>
  <c r="X47" i="25"/>
  <c r="AJ46" i="25"/>
  <c r="V48" i="25"/>
  <c r="AB50" i="25"/>
  <c r="AR39" i="25"/>
  <c r="AR44" i="25"/>
  <c r="AR52" i="25"/>
  <c r="AS38" i="25"/>
  <c r="AS52" i="25"/>
  <c r="AH39" i="25"/>
  <c r="X41" i="25"/>
  <c r="AB40" i="25"/>
  <c r="AJ40" i="25"/>
  <c r="AI42" i="25"/>
  <c r="S46" i="25"/>
  <c r="AI47" i="25"/>
  <c r="AQ39" i="25"/>
  <c r="AR40" i="25"/>
  <c r="AR47" i="25"/>
  <c r="AP51" i="25"/>
  <c r="AQ52" i="25"/>
  <c r="AS51" i="25"/>
  <c r="S41" i="25"/>
  <c r="AC42" i="25"/>
  <c r="AG42" i="25"/>
  <c r="AF42" i="25"/>
  <c r="AE43" i="25"/>
  <c r="AL39" i="25"/>
  <c r="AN38" i="25"/>
  <c r="AN40" i="25"/>
  <c r="AE42" i="25"/>
  <c r="AE45" i="25"/>
  <c r="AI44" i="25"/>
  <c r="U46" i="25"/>
  <c r="AG46" i="25"/>
  <c r="S48" i="25"/>
  <c r="W49" i="25"/>
  <c r="AP40" i="25"/>
  <c r="AQ42" i="25"/>
  <c r="AR43" i="25"/>
  <c r="AM44" i="25"/>
  <c r="AO46" i="25"/>
  <c r="AC52" i="25"/>
  <c r="AB51" i="25"/>
  <c r="V52" i="25"/>
  <c r="AD52" i="25"/>
  <c r="AN51" i="25"/>
  <c r="AJ50" i="25"/>
  <c r="AE51" i="25"/>
  <c r="AF50" i="25"/>
  <c r="S50" i="25"/>
  <c r="AS53" i="25"/>
  <c r="AF51" i="25"/>
  <c r="AH52" i="25"/>
  <c r="AR50" i="25"/>
  <c r="AS50" i="25"/>
  <c r="X51" i="25"/>
  <c r="AD53" i="25"/>
  <c r="AL52" i="25"/>
  <c r="X50" i="25"/>
  <c r="AK51" i="25"/>
  <c r="AI53" i="25"/>
  <c r="AR56" i="25"/>
  <c r="Q59" i="25"/>
  <c r="AF56" i="25"/>
  <c r="K58" i="25"/>
  <c r="AA58" i="25"/>
  <c r="AI31" i="25"/>
  <c r="AJ56" i="25"/>
  <c r="Z56" i="25"/>
  <c r="AQ31" i="25"/>
  <c r="AA56" i="25"/>
  <c r="O58" i="25"/>
  <c r="AE58" i="25"/>
  <c r="AM31" i="25"/>
  <c r="P58" i="25"/>
  <c r="T59" i="25"/>
  <c r="AP58" i="25"/>
  <c r="AO56" i="25"/>
  <c r="I58" i="25"/>
  <c r="M59" i="25"/>
  <c r="Y59" i="25"/>
  <c r="AC59" i="25"/>
  <c r="AG59" i="25"/>
  <c r="AK31" i="25"/>
  <c r="AI59" i="25"/>
  <c r="AF58" i="25"/>
  <c r="AH59" i="25"/>
  <c r="AQ58" i="25"/>
  <c r="AL56" i="25"/>
  <c r="Y56" i="25"/>
  <c r="U58" i="25"/>
  <c r="X59" i="25"/>
  <c r="AJ58" i="25"/>
  <c r="H59" i="25"/>
  <c r="AK59" i="25"/>
  <c r="AC56" i="25"/>
  <c r="X56" i="25"/>
  <c r="S58" i="25"/>
  <c r="AP59" i="25"/>
  <c r="AK58" i="25"/>
  <c r="Y58" i="25"/>
  <c r="X58" i="25"/>
  <c r="AS56" i="25"/>
  <c r="AO31" i="25"/>
  <c r="U39" i="25"/>
  <c r="Y38" i="25"/>
  <c r="AC39" i="25"/>
  <c r="W40" i="25"/>
  <c r="AA40" i="25"/>
  <c r="AI41" i="25"/>
  <c r="Y42" i="25"/>
  <c r="V43" i="25"/>
  <c r="Z43" i="25"/>
  <c r="U44" i="25"/>
  <c r="Y45" i="25"/>
  <c r="AC44" i="25"/>
  <c r="AK45" i="25"/>
  <c r="W47" i="25"/>
  <c r="AA47" i="25"/>
  <c r="U49" i="25"/>
  <c r="Y49" i="25"/>
  <c r="AC49" i="25"/>
  <c r="W51" i="25"/>
  <c r="AA51" i="25"/>
  <c r="AE50" i="25"/>
  <c r="AI50" i="25"/>
  <c r="U53" i="25"/>
  <c r="Y52" i="25"/>
  <c r="AC53" i="25"/>
  <c r="AO44" i="25"/>
  <c r="AM47" i="25"/>
  <c r="AI56" i="25"/>
  <c r="AG56" i="25"/>
  <c r="AH38" i="25"/>
  <c r="Y40" i="25"/>
  <c r="W50" i="25"/>
  <c r="W48" i="25"/>
  <c r="AI40" i="25"/>
  <c r="S39" i="25"/>
  <c r="S47" i="25"/>
  <c r="AG49" i="25"/>
  <c r="AI51" i="25"/>
  <c r="S49" i="25"/>
  <c r="Y53" i="25"/>
  <c r="J58" i="25"/>
  <c r="I59" i="25"/>
  <c r="AF59" i="25"/>
  <c r="AJ31" i="25"/>
  <c r="AL41" i="25"/>
  <c r="AN31" i="25"/>
  <c r="AQ46" i="25"/>
  <c r="AN53" i="25"/>
  <c r="AO52" i="25"/>
  <c r="AP50" i="25"/>
  <c r="AB42" i="25"/>
  <c r="AG43" i="25"/>
  <c r="AK43" i="25"/>
  <c r="AO43" i="25"/>
  <c r="AF43" i="25"/>
  <c r="V56" i="25"/>
  <c r="AP56" i="25"/>
  <c r="AP39" i="25"/>
  <c r="AR42" i="25"/>
  <c r="AP44" i="25"/>
  <c r="AR48" i="25"/>
  <c r="AP53" i="25"/>
  <c r="AP31" i="25"/>
  <c r="AP61" i="25"/>
  <c r="AL50" i="25"/>
  <c r="AN50" i="25"/>
  <c r="AN56" i="25"/>
  <c r="U45" i="25"/>
  <c r="AG53" i="25"/>
  <c r="Z58" i="25"/>
  <c r="AI58" i="25"/>
  <c r="AL31" i="25"/>
  <c r="J59" i="25"/>
  <c r="AN52" i="25"/>
  <c r="AN39" i="25"/>
  <c r="AO39" i="25"/>
  <c r="AS45" i="25"/>
  <c r="W39" i="25"/>
  <c r="AQ38" i="25"/>
  <c r="U41" i="25"/>
  <c r="AC40" i="25"/>
  <c r="AG40" i="25"/>
  <c r="AK41" i="25"/>
  <c r="AD42" i="25"/>
  <c r="AB43" i="25"/>
  <c r="AH43" i="25"/>
  <c r="AA45" i="25"/>
  <c r="AQ44" i="25"/>
  <c r="Y46" i="25"/>
  <c r="AM49" i="25"/>
  <c r="AI48" i="25"/>
  <c r="Y51" i="25"/>
  <c r="AC50" i="25"/>
  <c r="S53" i="25"/>
  <c r="AA53" i="25"/>
  <c r="AQ53" i="25"/>
  <c r="AI52" i="25"/>
  <c r="AK56" i="25"/>
  <c r="P59" i="25"/>
  <c r="T58" i="25"/>
  <c r="AB59" i="25"/>
  <c r="AQ49" i="25"/>
  <c r="AR51" i="25"/>
  <c r="AO59" i="25"/>
  <c r="AS41" i="25"/>
  <c r="AS46" i="25"/>
  <c r="J61" i="25"/>
  <c r="Z60" i="25"/>
  <c r="AO38" i="25"/>
  <c r="AM40" i="25"/>
  <c r="AO53" i="25"/>
  <c r="AM50" i="25"/>
  <c r="AG48" i="25"/>
  <c r="AK39" i="25"/>
  <c r="S59" i="25"/>
  <c r="W41" i="25"/>
  <c r="Z59" i="25"/>
  <c r="AQ50" i="25"/>
  <c r="AQ41" i="25"/>
  <c r="AS49" i="25"/>
  <c r="Z39" i="25"/>
  <c r="AB41" i="25"/>
  <c r="AR41" i="25"/>
  <c r="V42" i="25"/>
  <c r="AL42" i="25"/>
  <c r="AK42" i="25"/>
  <c r="W43" i="25"/>
  <c r="AD43" i="25"/>
  <c r="AJ43" i="25"/>
  <c r="AH44" i="25"/>
  <c r="T47" i="25"/>
  <c r="X46" i="25"/>
  <c r="AR46" i="25"/>
  <c r="AD48" i="25"/>
  <c r="T51" i="25"/>
  <c r="AJ51" i="25"/>
  <c r="V53" i="25"/>
  <c r="Z52" i="25"/>
  <c r="AH53" i="25"/>
  <c r="W58" i="25"/>
  <c r="AM58" i="25"/>
  <c r="AP42" i="25"/>
  <c r="AQ43" i="25"/>
  <c r="AP48" i="25"/>
  <c r="AQ51" i="25"/>
  <c r="AR59" i="25"/>
  <c r="AL43" i="25"/>
  <c r="AN43" i="25"/>
  <c r="AR58" i="25"/>
  <c r="AS31" i="25"/>
  <c r="AS58" i="25"/>
  <c r="AH56" i="25"/>
  <c r="AD56" i="25"/>
  <c r="T56" i="25"/>
  <c r="AB56" i="25"/>
  <c r="U56" i="25"/>
  <c r="S56" i="25"/>
  <c r="W56" i="25"/>
  <c r="AE56" i="25"/>
  <c r="AM56" i="25"/>
  <c r="AQ61" i="25"/>
  <c r="AQ60" i="25"/>
  <c r="AM60" i="25"/>
  <c r="AM61" i="25"/>
  <c r="AI61" i="25"/>
  <c r="AI60" i="25"/>
  <c r="AN60" i="25"/>
  <c r="AN61" i="25"/>
  <c r="AJ60" i="25"/>
  <c r="AJ61" i="25"/>
  <c r="I60" i="25"/>
  <c r="I61" i="25"/>
  <c r="M60" i="25"/>
  <c r="M61" i="25"/>
  <c r="Q60" i="25"/>
  <c r="Q61" i="25"/>
  <c r="R61" i="25"/>
  <c r="U60" i="25"/>
  <c r="U61" i="25"/>
  <c r="Y60" i="25"/>
  <c r="Y61" i="25"/>
  <c r="AC60" i="25"/>
  <c r="AC61" i="25"/>
  <c r="AH61" i="25"/>
  <c r="AG60" i="25"/>
  <c r="AG61" i="25"/>
  <c r="V60" i="25"/>
  <c r="AL60" i="25"/>
  <c r="AO61" i="25"/>
  <c r="AO60" i="25"/>
  <c r="AP60" i="25"/>
  <c r="AK60" i="25"/>
  <c r="AK61" i="25"/>
  <c r="H61" i="25"/>
  <c r="H60" i="25"/>
  <c r="H62" i="25"/>
  <c r="I62" i="25" s="1"/>
  <c r="J62" i="25" s="1"/>
  <c r="K62" i="25" s="1"/>
  <c r="L62" i="25" s="1"/>
  <c r="M62" i="25" s="1"/>
  <c r="N62" i="25" s="1"/>
  <c r="O62" i="25" s="1"/>
  <c r="P62" i="25" s="1"/>
  <c r="Q62" i="25" s="1"/>
  <c r="R62" i="25" s="1"/>
  <c r="S62" i="25" s="1"/>
  <c r="L60" i="25"/>
  <c r="L61" i="25"/>
  <c r="P61" i="25"/>
  <c r="P60" i="25"/>
  <c r="T61" i="25"/>
  <c r="T60" i="25"/>
  <c r="T62" i="25"/>
  <c r="U62" i="25" s="1"/>
  <c r="V62" i="25" s="1"/>
  <c r="W62" i="25" s="1"/>
  <c r="X62" i="25" s="1"/>
  <c r="Y62" i="25" s="1"/>
  <c r="Z62" i="25" s="1"/>
  <c r="AA62" i="25" s="1"/>
  <c r="AB62" i="25" s="1"/>
  <c r="AC62" i="25" s="1"/>
  <c r="AD62" i="25" s="1"/>
  <c r="AE62" i="25" s="1"/>
  <c r="X60" i="25"/>
  <c r="X61" i="25"/>
  <c r="AB61" i="25"/>
  <c r="AB60" i="25"/>
  <c r="AF61" i="25"/>
  <c r="AF60" i="25"/>
  <c r="AF62" i="25"/>
  <c r="AG62" i="25" s="1"/>
  <c r="AH62" i="25" s="1"/>
  <c r="AI62" i="25" s="1"/>
  <c r="AJ62" i="25" s="1"/>
  <c r="AK62" i="25" s="1"/>
  <c r="AL62" i="25" s="1"/>
  <c r="AM62" i="25" s="1"/>
  <c r="AN62" i="25" s="1"/>
  <c r="AO62" i="25" s="1"/>
  <c r="AP62" i="25" s="1"/>
  <c r="AQ62" i="25" s="1"/>
  <c r="R60" i="25"/>
  <c r="AH60" i="25"/>
  <c r="K60" i="25"/>
  <c r="K61" i="25"/>
  <c r="O60" i="25"/>
  <c r="O61" i="25"/>
  <c r="S61" i="25"/>
  <c r="S60" i="25"/>
  <c r="W61" i="25"/>
  <c r="W60" i="25"/>
  <c r="AA60" i="25"/>
  <c r="AA61" i="25"/>
  <c r="AE60" i="25"/>
  <c r="AE61" i="25"/>
  <c r="N60" i="25"/>
  <c r="AD60" i="25"/>
  <c r="AL61" i="25"/>
  <c r="U48" i="25"/>
  <c r="AG44" i="25"/>
  <c r="U38" i="25"/>
  <c r="AG39" i="25"/>
  <c r="AA50" i="25"/>
  <c r="AM46" i="25"/>
  <c r="W46" i="25"/>
  <c r="AE44" i="25"/>
  <c r="AA38" i="25"/>
  <c r="Y50" i="25"/>
  <c r="AL38" i="25"/>
  <c r="T50" i="25"/>
  <c r="AC45" i="25"/>
  <c r="V61" i="25"/>
  <c r="Z49" i="25"/>
  <c r="AL51" i="25"/>
  <c r="AG52" i="25"/>
  <c r="AM51" i="25"/>
  <c r="AA49" i="25"/>
  <c r="AK53" i="25"/>
  <c r="AD58" i="25"/>
  <c r="N58" i="25"/>
  <c r="AM59" i="25"/>
  <c r="W59" i="25"/>
  <c r="H58" i="25"/>
  <c r="M58" i="25"/>
  <c r="AB58" i="25"/>
  <c r="L59" i="25"/>
  <c r="AH31" i="25"/>
  <c r="AA41" i="25"/>
  <c r="AF41" i="25"/>
  <c r="AD59" i="25"/>
  <c r="N59" i="25"/>
  <c r="J60" i="25"/>
  <c r="AN59" i="25"/>
  <c r="AO48" i="25"/>
  <c r="AR53" i="25"/>
  <c r="AR45" i="25"/>
  <c r="AR38" i="25"/>
  <c r="AO47" i="25"/>
  <c r="AP49" i="25"/>
  <c r="AS47" i="25"/>
  <c r="AS40" i="25"/>
  <c r="AN42" i="25"/>
  <c r="AP43" i="25"/>
  <c r="AQ59" i="25"/>
  <c r="AR31" i="25"/>
  <c r="AC48" i="25"/>
  <c r="Y43" i="25"/>
  <c r="AC38" i="25"/>
  <c r="AA46" i="25"/>
  <c r="S44" i="25"/>
  <c r="S40" i="25"/>
  <c r="Z61" i="25"/>
  <c r="AK52" i="25"/>
  <c r="U52" i="25"/>
  <c r="S51" i="25"/>
  <c r="AH58" i="25"/>
  <c r="R58" i="25"/>
  <c r="AA59" i="25"/>
  <c r="K59" i="25"/>
  <c r="AE41" i="25"/>
  <c r="AO49" i="25"/>
  <c r="AO58" i="25"/>
  <c r="AS59" i="25"/>
  <c r="AK48" i="25"/>
  <c r="U42" i="25"/>
  <c r="AK38" i="25"/>
  <c r="AE46" i="25"/>
  <c r="AE40" i="25"/>
  <c r="Y48" i="25"/>
  <c r="AG38" i="25"/>
  <c r="AE47" i="25"/>
  <c r="AD61" i="25"/>
  <c r="N61" i="25"/>
  <c r="AG45" i="25"/>
  <c r="AL58" i="25"/>
  <c r="V58" i="25"/>
  <c r="AE59" i="25"/>
  <c r="O59" i="25"/>
  <c r="AL59" i="25"/>
  <c r="AN58" i="25"/>
  <c r="AO40" i="25"/>
  <c r="AS60" i="25" l="1"/>
  <c r="AR61" i="25"/>
  <c r="AR62" i="25"/>
  <c r="AS62" i="25" s="1"/>
  <c r="AT62" i="25" s="1"/>
  <c r="AU62" i="25" s="1"/>
  <c r="AV62" i="25" s="1"/>
  <c r="AW62" i="25" s="1"/>
  <c r="AX62" i="25" s="1"/>
  <c r="AY62" i="25" s="1"/>
  <c r="AZ62" i="25" s="1"/>
  <c r="BA62" i="25" s="1"/>
  <c r="BB62" i="25" s="1"/>
  <c r="BC62" i="25" s="1"/>
  <c r="BD62" i="25" s="1"/>
  <c r="BE62" i="25" s="1"/>
  <c r="BF62" i="25" s="1"/>
  <c r="BG62" i="25" s="1"/>
  <c r="BH62" i="25" s="1"/>
  <c r="BI62" i="25" s="1"/>
  <c r="BJ62" i="25" s="1"/>
  <c r="BK62" i="25" s="1"/>
  <c r="BL62" i="25" s="1"/>
  <c r="BM62" i="25" s="1"/>
  <c r="BN62" i="25" s="1"/>
  <c r="AR60" i="25"/>
  <c r="G24" i="25" l="1"/>
  <c r="G27" i="25"/>
  <c r="G25" i="25"/>
  <c r="G26" i="25"/>
  <c r="G23" i="25"/>
  <c r="H24" i="25" l="1"/>
  <c r="H25" i="25"/>
  <c r="H23" i="25"/>
  <c r="H26" i="25"/>
  <c r="H27" i="25"/>
  <c r="I26" i="25" l="1"/>
  <c r="I25" i="25"/>
  <c r="I27" i="25"/>
  <c r="I23" i="25"/>
  <c r="I24" i="25"/>
  <c r="J25" i="25" l="1"/>
  <c r="J27" i="25"/>
  <c r="J26" i="25"/>
  <c r="J24" i="25"/>
  <c r="J23" i="25"/>
  <c r="K26" i="25" l="1"/>
  <c r="K27" i="25"/>
  <c r="K25" i="25"/>
  <c r="K24" i="25"/>
  <c r="K23" i="25"/>
  <c r="L27" i="25" l="1"/>
  <c r="L24" i="25"/>
  <c r="L23" i="25"/>
  <c r="L25" i="25"/>
  <c r="L26" i="25"/>
  <c r="M25" i="25" l="1"/>
  <c r="M27" i="25"/>
  <c r="M24" i="25"/>
  <c r="M26" i="25"/>
  <c r="M23" i="25"/>
  <c r="N26" i="25" l="1"/>
  <c r="N23" i="25"/>
  <c r="N24" i="25"/>
  <c r="N25" i="25"/>
  <c r="N27" i="25"/>
  <c r="O26" i="25" l="1"/>
  <c r="O24" i="25"/>
  <c r="O25" i="25"/>
  <c r="O27" i="25"/>
  <c r="O23" i="25"/>
  <c r="P24" i="25" l="1"/>
  <c r="P25" i="25"/>
  <c r="P27" i="25"/>
  <c r="P26" i="25"/>
  <c r="P23" i="25"/>
  <c r="Q24" i="25" l="1"/>
  <c r="Q23" i="25"/>
  <c r="Q26" i="25"/>
  <c r="Q25" i="25"/>
  <c r="Q27" i="25"/>
  <c r="R24" i="25" l="1"/>
  <c r="R25" i="25"/>
  <c r="R26" i="25"/>
  <c r="R23" i="25"/>
  <c r="R27" i="25"/>
  <c r="S23" i="25" l="1"/>
  <c r="S64" i="25" s="1"/>
  <c r="S26" i="25"/>
  <c r="S24" i="25"/>
  <c r="S27" i="25"/>
  <c r="S25" i="25"/>
  <c r="T25" i="25" l="1"/>
  <c r="T24" i="25"/>
  <c r="T26" i="25"/>
  <c r="T27" i="25"/>
  <c r="T23" i="25"/>
  <c r="T64" i="25" s="1"/>
  <c r="U24" i="25" l="1"/>
  <c r="U25" i="25"/>
  <c r="U27" i="25"/>
  <c r="U26" i="25"/>
  <c r="U23" i="25"/>
  <c r="U64" i="25" s="1"/>
  <c r="V26" i="25" l="1"/>
  <c r="V27" i="25"/>
  <c r="V25" i="25"/>
  <c r="V24" i="25"/>
  <c r="V23" i="25"/>
  <c r="V64" i="25" s="1"/>
  <c r="W25" i="25" l="1"/>
  <c r="W26" i="25"/>
  <c r="W27" i="25"/>
  <c r="W24" i="25"/>
  <c r="W23" i="25"/>
  <c r="W64" i="25" s="1"/>
  <c r="X27" i="25" l="1"/>
  <c r="X24" i="25"/>
  <c r="X25" i="25"/>
  <c r="X26" i="25"/>
  <c r="X23" i="25"/>
  <c r="X64" i="25" s="1"/>
  <c r="Y25" i="25" l="1"/>
  <c r="Y26" i="25"/>
  <c r="Y27" i="25"/>
  <c r="Y24" i="25"/>
  <c r="Y23" i="25"/>
  <c r="Y64" i="25" s="1"/>
  <c r="Z26" i="25" l="1"/>
  <c r="Z23" i="25"/>
  <c r="Z64" i="25" s="1"/>
  <c r="Z25" i="25"/>
  <c r="Z24" i="25"/>
  <c r="Z27" i="25"/>
  <c r="AA26" i="25" l="1"/>
  <c r="AA27" i="25"/>
  <c r="AA25" i="25"/>
  <c r="AA24" i="25"/>
  <c r="AA23" i="25"/>
  <c r="AA64" i="25" s="1"/>
  <c r="AB25" i="25" l="1"/>
  <c r="AB26" i="25"/>
  <c r="AB27" i="25"/>
  <c r="AB24" i="25"/>
  <c r="AB23" i="25"/>
  <c r="AB64" i="25" s="1"/>
  <c r="AC24" i="25" l="1"/>
  <c r="AC27" i="25"/>
  <c r="AC26" i="25"/>
  <c r="AC25" i="25"/>
  <c r="AC23" i="25"/>
  <c r="AC64" i="25" s="1"/>
  <c r="AD24" i="25" l="1"/>
  <c r="AD26" i="25"/>
  <c r="AD23" i="25"/>
  <c r="AD64" i="25" s="1"/>
  <c r="AD25" i="25"/>
  <c r="AD27" i="25"/>
  <c r="AE27" i="25" l="1"/>
  <c r="AE24" i="25"/>
  <c r="AE25" i="25"/>
  <c r="AE23" i="25"/>
  <c r="AE64" i="25" s="1"/>
  <c r="AE26" i="25"/>
  <c r="AF25" i="25" l="1"/>
  <c r="AF24" i="25"/>
  <c r="AF26" i="25"/>
  <c r="AF27" i="25"/>
  <c r="AF23" i="25"/>
  <c r="AF64" i="25" s="1"/>
  <c r="AG24" i="25" l="1"/>
  <c r="AG27" i="25"/>
  <c r="AG26" i="25"/>
  <c r="AG25" i="25"/>
  <c r="AG23" i="25"/>
  <c r="AG64" i="25" s="1"/>
  <c r="AH24" i="25" l="1"/>
  <c r="AH26" i="25"/>
  <c r="AH25" i="25"/>
  <c r="AH27" i="25"/>
  <c r="AH23" i="25"/>
  <c r="AH64" i="25" s="1"/>
  <c r="AI27" i="25" l="1"/>
  <c r="AI24" i="25"/>
  <c r="AI25" i="25"/>
  <c r="AI23" i="25"/>
  <c r="AI64" i="25" s="1"/>
  <c r="AI26" i="25"/>
  <c r="AJ27" i="25" l="1"/>
  <c r="AJ25" i="25"/>
  <c r="AJ24" i="25"/>
  <c r="AJ23" i="25"/>
  <c r="AJ64" i="25" s="1"/>
  <c r="AJ26" i="25"/>
  <c r="AK25" i="25" l="1"/>
  <c r="AK27" i="25"/>
  <c r="AK24" i="25"/>
  <c r="AK26" i="25"/>
  <c r="AK23" i="25"/>
  <c r="AK64" i="25" s="1"/>
  <c r="AL23" i="25" l="1"/>
  <c r="AL64" i="25" s="1"/>
  <c r="AL27" i="25"/>
  <c r="AL26" i="25"/>
  <c r="AL25" i="25"/>
  <c r="AL24" i="25"/>
  <c r="AM27" i="25" l="1"/>
  <c r="AM26" i="25"/>
  <c r="AM24" i="25"/>
  <c r="AM23" i="25"/>
  <c r="AM64" i="25" s="1"/>
  <c r="AM25" i="25"/>
  <c r="AN25" i="25" l="1"/>
  <c r="AN26" i="25"/>
  <c r="AN24" i="25"/>
  <c r="AN23" i="25"/>
  <c r="AN64" i="25" s="1"/>
  <c r="AN27" i="25"/>
  <c r="AO25" i="25" l="1"/>
  <c r="AO26" i="25"/>
  <c r="AO27" i="25"/>
  <c r="AO23" i="25"/>
  <c r="AO64" i="25" s="1"/>
  <c r="AO24" i="25"/>
  <c r="AP26" i="25" l="1"/>
  <c r="AP27" i="25"/>
  <c r="AP24" i="25"/>
  <c r="AP23" i="25"/>
  <c r="AP64" i="25" s="1"/>
  <c r="AP25" i="25"/>
  <c r="AQ27" i="25" l="1"/>
  <c r="AQ26" i="25"/>
  <c r="AQ25" i="25"/>
  <c r="AQ24" i="25"/>
  <c r="AQ23" i="25"/>
  <c r="AQ64" i="25" s="1"/>
  <c r="AR23" i="25" l="1"/>
  <c r="AR64" i="25" s="1"/>
  <c r="AR27" i="25"/>
  <c r="AR26" i="25"/>
  <c r="AR24" i="25"/>
  <c r="AR25" i="25"/>
  <c r="AS24" i="25" l="1"/>
  <c r="AS27" i="25"/>
  <c r="AS26" i="25"/>
  <c r="AS25" i="25"/>
  <c r="AS23" i="25"/>
  <c r="AS64" i="25" s="1"/>
</calcChain>
</file>

<file path=xl/comments1.xml><?xml version="1.0" encoding="utf-8"?>
<comments xmlns="http://schemas.openxmlformats.org/spreadsheetml/2006/main">
  <authors>
    <author>Osvaldo Victorino Joao</author>
  </authors>
  <commentList>
    <comment ref="B23" authorId="0" shapeId="0">
      <text>
        <r>
          <rPr>
            <b/>
            <sz val="9"/>
            <color indexed="8"/>
            <rFont val="Calibri"/>
            <family val="2"/>
            <scheme val="minor"/>
          </rPr>
          <t>Osvaldo Victorino Joao:</t>
        </r>
        <r>
          <rPr>
            <sz val="9"/>
            <color indexed="8"/>
            <rFont val="Calibri"/>
            <family val="2"/>
            <scheme val="minor"/>
          </rPr>
          <t xml:space="preserve">
Liquidity Given between the Banks...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3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<sst xmlns="http://schemas.openxmlformats.org/spreadsheetml/2006/main" count="1122" uniqueCount="406">
  <si>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</si>
  <si>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</si>
  <si>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</si>
  <si>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</si>
  <si>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</si>
  <si>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</si>
  <si>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</si>
  <si>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</si>
  <si>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</si>
  <si>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</si>
  <si>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</si>
  <si>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</si>
  <si>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</si>
  <si>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</si>
  <si>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</si>
  <si>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</si>
  <si>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</si>
  <si>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</si>
  <si>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</si>
  <si>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</si>
  <si>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</si>
  <si>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</si>
  <si>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</si>
  <si>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</si>
  <si>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</si>
  <si>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</si>
  <si>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</si>
  <si>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</si>
  <si>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</si>
  <si>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</si>
  <si>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</si>
  <si>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</si>
  <si>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</si>
  <si>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</si>
  <si>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</si>
  <si>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</si>
  <si>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</si>
  <si>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</si>
  <si>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</si>
  <si>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</si>
  <si>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</si>
  <si>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</si>
  <si>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</si>
  <si>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</si>
  <si>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</si>
  <si>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</si>
  <si>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</si>
  <si>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</si>
  <si>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</si>
  <si>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</si>
  <si>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</si>
  <si>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</si>
  <si>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</si>
  <si>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</si>
  <si>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</si>
  <si>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</si>
  <si>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</si>
  <si>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</si>
  <si>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</si>
  <si>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</si>
  <si>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</si>
  <si>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</si>
  <si>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</si>
  <si>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</si>
  <si>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</si>
  <si>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</si>
  <si>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</si>
  <si>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</si>
  <si>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</si>
  <si>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</si>
  <si>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</si>
  <si>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</si>
  <si>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</si>
  <si>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</si>
  <si>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</si>
  <si>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</si>
  <si>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</si>
  <si>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</si>
  <si>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</si>
  <si>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</si>
  <si>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</si>
  <si>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</si>
  <si>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</si>
  <si>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</si>
  <si>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</si>
  <si>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</si>
  <si>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</si>
  <si>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</si>
  <si>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</si>
  <si>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</si>
  <si>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</si>
  <si>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</si>
  <si>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</si>
  <si>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</si>
  <si>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</si>
  <si>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</si>
  <si>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</si>
  <si>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</si>
  <si>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</si>
  <si>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</si>
  <si>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</si>
  <si>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</si>
  <si>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</si>
  <si>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</si>
  <si>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</si>
  <si>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</si>
  <si>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</si>
  <si>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</si>
  <si>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</si>
  <si>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</si>
  <si>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</si>
  <si>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</si>
  <si>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</si>
  <si>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</si>
  <si>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</si>
  <si>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</si>
  <si>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</si>
  <si>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</si>
  <si>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</si>
  <si>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</si>
  <si>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</si>
  <si>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</si>
  <si>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</si>
  <si>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</si>
  <si>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</si>
  <si>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</si>
  <si>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</si>
  <si>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</si>
  <si>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</si>
  <si>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</si>
  <si>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</si>
  <si>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</si>
  <si>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</si>
  <si>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</si>
  <si>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</si>
  <si>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</si>
  <si>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</si>
  <si>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</si>
  <si>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</si>
  <si>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</si>
  <si>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</si>
  <si>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</si>
  <si>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</si>
  <si>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</si>
  <si>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</si>
  <si>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</si>
  <si>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</si>
  <si>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</si>
  <si>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</si>
  <si>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</si>
  <si>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</si>
  <si>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</si>
  <si>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</si>
  <si>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</si>
  <si>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</si>
  <si>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</si>
  <si>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</si>
  <si>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</si>
  <si>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</si>
  <si>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</si>
  <si>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</si>
  <si>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</si>
  <si>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</si>
  <si>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</si>
  <si>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</si>
  <si>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</si>
  <si>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</si>
  <si>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</si>
  <si>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</si>
  <si>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</si>
  <si>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</si>
  <si>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</si>
  <si>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</si>
  <si>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</si>
  <si>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</si>
  <si>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</si>
  <si>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</si>
  <si>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</si>
  <si>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</si>
  <si>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</si>
  <si>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</si>
  <si>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</si>
  <si>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</si>
  <si>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</si>
  <si>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</si>
  <si>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</si>
  <si>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</si>
  <si>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</si>
  <si>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</si>
  <si>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</si>
  <si>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</si>
  <si>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</si>
  <si>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</si>
  <si>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</si>
  <si>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</si>
  <si>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</si>
  <si>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</si>
  <si>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</si>
  <si>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</si>
  <si>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</si>
  <si>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</si>
  <si>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</si>
  <si>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</si>
  <si>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</si>
  <si>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</si>
  <si>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</si>
  <si>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</si>
  <si>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</si>
  <si>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</si>
  <si>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</si>
  <si>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</si>
  <si>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</si>
  <si>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</si>
  <si>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</si>
  <si>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</si>
  <si>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</si>
  <si>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</si>
  <si>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</si>
  <si>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</si>
  <si>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</si>
  <si>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</si>
  <si>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</si>
  <si>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</si>
  <si>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</si>
  <si>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</si>
  <si>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</si>
  <si>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</si>
  <si>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</si>
  <si>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</si>
  <si>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</si>
  <si>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</si>
  <si>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</si>
  <si>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</si>
  <si>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</si>
  <si>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</si>
  <si>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</si>
  <si>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</si>
  <si>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</si>
  <si>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</si>
  <si>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</si>
  <si>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</si>
  <si>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</si>
  <si>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</si>
  <si>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</si>
  <si>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</si>
  <si>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</si>
  <si>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</si>
  <si>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</si>
  <si>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</si>
  <si>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</si>
  <si>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</si>
  <si>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</si>
  <si>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</si>
  <si>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</si>
  <si>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</si>
  <si>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</si>
  <si>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</si>
  <si>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</si>
  <si>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</si>
  <si>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</si>
  <si>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</si>
  <si>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</si>
  <si>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</si>
  <si>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</si>
  <si>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</si>
  <si>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</si>
  <si>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</si>
  <si>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</si>
  <si>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</si>
  <si>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</si>
  <si>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</si>
  <si>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</si>
  <si>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</si>
  <si>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</si>
  <si>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</si>
  <si>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</si>
  <si>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</si>
  <si>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</si>
  <si>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</si>
  <si>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</si>
  <si>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</si>
  <si>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</si>
  <si>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</si>
  <si>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</si>
  <si>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</si>
  <si>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</si>
  <si>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</si>
  <si>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</si>
  <si>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</si>
  <si>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</si>
  <si>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</si>
  <si>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</si>
  <si>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</si>
  <si>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</si>
  <si>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</si>
  <si>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</si>
  <si>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</si>
  <si>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</si>
  <si>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</si>
  <si>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</si>
  <si>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</si>
  <si>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</si>
  <si>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</si>
  <si>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</si>
  <si>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</si>
  <si>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</si>
  <si>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</si>
  <si>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</si>
  <si>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</si>
  <si>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</si>
  <si>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</si>
  <si>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</si>
  <si>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</si>
  <si>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</si>
  <si>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</si>
  <si>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</si>
  <si>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 xml:space="preserve"> 182 days</t>
  </si>
  <si>
    <t xml:space="preserve"> 364 days</t>
  </si>
  <si>
    <t xml:space="preserve"> 91 days</t>
  </si>
  <si>
    <t xml:space="preserve"> OT 2 years</t>
  </si>
  <si>
    <t xml:space="preserve"> OT 3 years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</si>
  <si>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</si>
  <si>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</si>
  <si>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</si>
  <si>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</si>
  <si>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</si>
  <si>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</si>
  <si>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</si>
  <si>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</si>
  <si>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</si>
  <si>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</si>
  <si>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</si>
  <si>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</si>
  <si>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</si>
  <si>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</si>
  <si>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</si>
  <si>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</si>
  <si>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</si>
  <si>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</si>
  <si>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</si>
  <si>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</si>
  <si>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</si>
  <si>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</si>
  <si>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</si>
  <si>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</si>
  <si>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OMO (28 dias)</t>
  </si>
  <si>
    <t>OMO (63 dias)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</si>
  <si>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</si>
  <si>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</si>
  <si>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</si>
  <si>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</si>
  <si>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</si>
  <si>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</si>
  <si>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</si>
  <si>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</si>
  <si>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</si>
  <si>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</si>
  <si>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</si>
  <si>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</si>
  <si>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</si>
  <si>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</si>
  <si>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</si>
  <si>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</si>
  <si>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</si>
  <si>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</si>
  <si>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</si>
  <si>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</si>
  <si>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</si>
  <si>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</si>
  <si>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</si>
  <si>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</si>
  <si>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</si>
  <si>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</si>
  <si>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</si>
  <si>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</si>
  <si>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</si>
  <si>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</si>
  <si>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</si>
  <si>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</si>
  <si>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</si>
  <si>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</si>
  <si>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</si>
  <si>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</si>
  <si>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</si>
  <si>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</si>
  <si>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</si>
  <si>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</si>
  <si>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</si>
  <si>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</si>
  <si>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</si>
  <si>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</si>
  <si>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</si>
  <si>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</si>
  <si>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</si>
  <si>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</si>
  <si>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</si>
  <si>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</si>
  <si>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</si>
  <si>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</si>
  <si>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</si>
  <si>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</si>
  <si>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</si>
  <si>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</si>
  <si>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</si>
  <si>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OMO (7 dias)</t>
  </si>
  <si>
    <t>OMO (14 dias)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</si>
</sst>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39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</cellStyleXfs>
  <cellXfs count="448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39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4" xfId="3437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70" xfId="3438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/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/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topLeftCell="A28" zoomScale="85" zoomScaleNormal="85" workbookViewId="0">
      <selection activeCell="R33" sqref="R33"/>
    </sheetView>
  </sheetViews>
  <sheetFormatPr defaultRowHeight="15"/>
  <sheetData>
    <row r="1" spans="4:14" s="1" customFormat="1"/>
    <row r="2" spans="4:14" s="1" customFormat="1"/>
    <row r="16" spans="4:14">
      <c r="D16" s="431" t="s">
        <v>0</v>
      </c>
      <c r="E16" s="432"/>
      <c r="F16" s="432"/>
      <c r="G16" s="432"/>
      <c r="H16" s="432"/>
      <c r="I16" s="432"/>
      <c r="J16" s="432"/>
      <c r="K16" s="432"/>
      <c r="L16" s="432"/>
      <c r="M16" s="432"/>
      <c r="N16" s="432"/>
    </row>
    <row r="17" spans="4:14"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</row>
    <row r="18" spans="4:14">
      <c r="D18" s="432"/>
      <c r="E18" s="432"/>
      <c r="F18" s="432"/>
      <c r="G18" s="432"/>
      <c r="H18" s="432"/>
      <c r="I18" s="432"/>
      <c r="J18" s="432"/>
      <c r="K18" s="432"/>
      <c r="L18" s="432"/>
      <c r="M18" s="432"/>
      <c r="N18" s="432"/>
    </row>
    <row r="19" spans="4:14"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</row>
    <row r="20" spans="4:14"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432"/>
    </row>
    <row r="21" spans="4:14">
      <c r="D21" s="432"/>
      <c r="E21" s="432"/>
      <c r="F21" s="432"/>
      <c r="G21" s="432"/>
      <c r="H21" s="432"/>
      <c r="I21" s="432"/>
      <c r="J21" s="432"/>
      <c r="K21" s="432"/>
      <c r="L21" s="432"/>
      <c r="M21" s="432"/>
      <c r="N21" s="432"/>
    </row>
    <row r="22" spans="4:14">
      <c r="D22" s="432"/>
      <c r="E22" s="432"/>
      <c r="F22" s="432"/>
      <c r="G22" s="432"/>
      <c r="H22" s="432"/>
      <c r="I22" s="432"/>
      <c r="J22" s="432"/>
      <c r="K22" s="432"/>
      <c r="L22" s="432"/>
      <c r="M22" s="432"/>
      <c r="N22" s="432"/>
    </row>
    <row r="23" spans="4:14"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</row>
    <row r="24" spans="4:14">
      <c r="D24" s="432"/>
      <c r="E24" s="432"/>
      <c r="F24" s="432"/>
      <c r="G24" s="432"/>
      <c r="H24" s="432"/>
      <c r="I24" s="432"/>
      <c r="J24" s="432"/>
      <c r="K24" s="432"/>
      <c r="L24" s="432"/>
      <c r="M24" s="432"/>
      <c r="N24" s="432"/>
    </row>
    <row r="28" spans="4:14">
      <c r="D28" s="1"/>
      <c r="E28" s="1"/>
      <c r="F28" s="433" t="s">
        <v>1</v>
      </c>
      <c r="G28" s="433"/>
      <c r="H28" s="433"/>
      <c r="I28" s="433"/>
      <c r="J28" s="433"/>
      <c r="K28" s="433"/>
      <c r="L28" s="433"/>
      <c r="M28" s="1"/>
      <c r="N28" s="1"/>
    </row>
    <row r="29" spans="4:14">
      <c r="D29" s="1"/>
      <c r="E29" s="1"/>
      <c r="F29" s="433"/>
      <c r="G29" s="433"/>
      <c r="H29" s="433"/>
      <c r="I29" s="433"/>
      <c r="J29" s="433"/>
      <c r="K29" s="433"/>
      <c r="L29" s="433"/>
      <c r="M29" s="1"/>
      <c r="N29" s="1"/>
    </row>
    <row r="30" spans="4:14">
      <c r="D30" s="1"/>
      <c r="E30" s="1"/>
      <c r="F30" s="433"/>
      <c r="G30" s="433"/>
      <c r="H30" s="433"/>
      <c r="I30" s="433"/>
      <c r="J30" s="433"/>
      <c r="K30" s="433"/>
      <c r="L30" s="433"/>
      <c r="M30" s="1"/>
      <c r="N30" s="1"/>
    </row>
    <row r="31" spans="4:14">
      <c r="D31" s="1"/>
      <c r="E31" s="1"/>
      <c r="F31" s="433"/>
      <c r="G31" s="433"/>
      <c r="H31" s="433"/>
      <c r="I31" s="433"/>
      <c r="J31" s="433"/>
      <c r="K31" s="433"/>
      <c r="L31" s="433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19"/>
  <sheetViews>
    <sheetView showGridLines="0" tabSelected="1" zoomScale="80" zoomScaleNormal="80" workbookViewId="0">
      <pane xSplit="2" ySplit="2" topLeftCell="CV3" activePane="bottomRight" state="frozen"/>
      <selection activeCell="DP7" sqref="DP7"/>
      <selection pane="topRight" activeCell="DP7" sqref="DP7"/>
      <selection pane="bottomLeft" activeCell="DP7" sqref="DP7"/>
      <selection pane="bottomRight" activeCell="DB29" sqref="DB29"/>
    </sheetView>
  </sheetViews>
  <sheetFormatPr defaultRowHeight="12.75"/>
  <cols>
    <col min="1" max="1" width="3.7109375" style="144" customWidth="1"/>
    <col min="2" max="2" width="69.7109375" style="144" bestFit="1" customWidth="1"/>
    <col min="3" max="14" width="13" style="144" bestFit="1" customWidth="1"/>
    <col min="15" max="15" width="14.85546875" style="144" bestFit="1" customWidth="1"/>
    <col min="16" max="23" width="13" style="144" bestFit="1" customWidth="1"/>
    <col min="24" max="24" width="14.85546875" style="144" bestFit="1" customWidth="1"/>
    <col min="25" max="25" width="13" style="144" bestFit="1" customWidth="1"/>
    <col min="26" max="33" width="14.85546875" style="144" bestFit="1" customWidth="1"/>
    <col min="34" max="34" width="13" style="144" bestFit="1" customWidth="1"/>
    <col min="35" max="42" width="14.85546875" style="144" bestFit="1" customWidth="1"/>
    <col min="43" max="54" width="13" style="144" bestFit="1" customWidth="1"/>
    <col min="55" max="55" width="14.85546875" style="144" bestFit="1" customWidth="1"/>
    <col min="56" max="57" width="13" style="144" bestFit="1" customWidth="1"/>
    <col min="58" max="65" width="14.85546875" style="144" bestFit="1" customWidth="1"/>
    <col min="66" max="66" width="13" style="144" bestFit="1" customWidth="1"/>
    <col min="67" max="67" width="14.85546875" style="144" bestFit="1" customWidth="1"/>
    <col min="68" max="74" width="13" style="144" bestFit="1" customWidth="1"/>
    <col min="75" max="75" width="18.140625" style="144" bestFit="1" customWidth="1"/>
    <col min="76" max="78" width="13" style="144" bestFit="1" customWidth="1"/>
    <col min="79" max="85" width="14.85546875" style="144" bestFit="1" customWidth="1"/>
    <col min="86" max="86" width="19.5703125" style="144" bestFit="1" customWidth="1"/>
    <col min="87" max="87" width="18.140625" style="144" bestFit="1" customWidth="1"/>
    <col min="88" max="88" width="13.5703125" style="144" bestFit="1" customWidth="1"/>
    <col min="89" max="90" width="16" style="144" bestFit="1" customWidth="1"/>
    <col min="91" max="91" width="22.140625" style="144" bestFit="1" customWidth="1"/>
    <col min="92" max="92" width="20.85546875" style="144" bestFit="1" customWidth="1"/>
    <col min="93" max="93" width="15" style="144" bestFit="1" customWidth="1"/>
    <col min="94" max="94" width="16.28515625" style="144" bestFit="1" customWidth="1"/>
    <col min="95" max="103" width="13" style="144" bestFit="1" customWidth="1"/>
    <col min="104" max="111" width="11.28515625" style="144" bestFit="1" customWidth="1"/>
    <col min="112" max="16384" width="9.140625" style="144"/>
  </cols>
  <sheetData>
    <row r="1" spans="2:16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2:169">
      <c r="B2" s="226" t="s">
        <v>64</v>
      </c>
      <c r="C2" s="208">
        <v>39448</v>
      </c>
      <c r="D2" s="208">
        <v>39479</v>
      </c>
      <c r="E2" s="208">
        <v>39508</v>
      </c>
      <c r="F2" s="208">
        <v>39539</v>
      </c>
      <c r="G2" s="208">
        <v>39569</v>
      </c>
      <c r="H2" s="208">
        <v>39600</v>
      </c>
      <c r="I2" s="208">
        <v>39630</v>
      </c>
      <c r="J2" s="208">
        <v>39661</v>
      </c>
      <c r="K2" s="208">
        <v>39692</v>
      </c>
      <c r="L2" s="208">
        <v>39722</v>
      </c>
      <c r="M2" s="208">
        <v>39753</v>
      </c>
      <c r="N2" s="208">
        <v>39783</v>
      </c>
      <c r="O2" s="208">
        <v>39814</v>
      </c>
      <c r="P2" s="208">
        <v>39845</v>
      </c>
      <c r="Q2" s="208">
        <v>39873</v>
      </c>
      <c r="R2" s="208">
        <v>39904</v>
      </c>
      <c r="S2" s="208">
        <v>39934</v>
      </c>
      <c r="T2" s="208">
        <v>39965</v>
      </c>
      <c r="U2" s="208">
        <v>39995</v>
      </c>
      <c r="V2" s="208">
        <v>40026</v>
      </c>
      <c r="W2" s="208">
        <v>40058</v>
      </c>
      <c r="X2" s="208">
        <v>40116</v>
      </c>
      <c r="Y2" s="208">
        <v>40147</v>
      </c>
      <c r="Z2" s="208">
        <v>40148</v>
      </c>
      <c r="AA2" s="208">
        <v>40179</v>
      </c>
      <c r="AB2" s="208">
        <v>40210</v>
      </c>
      <c r="AC2" s="208">
        <v>40238</v>
      </c>
      <c r="AD2" s="208">
        <v>40269</v>
      </c>
      <c r="AE2" s="208">
        <v>40299</v>
      </c>
      <c r="AF2" s="208">
        <v>40330</v>
      </c>
      <c r="AG2" s="208">
        <v>40360</v>
      </c>
      <c r="AH2" s="208">
        <v>40391</v>
      </c>
      <c r="AI2" s="208">
        <v>40422</v>
      </c>
      <c r="AJ2" s="208">
        <v>40452</v>
      </c>
      <c r="AK2" s="208">
        <v>40483</v>
      </c>
      <c r="AL2" s="208">
        <v>40513</v>
      </c>
      <c r="AM2" s="208">
        <v>40544</v>
      </c>
      <c r="AN2" s="208">
        <v>40575</v>
      </c>
      <c r="AO2" s="208">
        <v>40603</v>
      </c>
      <c r="AP2" s="208">
        <v>40634</v>
      </c>
      <c r="AQ2" s="208">
        <v>40664</v>
      </c>
      <c r="AR2" s="208">
        <v>40695</v>
      </c>
      <c r="AS2" s="208">
        <v>40725</v>
      </c>
      <c r="AT2" s="208">
        <v>40756</v>
      </c>
      <c r="AU2" s="208">
        <v>40787</v>
      </c>
      <c r="AV2" s="208">
        <v>40817</v>
      </c>
      <c r="AW2" s="208">
        <v>40848</v>
      </c>
      <c r="AX2" s="208">
        <v>40907</v>
      </c>
      <c r="AY2" s="208">
        <v>40938</v>
      </c>
      <c r="AZ2" s="208">
        <v>40968</v>
      </c>
      <c r="BA2" s="208">
        <v>40998</v>
      </c>
      <c r="BB2" s="208">
        <v>41029</v>
      </c>
      <c r="BC2" s="208">
        <v>41059</v>
      </c>
      <c r="BD2" s="208">
        <v>41090</v>
      </c>
      <c r="BE2" s="208">
        <v>41120</v>
      </c>
      <c r="BF2" s="208">
        <v>41151</v>
      </c>
      <c r="BG2" s="208">
        <v>41182</v>
      </c>
      <c r="BH2" s="208">
        <v>41212</v>
      </c>
      <c r="BI2" s="208">
        <v>41243</v>
      </c>
      <c r="BJ2" s="208">
        <v>41273</v>
      </c>
      <c r="BK2" s="208">
        <v>41304</v>
      </c>
      <c r="BL2" s="208">
        <v>41333</v>
      </c>
      <c r="BM2" s="208">
        <v>41363</v>
      </c>
      <c r="BN2" s="208">
        <v>41394</v>
      </c>
      <c r="BO2" s="208">
        <v>41424</v>
      </c>
      <c r="BP2" s="208">
        <v>41455</v>
      </c>
      <c r="BQ2" s="208">
        <v>41485</v>
      </c>
      <c r="BR2" s="208">
        <v>41516</v>
      </c>
      <c r="BS2" s="208">
        <v>41547</v>
      </c>
      <c r="BT2" s="208">
        <v>41577</v>
      </c>
      <c r="BU2" s="208">
        <v>41608</v>
      </c>
      <c r="BV2" s="208">
        <v>41638</v>
      </c>
      <c r="BW2" s="208">
        <v>41670</v>
      </c>
      <c r="BX2" s="208">
        <v>41671</v>
      </c>
      <c r="BY2" s="208">
        <v>41729</v>
      </c>
      <c r="BZ2" s="208">
        <v>41759</v>
      </c>
      <c r="CA2" s="208">
        <v>41790</v>
      </c>
      <c r="CB2" s="208">
        <v>41820</v>
      </c>
      <c r="CC2" s="208">
        <v>41851</v>
      </c>
      <c r="CD2" s="208">
        <v>41881</v>
      </c>
      <c r="CE2" s="208">
        <v>41912</v>
      </c>
      <c r="CF2" s="208">
        <v>41943</v>
      </c>
      <c r="CG2" s="208">
        <v>41973</v>
      </c>
      <c r="CH2" s="208">
        <v>42004</v>
      </c>
      <c r="CI2" s="208">
        <v>42035</v>
      </c>
      <c r="CJ2" s="208">
        <v>42063</v>
      </c>
      <c r="CK2" s="208">
        <v>42064</v>
      </c>
      <c r="CL2" s="208">
        <v>42095</v>
      </c>
      <c r="CM2" s="208">
        <v>42125</v>
      </c>
      <c r="CN2" s="208">
        <v>42156</v>
      </c>
      <c r="CO2" s="208">
        <v>42186</v>
      </c>
      <c r="CP2" s="208">
        <v>42217</v>
      </c>
      <c r="CQ2" s="208">
        <v>42248</v>
      </c>
      <c r="CR2" s="208">
        <v>42278</v>
      </c>
      <c r="CS2" s="208">
        <v>42309</v>
      </c>
      <c r="CT2" s="208">
        <v>42339</v>
      </c>
      <c r="CU2" s="208">
        <v>42370</v>
      </c>
      <c r="CV2" s="208">
        <v>42401</v>
      </c>
      <c r="CW2" s="208">
        <v>42430</v>
      </c>
      <c r="CX2" s="208">
        <v>42461</v>
      </c>
      <c r="CY2" s="208">
        <v>42491</v>
      </c>
      <c r="CZ2" s="208">
        <v>42522</v>
      </c>
      <c r="DA2" s="208">
        <v>42552</v>
      </c>
      <c r="DB2" s="208">
        <v>42583</v>
      </c>
      <c r="DC2" s="208">
        <v>42614</v>
      </c>
      <c r="DD2" s="208">
        <v>42644</v>
      </c>
      <c r="DE2" s="208">
        <v>42675</v>
      </c>
      <c r="DF2" s="208">
        <v>42705</v>
      </c>
      <c r="DG2" s="208">
        <v>42736</v>
      </c>
      <c r="FM2" s="227">
        <v>41973</v>
      </c>
    </row>
    <row r="3" spans="2:169" ht="15" customHeight="1">
      <c r="B3" s="164" t="s">
        <v>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</row>
    <row r="4" spans="2:169" ht="15" customHeight="1">
      <c r="B4" s="172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0"/>
      <c r="BI4" s="159"/>
      <c r="CD4" s="159"/>
      <c r="CM4" s="159"/>
    </row>
    <row r="5" spans="2:169" ht="15" customHeight="1">
      <c r="B5" s="231" t="s">
        <v>65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8"/>
      <c r="BD5" s="157"/>
      <c r="BE5" s="157"/>
      <c r="BF5" s="157"/>
      <c r="BG5" s="157"/>
      <c r="BH5" s="157"/>
      <c r="BQ5" s="159"/>
      <c r="BW5" s="159"/>
    </row>
    <row r="6" spans="2:169" ht="15" customHeight="1">
      <c r="B6" s="155" t="s">
        <v>66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>
        <v>0</v>
      </c>
      <c r="AO6" s="213">
        <v>0</v>
      </c>
      <c r="AP6" s="213">
        <v>0</v>
      </c>
      <c r="AQ6" s="213">
        <v>0</v>
      </c>
      <c r="AR6" s="213">
        <v>0</v>
      </c>
      <c r="AS6" s="213">
        <v>0</v>
      </c>
      <c r="AT6" s="213">
        <v>0</v>
      </c>
      <c r="AU6" s="213">
        <v>0</v>
      </c>
      <c r="AV6" s="213">
        <v>0</v>
      </c>
      <c r="AW6" s="213">
        <v>207691.17499999999</v>
      </c>
      <c r="AX6" s="213">
        <v>442104.28363737999</v>
      </c>
      <c r="AY6" s="213">
        <v>348076.55094709998</v>
      </c>
      <c r="AZ6" s="213">
        <v>129282.00467876</v>
      </c>
      <c r="BA6" s="213">
        <v>385411.25025903003</v>
      </c>
      <c r="BB6" s="213">
        <v>505400.13206062</v>
      </c>
      <c r="BC6" s="213">
        <v>199952.16485298998</v>
      </c>
      <c r="BD6" s="213">
        <v>290529.60403791995</v>
      </c>
      <c r="BE6" s="213">
        <v>149535.22984000001</v>
      </c>
      <c r="BF6" s="213">
        <v>146719.26286620001</v>
      </c>
      <c r="BG6" s="213">
        <v>74209.801807869997</v>
      </c>
      <c r="BH6" s="213">
        <v>109994.62840230599</v>
      </c>
      <c r="BI6" s="213">
        <v>85495.711036193999</v>
      </c>
      <c r="BJ6" s="213">
        <v>210024.47744356751</v>
      </c>
      <c r="BK6" s="213">
        <v>218176.19814003687</v>
      </c>
      <c r="BL6" s="213">
        <v>119336.3065687425</v>
      </c>
      <c r="BM6" s="213">
        <v>94695.516040037488</v>
      </c>
      <c r="BN6" s="213">
        <v>82392.537177923994</v>
      </c>
      <c r="BO6" s="213">
        <v>57534.021749242005</v>
      </c>
      <c r="BP6" s="213">
        <v>30859.426262429999</v>
      </c>
      <c r="BQ6" s="213">
        <v>106971.70897672087</v>
      </c>
      <c r="BR6" s="213">
        <v>94962.010431854549</v>
      </c>
      <c r="BS6" s="213">
        <v>78670.415484810001</v>
      </c>
      <c r="BT6" s="213">
        <v>109328.30204502599</v>
      </c>
      <c r="BU6" s="213">
        <v>80641.683373397973</v>
      </c>
      <c r="BV6" s="213">
        <v>104727.66870897499</v>
      </c>
      <c r="BW6" s="213">
        <v>121866.71899564</v>
      </c>
      <c r="BX6" s="213">
        <v>80800.250241419999</v>
      </c>
      <c r="BY6" s="213">
        <v>194252.47740077</v>
      </c>
      <c r="BZ6" s="213">
        <v>215724.41279372</v>
      </c>
      <c r="CA6" s="213">
        <v>205345.73794229</v>
      </c>
      <c r="CB6" s="213">
        <v>103314.31617569001</v>
      </c>
      <c r="CC6" s="213">
        <v>56943.317222110003</v>
      </c>
      <c r="CD6" s="213">
        <v>30946.368648979998</v>
      </c>
      <c r="CE6" s="213">
        <v>60173.871330169997</v>
      </c>
      <c r="CF6" s="213">
        <v>50206.713095169995</v>
      </c>
      <c r="CG6" s="213">
        <v>92465.014943429996</v>
      </c>
      <c r="CH6" s="213">
        <v>126474</v>
      </c>
      <c r="CI6" s="213">
        <v>196044.58884781</v>
      </c>
      <c r="CJ6" s="213">
        <v>198382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69800</v>
      </c>
      <c r="CR6" s="213">
        <v>145150</v>
      </c>
      <c r="CS6" s="213">
        <v>106712</v>
      </c>
      <c r="CT6" s="213">
        <v>111741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/>
      <c r="DG6" s="213">
        <v>0</v>
      </c>
    </row>
    <row r="7" spans="2:169" ht="15" customHeight="1">
      <c r="B7" s="155" t="s">
        <v>67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>
        <v>14025</v>
      </c>
      <c r="AO7" s="213">
        <v>0</v>
      </c>
      <c r="AP7" s="213">
        <v>0</v>
      </c>
      <c r="AQ7" s="213">
        <v>0</v>
      </c>
      <c r="AR7" s="213">
        <v>2730.02683802</v>
      </c>
      <c r="AS7" s="213">
        <v>0</v>
      </c>
      <c r="AT7" s="213">
        <v>5999.1945029799999</v>
      </c>
      <c r="AU7" s="213">
        <v>2500.9539696000002</v>
      </c>
      <c r="AV7" s="213">
        <v>2642.8454178000002</v>
      </c>
      <c r="AW7" s="213">
        <v>0</v>
      </c>
      <c r="AX7" s="213">
        <v>0</v>
      </c>
      <c r="AY7" s="213">
        <v>0</v>
      </c>
      <c r="AZ7" s="213">
        <v>0</v>
      </c>
      <c r="BA7" s="213">
        <v>0</v>
      </c>
      <c r="BB7" s="213">
        <v>0</v>
      </c>
      <c r="BC7" s="213">
        <v>28106.180196650002</v>
      </c>
      <c r="BD7" s="213">
        <v>44541.099893710001</v>
      </c>
      <c r="BE7" s="213">
        <v>48752.669046440002</v>
      </c>
      <c r="BF7" s="213">
        <v>29000.05375581</v>
      </c>
      <c r="BG7" s="213">
        <v>14008.498302329999</v>
      </c>
      <c r="BH7" s="213">
        <v>43266.617081999997</v>
      </c>
      <c r="BI7" s="213">
        <v>205981.86395219999</v>
      </c>
      <c r="BJ7" s="213">
        <v>53650.524285339998</v>
      </c>
      <c r="BK7" s="213">
        <v>0</v>
      </c>
      <c r="BL7" s="213">
        <v>78661.387614573337</v>
      </c>
      <c r="BM7" s="213">
        <v>43595.693344825006</v>
      </c>
      <c r="BN7" s="213">
        <v>160361.53023243</v>
      </c>
      <c r="BO7" s="213">
        <v>153280.75931172998</v>
      </c>
      <c r="BP7" s="213">
        <v>121053.82120156001</v>
      </c>
      <c r="BQ7" s="213">
        <v>71065.590921719995</v>
      </c>
      <c r="BR7" s="213">
        <v>10402.509301</v>
      </c>
      <c r="BS7" s="213">
        <v>0</v>
      </c>
      <c r="BT7" s="213">
        <v>0</v>
      </c>
      <c r="BU7" s="213">
        <v>0</v>
      </c>
      <c r="BV7" s="213">
        <v>0</v>
      </c>
      <c r="BW7" s="213">
        <v>0</v>
      </c>
      <c r="BX7" s="213">
        <v>0</v>
      </c>
      <c r="BY7" s="213">
        <v>0</v>
      </c>
      <c r="BZ7" s="213">
        <v>0</v>
      </c>
      <c r="CA7" s="213">
        <v>0</v>
      </c>
      <c r="CB7" s="213">
        <v>0</v>
      </c>
      <c r="CC7" s="213">
        <v>10281.67576045</v>
      </c>
      <c r="CD7" s="213">
        <v>37171.199583779999</v>
      </c>
      <c r="CE7" s="213">
        <v>20730.00344</v>
      </c>
      <c r="CF7" s="213">
        <v>20800.049542299999</v>
      </c>
      <c r="CG7" s="213">
        <v>24923.915376000001</v>
      </c>
      <c r="CH7" s="213">
        <v>18083.979573500001</v>
      </c>
      <c r="CI7" s="213">
        <v>16002.494700499999</v>
      </c>
      <c r="CJ7" s="213">
        <v>0</v>
      </c>
      <c r="CK7" s="213">
        <v>0</v>
      </c>
      <c r="CL7" s="213">
        <v>0</v>
      </c>
      <c r="CM7" s="213">
        <v>44298.903926949999</v>
      </c>
      <c r="CN7" s="213">
        <v>1472.4607185</v>
      </c>
      <c r="CO7" s="213">
        <v>33917.090025179998</v>
      </c>
      <c r="CP7" s="213">
        <v>136270.96355700001</v>
      </c>
      <c r="CQ7" s="213">
        <v>162759.52441218999</v>
      </c>
      <c r="CR7" s="213">
        <v>37366.449319480002</v>
      </c>
      <c r="CS7" s="213">
        <v>23853.396732820001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f>99848886423.5/1000000</f>
        <v>99848.886423499993</v>
      </c>
      <c r="DA7" s="213">
        <v>128394.36183507001</v>
      </c>
      <c r="DB7" s="213">
        <v>271706.24785638001</v>
      </c>
      <c r="DC7" s="213">
        <v>4784.8971366000005</v>
      </c>
      <c r="DD7" s="213">
        <v>20000</v>
      </c>
      <c r="DE7" s="213">
        <v>47010.389700539999</v>
      </c>
      <c r="DF7" s="213">
        <v>67010.389700540007</v>
      </c>
      <c r="DG7" s="213">
        <v>274964.80812934996</v>
      </c>
    </row>
    <row r="8" spans="2:169" ht="15" customHeight="1">
      <c r="B8" s="155" t="s">
        <v>348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>
        <v>18980.998306900001</v>
      </c>
      <c r="CU8" s="213">
        <v>273130</v>
      </c>
      <c r="CV8" s="213">
        <v>404760</v>
      </c>
      <c r="CW8" s="213">
        <v>461380</v>
      </c>
      <c r="CX8" s="213">
        <v>297630</v>
      </c>
      <c r="CY8" s="213">
        <v>360750</v>
      </c>
      <c r="CZ8" s="213">
        <f>327980500000/1000000</f>
        <v>327980.5</v>
      </c>
      <c r="DA8" s="213">
        <v>244635</v>
      </c>
      <c r="DB8" s="213">
        <v>291650</v>
      </c>
      <c r="DC8" s="213">
        <v>111500</v>
      </c>
      <c r="DD8" s="213">
        <v>238000</v>
      </c>
      <c r="DE8" s="213">
        <v>266555</v>
      </c>
      <c r="DF8" s="213">
        <v>230205</v>
      </c>
      <c r="DG8" s="213">
        <v>291720</v>
      </c>
    </row>
    <row r="9" spans="2:169" ht="15" customHeight="1">
      <c r="B9" s="155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33"/>
      <c r="CQ9" s="233"/>
      <c r="CR9" s="233"/>
      <c r="CS9" s="233"/>
      <c r="CT9" s="233"/>
      <c r="CU9" s="233"/>
      <c r="CV9" s="233"/>
      <c r="CW9" s="233"/>
      <c r="CX9" s="233"/>
      <c r="CY9" s="233"/>
      <c r="CZ9" s="233"/>
      <c r="DA9" s="233"/>
      <c r="DB9" s="233"/>
      <c r="DC9" s="233"/>
      <c r="DD9" s="233"/>
      <c r="DE9" s="233"/>
      <c r="DF9" s="233"/>
      <c r="DG9" s="233"/>
    </row>
    <row r="10" spans="2:169" ht="15" customHeight="1">
      <c r="B10" s="186" t="s">
        <v>68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</row>
    <row r="11" spans="2:169" ht="15" customHeight="1">
      <c r="B11" s="155" t="s">
        <v>69</v>
      </c>
      <c r="C11" s="213">
        <v>1505.9844183</v>
      </c>
      <c r="D11" s="213">
        <v>0</v>
      </c>
      <c r="E11" s="213">
        <v>220985.38190916</v>
      </c>
      <c r="F11" s="213">
        <v>375838.30591289001</v>
      </c>
      <c r="G11" s="213">
        <v>0.28318579431031998</v>
      </c>
      <c r="H11" s="213">
        <v>127251.27882101</v>
      </c>
      <c r="I11" s="213">
        <v>240854.08671038001</v>
      </c>
      <c r="J11" s="213">
        <v>207977.81275717</v>
      </c>
      <c r="K11" s="213">
        <v>147790.01822482</v>
      </c>
      <c r="L11" s="213">
        <v>13760.00145969</v>
      </c>
      <c r="M11" s="213">
        <v>62270.004616630002</v>
      </c>
      <c r="N11" s="213">
        <v>2800.00082978</v>
      </c>
      <c r="O11" s="213">
        <v>1284173.0467999699</v>
      </c>
      <c r="P11" s="213">
        <v>0</v>
      </c>
      <c r="Q11" s="213">
        <v>155367.95941054</v>
      </c>
      <c r="R11" s="213">
        <v>7620.0022949599997</v>
      </c>
      <c r="S11" s="213">
        <v>1164.2549023060601</v>
      </c>
      <c r="T11" s="213">
        <v>125349.39612400001</v>
      </c>
      <c r="U11" s="213">
        <v>152060.51693670001</v>
      </c>
      <c r="V11" s="213">
        <v>10249.20788</v>
      </c>
      <c r="W11" s="213">
        <v>142556.42199999999</v>
      </c>
      <c r="X11" s="213">
        <v>1132797.8959999999</v>
      </c>
      <c r="Y11" s="213">
        <v>550245.47239999997</v>
      </c>
      <c r="Z11" s="213">
        <v>1895669</v>
      </c>
      <c r="AA11" s="213">
        <v>1610526.6565119703</v>
      </c>
      <c r="AB11" s="213">
        <v>1242814.2610780499</v>
      </c>
      <c r="AC11" s="213">
        <v>1564620.6978547201</v>
      </c>
      <c r="AD11" s="213">
        <v>1054017.2578795</v>
      </c>
      <c r="AE11" s="213">
        <v>1164755.11180131</v>
      </c>
      <c r="AF11" s="213">
        <v>1195863.4673927501</v>
      </c>
      <c r="AG11" s="213">
        <v>1333646.4969772301</v>
      </c>
      <c r="AH11" s="213">
        <v>400215.48841668991</v>
      </c>
      <c r="AI11" s="213">
        <v>1017972.78148047</v>
      </c>
      <c r="AJ11" s="213">
        <v>1391786.22011054</v>
      </c>
      <c r="AK11" s="213">
        <v>1159169.7563711398</v>
      </c>
      <c r="AL11" s="213">
        <v>295847.52756650001</v>
      </c>
      <c r="AM11" s="213">
        <v>347143.25017249997</v>
      </c>
      <c r="AN11" s="213">
        <v>1147129.21129039</v>
      </c>
      <c r="AO11" s="213">
        <v>2193945.7752862899</v>
      </c>
      <c r="AP11" s="213">
        <v>1366472.4993908</v>
      </c>
      <c r="AQ11" s="213">
        <v>580688.63357274001</v>
      </c>
      <c r="AR11" s="213">
        <v>0</v>
      </c>
      <c r="AS11" s="213">
        <v>0</v>
      </c>
      <c r="AT11" s="213">
        <v>26566.226355700001</v>
      </c>
      <c r="AU11" s="213">
        <v>6509.5715700000001</v>
      </c>
      <c r="AV11" s="213">
        <v>236829.62704137</v>
      </c>
      <c r="AW11" s="213">
        <v>50549.54454794</v>
      </c>
      <c r="AX11" s="213">
        <v>85450.007867799999</v>
      </c>
      <c r="AY11" s="213">
        <v>31000.766301650001</v>
      </c>
      <c r="AZ11" s="213">
        <v>0</v>
      </c>
      <c r="BA11" s="213">
        <v>0</v>
      </c>
      <c r="BB11" s="213">
        <v>31000.004462140001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>
        <v>0</v>
      </c>
      <c r="BI11" s="213">
        <v>0</v>
      </c>
      <c r="BJ11" s="213">
        <v>0</v>
      </c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70192.333081090008</v>
      </c>
      <c r="CF11" s="213">
        <v>91589.817067779994</v>
      </c>
      <c r="CG11" s="213">
        <v>46717.164006210005</v>
      </c>
      <c r="CH11" s="213">
        <v>180209.76554337001</v>
      </c>
      <c r="CI11" s="213">
        <v>88655.209261700002</v>
      </c>
      <c r="CJ11" s="213">
        <v>87878.165883159993</v>
      </c>
      <c r="CK11" s="213">
        <v>29886.882905220002</v>
      </c>
      <c r="CL11" s="213">
        <v>134437.68322546</v>
      </c>
      <c r="CM11" s="213">
        <v>133660.13299787001</v>
      </c>
      <c r="CN11" s="213">
        <v>285332.56497673295</v>
      </c>
      <c r="CO11" s="213">
        <v>141656.40968420001</v>
      </c>
      <c r="CP11" s="213">
        <v>0</v>
      </c>
      <c r="CQ11" s="213">
        <v>241927.54066078001</v>
      </c>
      <c r="CR11" s="213">
        <v>241927.54066078001</v>
      </c>
      <c r="CS11" s="213">
        <v>241927.54066078001</v>
      </c>
      <c r="CT11" s="213">
        <v>238117.07703962</v>
      </c>
      <c r="CU11" s="213">
        <v>13000</v>
      </c>
      <c r="CV11" s="213">
        <v>0</v>
      </c>
      <c r="CW11" s="213"/>
      <c r="CX11" s="213">
        <v>252817.07703962</v>
      </c>
      <c r="CY11" s="213">
        <v>236117.07703962</v>
      </c>
      <c r="CZ11" s="213"/>
      <c r="DA11" s="213">
        <v>263173.24453962001</v>
      </c>
      <c r="DB11" s="213">
        <v>263173.24453962001</v>
      </c>
      <c r="DC11" s="213"/>
      <c r="DD11" s="213">
        <v>539208.54878512002</v>
      </c>
      <c r="DE11" s="213">
        <v>281035.30424550001</v>
      </c>
      <c r="DF11" s="213">
        <v>312724.11246467999</v>
      </c>
      <c r="DG11" s="213">
        <v>170961.22245457</v>
      </c>
    </row>
    <row r="12" spans="2:169" ht="15" customHeight="1">
      <c r="B12" s="155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</row>
    <row r="13" spans="2:169" ht="15" customHeight="1">
      <c r="B13" s="186" t="s">
        <v>71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34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</row>
    <row r="14" spans="2:169" ht="15" customHeight="1">
      <c r="B14" s="155" t="s">
        <v>66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>
        <v>26010.260989639999</v>
      </c>
      <c r="AQ14" s="213">
        <v>144415.477441</v>
      </c>
      <c r="AR14" s="213">
        <v>111474.40832227599</v>
      </c>
      <c r="AS14" s="213">
        <v>93771.320856010003</v>
      </c>
      <c r="AT14" s="213">
        <v>53437.000534179999</v>
      </c>
      <c r="AU14" s="213">
        <v>98624.408283679993</v>
      </c>
      <c r="AV14" s="213">
        <v>64968.209821210003</v>
      </c>
      <c r="AW14" s="213">
        <v>52031.664824259999</v>
      </c>
      <c r="AX14" s="213">
        <v>89451.807190380001</v>
      </c>
      <c r="AY14" s="213">
        <v>101418.28318245</v>
      </c>
      <c r="AZ14" s="213">
        <v>84370.501665389995</v>
      </c>
      <c r="BA14" s="213">
        <v>50492.817899490001</v>
      </c>
      <c r="BB14" s="213">
        <v>28383.527730010002</v>
      </c>
      <c r="BC14" s="213">
        <v>85816.714155010006</v>
      </c>
      <c r="BD14" s="213">
        <v>55417.457640519999</v>
      </c>
      <c r="BE14" s="213">
        <v>117854.76623517</v>
      </c>
      <c r="BF14" s="213">
        <v>23486.195180400002</v>
      </c>
      <c r="BG14" s="213">
        <v>23590.021706939999</v>
      </c>
      <c r="BH14" s="213">
        <v>42143.030662459998</v>
      </c>
      <c r="BI14" s="213">
        <v>27998.590399820005</v>
      </c>
      <c r="BJ14" s="213">
        <v>36822.438537189999</v>
      </c>
      <c r="BK14" s="213">
        <v>79470.046310499994</v>
      </c>
      <c r="BL14" s="213">
        <v>0</v>
      </c>
      <c r="BM14" s="213">
        <v>71134.363198339997</v>
      </c>
      <c r="BN14" s="213">
        <v>100740.67236061</v>
      </c>
      <c r="BO14" s="213">
        <v>83484.255029940003</v>
      </c>
      <c r="BP14" s="213">
        <v>13093.37016803</v>
      </c>
      <c r="BQ14" s="213">
        <v>106010.7420918</v>
      </c>
      <c r="BR14" s="213">
        <v>29439.232775809996</v>
      </c>
      <c r="BS14" s="213">
        <v>108842.73034168</v>
      </c>
      <c r="BT14" s="213">
        <v>54183.54599875</v>
      </c>
      <c r="BU14" s="213">
        <v>53244.704044929997</v>
      </c>
      <c r="BV14" s="213">
        <v>125245.12322131</v>
      </c>
      <c r="BW14" s="213">
        <v>97766.157484879994</v>
      </c>
      <c r="BX14" s="213">
        <v>54800.1</v>
      </c>
      <c r="BY14" s="213">
        <v>97356.424523380003</v>
      </c>
      <c r="BZ14" s="213">
        <v>59660.434835749998</v>
      </c>
      <c r="CA14" s="213">
        <v>130841.639893</v>
      </c>
      <c r="CB14" s="213">
        <v>24770</v>
      </c>
      <c r="CC14" s="213">
        <v>89189.2015312</v>
      </c>
      <c r="CD14" s="213">
        <v>18454.018856160001</v>
      </c>
      <c r="CE14" s="213">
        <v>75850</v>
      </c>
      <c r="CF14" s="213">
        <v>86023.704566910004</v>
      </c>
      <c r="CG14" s="213">
        <v>85397.783515720002</v>
      </c>
      <c r="CH14" s="213">
        <v>97222.429352079998</v>
      </c>
      <c r="CI14" s="213">
        <v>47450.413955999997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2200</v>
      </c>
      <c r="CR14" s="213">
        <v>1350</v>
      </c>
      <c r="CS14" s="213">
        <v>10250.700000000001</v>
      </c>
      <c r="CT14" s="213">
        <v>10127.286400000001</v>
      </c>
      <c r="CU14" s="213">
        <v>49318</v>
      </c>
      <c r="CV14" s="213">
        <v>51600</v>
      </c>
      <c r="CW14" s="213">
        <v>114050</v>
      </c>
      <c r="CX14" s="213">
        <v>40530</v>
      </c>
      <c r="CY14" s="213">
        <v>31200</v>
      </c>
      <c r="CZ14" s="213">
        <f>74940000000/1000000</f>
        <v>74940</v>
      </c>
      <c r="DA14" s="213">
        <v>42050</v>
      </c>
      <c r="DB14" s="213">
        <v>40050.300000000003</v>
      </c>
      <c r="DC14" s="213">
        <v>38800</v>
      </c>
      <c r="DD14" s="213">
        <v>12720</v>
      </c>
      <c r="DE14" s="213">
        <v>24811.9</v>
      </c>
      <c r="DF14" s="213">
        <v>20861.599999999999</v>
      </c>
      <c r="DG14" s="213">
        <v>45840</v>
      </c>
    </row>
    <row r="15" spans="2:169" ht="15" customHeight="1">
      <c r="B15" s="155" t="s">
        <v>72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>
        <v>45232.029232779998</v>
      </c>
      <c r="AQ15" s="213">
        <v>119366.10913719999</v>
      </c>
      <c r="AR15" s="213">
        <v>59861.323934439999</v>
      </c>
      <c r="AS15" s="213">
        <v>59715.624410509998</v>
      </c>
      <c r="AT15" s="213">
        <v>29966.709274049997</v>
      </c>
      <c r="AU15" s="213">
        <v>60449.46500194</v>
      </c>
      <c r="AV15" s="213">
        <v>0</v>
      </c>
      <c r="AW15" s="213">
        <v>13871</v>
      </c>
      <c r="AX15" s="213">
        <v>0</v>
      </c>
      <c r="AY15" s="213">
        <v>0</v>
      </c>
      <c r="AZ15" s="213">
        <v>0</v>
      </c>
      <c r="BA15" s="213">
        <v>92.950999999999993</v>
      </c>
      <c r="BB15" s="213">
        <v>49300.598923680001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213">
        <v>0</v>
      </c>
      <c r="BM15" s="213">
        <v>0</v>
      </c>
      <c r="BN15" s="213">
        <v>0</v>
      </c>
      <c r="BO15" s="213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/>
      <c r="CY15" s="213"/>
      <c r="CZ15" s="213"/>
      <c r="DA15" s="213"/>
      <c r="DB15" s="213"/>
      <c r="DC15" s="213"/>
      <c r="DD15" s="213"/>
      <c r="DE15" s="213"/>
      <c r="DF15" s="213"/>
      <c r="DG15" s="213">
        <v>0</v>
      </c>
    </row>
    <row r="16" spans="2:169" ht="15" customHeight="1">
      <c r="B16" s="155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</row>
    <row r="17" spans="1:111" ht="15" customHeight="1">
      <c r="B17" s="186" t="s">
        <v>73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</row>
    <row r="18" spans="1:111" ht="15" customHeight="1">
      <c r="B18" s="155" t="s">
        <v>74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26010.260989639999</v>
      </c>
      <c r="AQ18" s="213">
        <v>144415.477441</v>
      </c>
      <c r="AR18" s="213">
        <v>111474.40832227599</v>
      </c>
      <c r="AS18" s="213">
        <v>93771.320856010003</v>
      </c>
      <c r="AT18" s="213">
        <v>53437.000534179999</v>
      </c>
      <c r="AU18" s="213">
        <v>98624.408283679993</v>
      </c>
      <c r="AV18" s="213">
        <v>64968.209821210003</v>
      </c>
      <c r="AW18" s="213">
        <v>259722.83982425998</v>
      </c>
      <c r="AX18" s="213">
        <v>531556.09082776005</v>
      </c>
      <c r="AY18" s="213">
        <v>449494.83412954997</v>
      </c>
      <c r="AZ18" s="213">
        <v>213652.50634415</v>
      </c>
      <c r="BA18" s="213">
        <v>435904.06815852004</v>
      </c>
      <c r="BB18" s="213">
        <v>533783.65979062999</v>
      </c>
      <c r="BC18" s="213">
        <v>285768.87900800002</v>
      </c>
      <c r="BD18" s="213">
        <v>345947.06167843996</v>
      </c>
      <c r="BE18" s="213">
        <v>267389.99607517</v>
      </c>
      <c r="BF18" s="213">
        <v>170205.45804660002</v>
      </c>
      <c r="BG18" s="213">
        <v>97799.823514809992</v>
      </c>
      <c r="BH18" s="213">
        <v>152137.65906476599</v>
      </c>
      <c r="BI18" s="213">
        <v>113494.30143601401</v>
      </c>
      <c r="BJ18" s="213">
        <v>246846.91598075751</v>
      </c>
      <c r="BK18" s="213">
        <v>297646.24445053685</v>
      </c>
      <c r="BL18" s="213">
        <v>119336.3065687425</v>
      </c>
      <c r="BM18" s="213">
        <v>165829.8792383775</v>
      </c>
      <c r="BN18" s="213">
        <v>183133.20953853399</v>
      </c>
      <c r="BO18" s="213">
        <v>141018.27677918202</v>
      </c>
      <c r="BP18" s="213">
        <v>43952.796430460003</v>
      </c>
      <c r="BQ18" s="213">
        <v>212982.45106852087</v>
      </c>
      <c r="BR18" s="213">
        <v>124401.24320766455</v>
      </c>
      <c r="BS18" s="213">
        <v>187513.14582649001</v>
      </c>
      <c r="BT18" s="213">
        <v>163511.848043776</v>
      </c>
      <c r="BU18" s="213">
        <v>133886.38741832797</v>
      </c>
      <c r="BV18" s="213">
        <v>229972.79193028499</v>
      </c>
      <c r="BW18" s="213">
        <v>219632.87648052</v>
      </c>
      <c r="BX18" s="213">
        <v>135600.35024142</v>
      </c>
      <c r="BY18" s="213">
        <v>291608.90192415001</v>
      </c>
      <c r="BZ18" s="213">
        <v>275384.84762946999</v>
      </c>
      <c r="CA18" s="213">
        <v>336187.37783528998</v>
      </c>
      <c r="CB18" s="213">
        <v>128084.31617569001</v>
      </c>
      <c r="CC18" s="213">
        <v>146132.51875331</v>
      </c>
      <c r="CD18" s="213">
        <v>49400.387505139995</v>
      </c>
      <c r="CE18" s="213">
        <v>136023.87133016999</v>
      </c>
      <c r="CF18" s="213">
        <v>136230.41766208</v>
      </c>
      <c r="CG18" s="213">
        <v>177862.79845915001</v>
      </c>
      <c r="CH18" s="213">
        <v>223696.42935207998</v>
      </c>
      <c r="CI18" s="213">
        <v>243495.00280381</v>
      </c>
      <c r="CJ18" s="213">
        <v>198382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72000</v>
      </c>
      <c r="CR18" s="213">
        <v>146500</v>
      </c>
      <c r="CS18" s="213">
        <v>116962.7</v>
      </c>
      <c r="CT18" s="213">
        <v>121868.2864</v>
      </c>
      <c r="CU18" s="213">
        <v>49318</v>
      </c>
      <c r="CV18" s="213">
        <v>51600</v>
      </c>
      <c r="CW18" s="213">
        <v>114050</v>
      </c>
      <c r="CX18" s="213">
        <v>40530</v>
      </c>
      <c r="CY18" s="213">
        <v>31200</v>
      </c>
      <c r="CZ18" s="213">
        <f t="shared" ref="CZ18" si="0">+CZ6+CZ14</f>
        <v>74940</v>
      </c>
      <c r="DA18" s="213">
        <v>42050</v>
      </c>
      <c r="DB18" s="213">
        <v>40050.300000000003</v>
      </c>
      <c r="DC18" s="213">
        <v>38800</v>
      </c>
      <c r="DD18" s="213">
        <v>12720</v>
      </c>
      <c r="DE18" s="213">
        <v>24811.9</v>
      </c>
      <c r="DF18" s="213">
        <v>20861.599999999999</v>
      </c>
      <c r="DG18" s="213">
        <v>45840</v>
      </c>
    </row>
    <row r="19" spans="1:111" ht="15" customHeight="1">
      <c r="B19" s="155" t="s">
        <v>75</v>
      </c>
      <c r="C19" s="213">
        <v>1505.9844183</v>
      </c>
      <c r="D19" s="213">
        <v>0</v>
      </c>
      <c r="E19" s="213">
        <v>220985.38190916</v>
      </c>
      <c r="F19" s="213">
        <v>375838.30591289001</v>
      </c>
      <c r="G19" s="213">
        <v>0.28318579431031998</v>
      </c>
      <c r="H19" s="213">
        <v>127251.27882101</v>
      </c>
      <c r="I19" s="213">
        <v>240854.08671038001</v>
      </c>
      <c r="J19" s="213">
        <v>207977.81275717</v>
      </c>
      <c r="K19" s="213">
        <v>147790.01822482</v>
      </c>
      <c r="L19" s="213">
        <v>13760.00145969</v>
      </c>
      <c r="M19" s="213">
        <v>62270.004616630002</v>
      </c>
      <c r="N19" s="213">
        <v>2800.00082978</v>
      </c>
      <c r="O19" s="213">
        <v>1284173.0467999699</v>
      </c>
      <c r="P19" s="213">
        <v>0</v>
      </c>
      <c r="Q19" s="213">
        <v>155367.95941054</v>
      </c>
      <c r="R19" s="213">
        <v>7620.0022949599997</v>
      </c>
      <c r="S19" s="213">
        <v>1164.2549023060601</v>
      </c>
      <c r="T19" s="213">
        <v>125349.39612400001</v>
      </c>
      <c r="U19" s="213">
        <v>152060.51693670001</v>
      </c>
      <c r="V19" s="213">
        <v>10249.20788</v>
      </c>
      <c r="W19" s="213">
        <v>142556.42199999999</v>
      </c>
      <c r="X19" s="213">
        <v>1132797.8959999999</v>
      </c>
      <c r="Y19" s="213">
        <v>550245.47239999997</v>
      </c>
      <c r="Z19" s="213">
        <v>1895669</v>
      </c>
      <c r="AA19" s="213">
        <v>1610526.6565119703</v>
      </c>
      <c r="AB19" s="213">
        <v>1242814.2610780499</v>
      </c>
      <c r="AC19" s="213">
        <v>1564620.6978547201</v>
      </c>
      <c r="AD19" s="213">
        <v>1054017.2578795</v>
      </c>
      <c r="AE19" s="213">
        <v>1164755.11180131</v>
      </c>
      <c r="AF19" s="213">
        <v>1195863.4673927501</v>
      </c>
      <c r="AG19" s="213">
        <v>1333646.4969772301</v>
      </c>
      <c r="AH19" s="213">
        <v>400215.48841668991</v>
      </c>
      <c r="AI19" s="213">
        <v>1017972.78148047</v>
      </c>
      <c r="AJ19" s="213">
        <v>1391786.22011054</v>
      </c>
      <c r="AK19" s="213">
        <v>1159169.7563711398</v>
      </c>
      <c r="AL19" s="213">
        <v>295847.52756650001</v>
      </c>
      <c r="AM19" s="213">
        <v>347143.25017249997</v>
      </c>
      <c r="AN19" s="213">
        <v>1161154.21129039</v>
      </c>
      <c r="AO19" s="213">
        <v>2193945.7752862899</v>
      </c>
      <c r="AP19" s="213">
        <v>1411704.52862358</v>
      </c>
      <c r="AQ19" s="213">
        <v>700054.74270994007</v>
      </c>
      <c r="AR19" s="213">
        <v>62591.350772459999</v>
      </c>
      <c r="AS19" s="213">
        <v>59715.624410509998</v>
      </c>
      <c r="AT19" s="213">
        <v>62532.130132730003</v>
      </c>
      <c r="AU19" s="213">
        <v>69459.990541539999</v>
      </c>
      <c r="AV19" s="213">
        <v>239472.47245917001</v>
      </c>
      <c r="AW19" s="213">
        <v>64420.54454794</v>
      </c>
      <c r="AX19" s="213">
        <v>85450.007867799999</v>
      </c>
      <c r="AY19" s="213">
        <v>31000.766301650001</v>
      </c>
      <c r="AZ19" s="213">
        <v>0</v>
      </c>
      <c r="BA19" s="213">
        <v>92.950999999999993</v>
      </c>
      <c r="BB19" s="213">
        <v>80300.603385819995</v>
      </c>
      <c r="BC19" s="213">
        <v>28106.180196650002</v>
      </c>
      <c r="BD19" s="213">
        <v>44541.099893710001</v>
      </c>
      <c r="BE19" s="213">
        <v>48752.669046440002</v>
      </c>
      <c r="BF19" s="213">
        <v>29000.05375581</v>
      </c>
      <c r="BG19" s="213">
        <v>14008.498302329999</v>
      </c>
      <c r="BH19" s="213">
        <v>43266.617081999997</v>
      </c>
      <c r="BI19" s="213">
        <v>205981.86395219999</v>
      </c>
      <c r="BJ19" s="213">
        <v>53650.524285339998</v>
      </c>
      <c r="BK19" s="213">
        <v>0</v>
      </c>
      <c r="BL19" s="213">
        <v>78661.387614573337</v>
      </c>
      <c r="BM19" s="213">
        <v>43595.693344825006</v>
      </c>
      <c r="BN19" s="213">
        <v>160361.53023243</v>
      </c>
      <c r="BO19" s="213">
        <v>153280.75931172998</v>
      </c>
      <c r="BP19" s="213">
        <v>121053.82120156001</v>
      </c>
      <c r="BQ19" s="213">
        <v>71065.590921719995</v>
      </c>
      <c r="BR19" s="213">
        <v>10402.509301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10281.67576045</v>
      </c>
      <c r="CD19" s="213">
        <v>37171.199583779999</v>
      </c>
      <c r="CE19" s="213">
        <v>90922.336521090008</v>
      </c>
      <c r="CF19" s="213">
        <v>112389.86661007999</v>
      </c>
      <c r="CG19" s="213">
        <v>71641.079382210009</v>
      </c>
      <c r="CH19" s="213">
        <v>198293.74511687001</v>
      </c>
      <c r="CI19" s="213">
        <v>104657.7039622</v>
      </c>
      <c r="CJ19" s="213">
        <v>87878.165883159993</v>
      </c>
      <c r="CK19" s="213">
        <v>29886.882905220002</v>
      </c>
      <c r="CL19" s="213">
        <v>134437.68322546</v>
      </c>
      <c r="CM19" s="213">
        <v>177959.03692482001</v>
      </c>
      <c r="CN19" s="213">
        <v>286805.02569523297</v>
      </c>
      <c r="CO19" s="213">
        <v>175573.49970938</v>
      </c>
      <c r="CP19" s="213">
        <v>136270.96355700001</v>
      </c>
      <c r="CQ19" s="213">
        <v>404687.06507297</v>
      </c>
      <c r="CR19" s="213">
        <v>279293.98998026003</v>
      </c>
      <c r="CS19" s="213">
        <v>265780.9373936</v>
      </c>
      <c r="CT19" s="213">
        <v>238117.07703962</v>
      </c>
      <c r="CU19" s="213">
        <v>13000</v>
      </c>
      <c r="CV19" s="213">
        <v>0</v>
      </c>
      <c r="CW19" s="213">
        <v>0</v>
      </c>
      <c r="CX19" s="213">
        <v>252817.07703962</v>
      </c>
      <c r="CY19" s="213">
        <v>236117.07703962</v>
      </c>
      <c r="CZ19" s="213">
        <f t="shared" ref="CZ19" si="1">+CZ7+CZ11+CZ15</f>
        <v>99848.886423499993</v>
      </c>
      <c r="DA19" s="213">
        <v>391567.60637469002</v>
      </c>
      <c r="DB19" s="213">
        <v>534879.49239600007</v>
      </c>
      <c r="DC19" s="213">
        <v>4784.8971366000005</v>
      </c>
      <c r="DD19" s="213">
        <v>559208.54878512002</v>
      </c>
      <c r="DE19" s="213">
        <v>328045.69394604</v>
      </c>
      <c r="DF19" s="213">
        <v>379734.50216521998</v>
      </c>
      <c r="DG19" s="213">
        <v>445926.03058391996</v>
      </c>
    </row>
    <row r="20" spans="1:111" ht="15" customHeight="1">
      <c r="B20" s="150" t="s">
        <v>76</v>
      </c>
      <c r="C20" s="235">
        <v>1505.9844183</v>
      </c>
      <c r="D20" s="235">
        <v>0</v>
      </c>
      <c r="E20" s="235">
        <v>220985.38190916</v>
      </c>
      <c r="F20" s="235">
        <v>375838.30591289001</v>
      </c>
      <c r="G20" s="235">
        <v>0.28318579431031998</v>
      </c>
      <c r="H20" s="235">
        <v>127251.27882101</v>
      </c>
      <c r="I20" s="235">
        <v>240854.08671038001</v>
      </c>
      <c r="J20" s="235">
        <v>207977.81275717</v>
      </c>
      <c r="K20" s="235">
        <v>147790.01822482</v>
      </c>
      <c r="L20" s="235">
        <v>13760.00145969</v>
      </c>
      <c r="M20" s="235">
        <v>62270.004616630002</v>
      </c>
      <c r="N20" s="235">
        <v>2800.00082978</v>
      </c>
      <c r="O20" s="235">
        <v>1284173.0467999699</v>
      </c>
      <c r="P20" s="235">
        <v>0</v>
      </c>
      <c r="Q20" s="235">
        <v>155367.95941054</v>
      </c>
      <c r="R20" s="235">
        <v>7620.0022949599997</v>
      </c>
      <c r="S20" s="235">
        <v>1164.2549023060601</v>
      </c>
      <c r="T20" s="235">
        <v>125349.39612400001</v>
      </c>
      <c r="U20" s="235">
        <v>152060.51693670001</v>
      </c>
      <c r="V20" s="235">
        <v>10249.20788</v>
      </c>
      <c r="W20" s="235">
        <v>142556.42199999999</v>
      </c>
      <c r="X20" s="235">
        <v>1132797.8959999999</v>
      </c>
      <c r="Y20" s="235">
        <v>550245.47239999997</v>
      </c>
      <c r="Z20" s="235">
        <v>1895669</v>
      </c>
      <c r="AA20" s="235">
        <v>1610526.6565119703</v>
      </c>
      <c r="AB20" s="235">
        <v>1242814.2610780499</v>
      </c>
      <c r="AC20" s="235">
        <v>1564620.6978547201</v>
      </c>
      <c r="AD20" s="235">
        <v>1054017.2578795</v>
      </c>
      <c r="AE20" s="235">
        <v>1164755.11180131</v>
      </c>
      <c r="AF20" s="235">
        <v>1195863.4673927501</v>
      </c>
      <c r="AG20" s="235">
        <v>1333646.4969772301</v>
      </c>
      <c r="AH20" s="235">
        <v>400215.48841668991</v>
      </c>
      <c r="AI20" s="235">
        <v>1017972.78148047</v>
      </c>
      <c r="AJ20" s="235">
        <v>1391786.22011054</v>
      </c>
      <c r="AK20" s="235">
        <v>1159169.7563711398</v>
      </c>
      <c r="AL20" s="235">
        <v>295847.52756650001</v>
      </c>
      <c r="AM20" s="235">
        <v>347143.25017249997</v>
      </c>
      <c r="AN20" s="235">
        <v>1161154.21129039</v>
      </c>
      <c r="AO20" s="235">
        <v>2193945.7752862899</v>
      </c>
      <c r="AP20" s="235">
        <v>1385694.2676339401</v>
      </c>
      <c r="AQ20" s="235">
        <v>555639.26526894001</v>
      </c>
      <c r="AR20" s="235">
        <v>-48883.057549815996</v>
      </c>
      <c r="AS20" s="235">
        <v>-34055.696445500005</v>
      </c>
      <c r="AT20" s="235">
        <v>9095.1295985500037</v>
      </c>
      <c r="AU20" s="235">
        <v>-29164.417742139995</v>
      </c>
      <c r="AV20" s="235">
        <v>174504.26263796</v>
      </c>
      <c r="AW20" s="235">
        <v>-195302.29527631999</v>
      </c>
      <c r="AX20" s="235">
        <v>-446106.08295996004</v>
      </c>
      <c r="AY20" s="235">
        <v>-418494.06782789994</v>
      </c>
      <c r="AZ20" s="235">
        <v>-213652.50634415</v>
      </c>
      <c r="BA20" s="235">
        <v>-435811.11715852004</v>
      </c>
      <c r="BB20" s="235">
        <v>-453483.05640480999</v>
      </c>
      <c r="BC20" s="235">
        <v>-257662.69881135001</v>
      </c>
      <c r="BD20" s="235">
        <v>-301405.96178472997</v>
      </c>
      <c r="BE20" s="235">
        <v>-218637.32702873001</v>
      </c>
      <c r="BF20" s="235">
        <v>-141205.40429079003</v>
      </c>
      <c r="BG20" s="235">
        <v>-83791.325212479991</v>
      </c>
      <c r="BH20" s="235">
        <v>-108871.04198276599</v>
      </c>
      <c r="BI20" s="235">
        <v>92487.562516185979</v>
      </c>
      <c r="BJ20" s="235">
        <v>-193196.39169541752</v>
      </c>
      <c r="BK20" s="235">
        <v>-297646.24445053685</v>
      </c>
      <c r="BL20" s="235">
        <v>-40674.918954169159</v>
      </c>
      <c r="BM20" s="235">
        <v>-122234.18589355249</v>
      </c>
      <c r="BN20" s="235">
        <v>-22771.679306103993</v>
      </c>
      <c r="BO20" s="235">
        <v>12262.482532547961</v>
      </c>
      <c r="BP20" s="235">
        <v>77101.024771100012</v>
      </c>
      <c r="BQ20" s="235">
        <v>-141916.86014680087</v>
      </c>
      <c r="BR20" s="235">
        <v>-113998.73390666455</v>
      </c>
      <c r="BS20" s="235">
        <v>-187513.14582649001</v>
      </c>
      <c r="BT20" s="235">
        <v>-163511.848043776</v>
      </c>
      <c r="BU20" s="235">
        <v>-133886.38741832797</v>
      </c>
      <c r="BV20" s="235">
        <v>-229972.79193028499</v>
      </c>
      <c r="BW20" s="235">
        <v>-219632.87648052</v>
      </c>
      <c r="BX20" s="235">
        <v>-135600.35024142</v>
      </c>
      <c r="BY20" s="235">
        <v>-291608.90192415001</v>
      </c>
      <c r="BZ20" s="235">
        <v>-275384.84762946999</v>
      </c>
      <c r="CA20" s="235">
        <v>-336187.37783528998</v>
      </c>
      <c r="CB20" s="235">
        <v>-128084.31617569001</v>
      </c>
      <c r="CC20" s="235">
        <v>-135850.84299286001</v>
      </c>
      <c r="CD20" s="235">
        <v>-12229.187921359997</v>
      </c>
      <c r="CE20" s="235">
        <v>-45101.534809079982</v>
      </c>
      <c r="CF20" s="235">
        <v>-23840.55105200001</v>
      </c>
      <c r="CG20" s="235">
        <v>-106221.71907694</v>
      </c>
      <c r="CH20" s="235">
        <v>-25402.684235209977</v>
      </c>
      <c r="CI20" s="235">
        <v>-138837.29884161</v>
      </c>
      <c r="CJ20" s="235">
        <v>-110503.83411684001</v>
      </c>
      <c r="CK20" s="235">
        <v>29886.882905220002</v>
      </c>
      <c r="CL20" s="235">
        <v>134437.68322546</v>
      </c>
      <c r="CM20" s="235">
        <v>177959.03692482001</v>
      </c>
      <c r="CN20" s="235">
        <v>286805.02569523297</v>
      </c>
      <c r="CO20" s="235">
        <v>175573.49970938</v>
      </c>
      <c r="CP20" s="235">
        <v>136270.96355700001</v>
      </c>
      <c r="CQ20" s="235">
        <v>332687.06507297</v>
      </c>
      <c r="CR20" s="235">
        <v>132793.98998026003</v>
      </c>
      <c r="CS20" s="235">
        <v>148818.23739359999</v>
      </c>
      <c r="CT20" s="235">
        <v>116248.79063962</v>
      </c>
      <c r="CU20" s="235">
        <v>-36318</v>
      </c>
      <c r="CV20" s="235">
        <v>-51600</v>
      </c>
      <c r="CW20" s="235">
        <v>-114050</v>
      </c>
      <c r="CX20" s="235">
        <v>212287.07703962</v>
      </c>
      <c r="CY20" s="235">
        <v>204917.07703962</v>
      </c>
      <c r="CZ20" s="235">
        <f t="shared" ref="CZ20" si="2">+CZ19-CZ18</f>
        <v>24908.886423499993</v>
      </c>
      <c r="DA20" s="235">
        <v>349517.60637469002</v>
      </c>
      <c r="DB20" s="235">
        <v>494829.19239600009</v>
      </c>
      <c r="DC20" s="235">
        <v>-34015.102863399996</v>
      </c>
      <c r="DD20" s="235">
        <v>546488.54878512002</v>
      </c>
      <c r="DE20" s="235">
        <v>303233.79394603998</v>
      </c>
      <c r="DF20" s="235">
        <v>358872.90216522</v>
      </c>
      <c r="DG20" s="235">
        <v>400086.03058391996</v>
      </c>
    </row>
    <row r="21" spans="1:111" ht="15" customHeight="1">
      <c r="B21" s="155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1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</row>
    <row r="22" spans="1:111" ht="15" customHeight="1">
      <c r="B22" s="186" t="s">
        <v>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1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</row>
    <row r="23" spans="1:111" ht="15" customHeight="1">
      <c r="B23" s="155" t="s">
        <v>78</v>
      </c>
      <c r="C23" s="213">
        <v>188683.53</v>
      </c>
      <c r="D23" s="213">
        <v>159828.4</v>
      </c>
      <c r="E23" s="213">
        <v>159531.25</v>
      </c>
      <c r="F23" s="213">
        <v>159270.20000000001</v>
      </c>
      <c r="G23" s="213">
        <v>262342.5</v>
      </c>
      <c r="H23" s="213">
        <v>270605.5</v>
      </c>
      <c r="I23" s="213">
        <v>179063</v>
      </c>
      <c r="J23" s="213">
        <v>245715</v>
      </c>
      <c r="K23" s="213">
        <v>226740.8</v>
      </c>
      <c r="L23" s="213">
        <v>164158.05600000001</v>
      </c>
      <c r="M23" s="213">
        <v>123573.780000161</v>
      </c>
      <c r="N23" s="213">
        <v>111523.44</v>
      </c>
      <c r="O23" s="213">
        <v>1319827</v>
      </c>
      <c r="P23" s="213">
        <v>260539.1</v>
      </c>
      <c r="Q23" s="213">
        <v>234715.7</v>
      </c>
      <c r="R23" s="213">
        <v>573831.08299999998</v>
      </c>
      <c r="S23" s="213">
        <v>449758.8</v>
      </c>
      <c r="T23" s="213">
        <v>665488</v>
      </c>
      <c r="U23" s="213">
        <v>776553</v>
      </c>
      <c r="V23" s="213">
        <v>635712.80000000005</v>
      </c>
      <c r="W23" s="213">
        <v>615688.81000000006</v>
      </c>
      <c r="X23" s="213">
        <v>261833</v>
      </c>
      <c r="Y23" s="213">
        <v>348566.7</v>
      </c>
      <c r="Z23" s="213">
        <v>249420.3</v>
      </c>
      <c r="AA23" s="213">
        <v>277453.12121918</v>
      </c>
      <c r="AB23" s="213">
        <v>246450.4</v>
      </c>
      <c r="AC23" s="213">
        <v>249448.6</v>
      </c>
      <c r="AD23" s="213">
        <v>197375.5</v>
      </c>
      <c r="AE23" s="213">
        <v>324936.39</v>
      </c>
      <c r="AF23" s="213">
        <v>536288.5</v>
      </c>
      <c r="AG23" s="213">
        <v>465434</v>
      </c>
      <c r="AH23" s="213">
        <v>917091</v>
      </c>
      <c r="AI23" s="213">
        <v>519084.42599999998</v>
      </c>
      <c r="AJ23" s="213">
        <v>454883.5</v>
      </c>
      <c r="AK23" s="213">
        <v>687618</v>
      </c>
      <c r="AL23" s="213">
        <v>1893434.5</v>
      </c>
      <c r="AM23" s="213">
        <v>1522642</v>
      </c>
      <c r="AN23" s="213">
        <v>920391.5</v>
      </c>
      <c r="AO23" s="213">
        <v>716418.03880145994</v>
      </c>
      <c r="AP23" s="213">
        <v>479355</v>
      </c>
      <c r="AQ23" s="213">
        <v>664557.25</v>
      </c>
      <c r="AR23" s="213">
        <v>566287.52138544002</v>
      </c>
      <c r="AS23" s="213">
        <v>388985</v>
      </c>
      <c r="AT23" s="213">
        <v>654062.91399999999</v>
      </c>
      <c r="AU23" s="213">
        <v>680867.15390000003</v>
      </c>
      <c r="AV23" s="213">
        <v>636100.13304999995</v>
      </c>
      <c r="AW23" s="213">
        <v>311736.40635</v>
      </c>
      <c r="AX23" s="213">
        <v>365009.386</v>
      </c>
      <c r="AY23" s="213">
        <v>536426.45625857997</v>
      </c>
      <c r="AZ23" s="213">
        <v>622407</v>
      </c>
      <c r="BA23" s="213">
        <v>305015.50701</v>
      </c>
      <c r="BB23" s="213">
        <v>477833.05660000001</v>
      </c>
      <c r="BC23" s="213">
        <v>1396704.1411600001</v>
      </c>
      <c r="BD23" s="213">
        <v>992091.55615543993</v>
      </c>
      <c r="BE23" s="213">
        <v>598140.91936000006</v>
      </c>
      <c r="BF23" s="213">
        <v>1028560.29965463</v>
      </c>
      <c r="BG23" s="213">
        <v>1224049.9539000001</v>
      </c>
      <c r="BH23" s="213">
        <v>1536886.39069</v>
      </c>
      <c r="BI23" s="213">
        <v>1655653.098</v>
      </c>
      <c r="BJ23" s="213">
        <v>1644378.76</v>
      </c>
      <c r="BK23" s="213">
        <v>1412675.74957858</v>
      </c>
      <c r="BL23" s="213">
        <v>1260045.21924</v>
      </c>
      <c r="BM23" s="213">
        <v>1017750.955153</v>
      </c>
      <c r="BN23" s="213">
        <v>912526.99835000001</v>
      </c>
      <c r="BO23" s="213">
        <v>1542405.7084999999</v>
      </c>
      <c r="BP23" s="213">
        <v>941004.05385000003</v>
      </c>
      <c r="BQ23" s="213">
        <v>873884.33603999997</v>
      </c>
      <c r="BR23" s="213">
        <v>894806.83886503999</v>
      </c>
      <c r="BS23" s="213">
        <v>961398.11291000003</v>
      </c>
      <c r="BT23" s="213">
        <v>452536.21324999997</v>
      </c>
      <c r="BU23" s="213">
        <v>895208.63635855005</v>
      </c>
      <c r="BV23" s="213">
        <v>756859.84127600002</v>
      </c>
      <c r="BW23" s="213">
        <v>902780.18795857998</v>
      </c>
      <c r="BX23" s="213">
        <v>784145.04378750001</v>
      </c>
      <c r="BY23" s="213">
        <v>448250.74906599999</v>
      </c>
      <c r="BZ23" s="213">
        <v>791685.31515000004</v>
      </c>
      <c r="CA23" s="213">
        <v>1254830</v>
      </c>
      <c r="CB23" s="213">
        <v>1428390.8282000001</v>
      </c>
      <c r="CC23" s="213">
        <v>1842418.1441708701</v>
      </c>
      <c r="CD23" s="213">
        <v>1218897.3104749999</v>
      </c>
      <c r="CE23" s="213">
        <v>1597274</v>
      </c>
      <c r="CF23" s="213">
        <v>1627080.304024</v>
      </c>
      <c r="CG23" s="213">
        <v>1366622.6742159999</v>
      </c>
      <c r="CH23" s="213">
        <v>935646.20770799997</v>
      </c>
      <c r="CI23" s="213">
        <v>413690.88588900003</v>
      </c>
      <c r="CJ23" s="213">
        <v>411658.63296999998</v>
      </c>
      <c r="CK23" s="213">
        <v>535234.50066599995</v>
      </c>
      <c r="CL23" s="213">
        <v>698128.82202199998</v>
      </c>
      <c r="CM23" s="213">
        <v>640527.92789599998</v>
      </c>
      <c r="CN23" s="213">
        <v>830532.10153999995</v>
      </c>
      <c r="CO23" s="213">
        <v>654041</v>
      </c>
      <c r="CP23" s="213">
        <v>510330</v>
      </c>
      <c r="CQ23" s="213">
        <v>478300</v>
      </c>
      <c r="CR23" s="213">
        <v>453970.24486575002</v>
      </c>
      <c r="CS23" s="213">
        <v>309840</v>
      </c>
      <c r="CT23" s="213">
        <v>226370</v>
      </c>
      <c r="CU23" s="213">
        <v>160750</v>
      </c>
      <c r="CV23" s="213">
        <v>93850</v>
      </c>
      <c r="CW23" s="213">
        <v>89250</v>
      </c>
      <c r="CX23" s="213">
        <v>100650</v>
      </c>
      <c r="CY23" s="213">
        <v>128900</v>
      </c>
      <c r="CZ23" s="213">
        <f>63520000000/1000000</f>
        <v>63520</v>
      </c>
      <c r="DA23" s="213">
        <v>21025</v>
      </c>
      <c r="DB23" s="213">
        <v>65024</v>
      </c>
      <c r="DC23" s="213">
        <v>72870</v>
      </c>
      <c r="DD23" s="213">
        <v>53975</v>
      </c>
      <c r="DE23" s="213">
        <v>100380</v>
      </c>
      <c r="DF23" s="213">
        <v>335920</v>
      </c>
      <c r="DG23" s="213">
        <v>131210</v>
      </c>
    </row>
    <row r="24" spans="1:111" ht="3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</row>
    <row r="25" spans="1:111" ht="15" customHeight="1">
      <c r="BW25" s="239"/>
      <c r="BX25" s="239"/>
      <c r="BY25" s="239"/>
    </row>
    <row r="26" spans="1:111" ht="15" customHeight="1">
      <c r="CJ26" s="240"/>
      <c r="CO26" s="241"/>
    </row>
    <row r="27" spans="1:111" ht="15" customHeight="1">
      <c r="CE27" s="159"/>
      <c r="CI27" s="242"/>
      <c r="CO27" s="243"/>
    </row>
    <row r="28" spans="1:111" ht="15" customHeight="1">
      <c r="B28" s="189"/>
      <c r="BW28" s="159"/>
      <c r="CI28" s="242"/>
      <c r="CO28" s="243"/>
    </row>
    <row r="29" spans="1:111" ht="15" customHeight="1">
      <c r="CE29" s="159"/>
      <c r="CI29" s="242"/>
      <c r="CO29" s="244"/>
    </row>
    <row r="30" spans="1:111" ht="15" customHeight="1">
      <c r="C30" s="156"/>
      <c r="CI30" s="242"/>
    </row>
    <row r="31" spans="1:111" ht="15" customHeight="1">
      <c r="C31" s="156"/>
      <c r="CP31" s="245"/>
    </row>
    <row r="32" spans="1:111" ht="15" customHeight="1">
      <c r="A32" s="156"/>
      <c r="C32" s="156"/>
      <c r="CP32" s="245"/>
    </row>
    <row r="33" spans="1:96" ht="15" customHeight="1">
      <c r="A33" s="156"/>
      <c r="C33" s="156"/>
      <c r="CP33" s="245"/>
    </row>
    <row r="34" spans="1:96" ht="15" customHeight="1">
      <c r="C34" s="156"/>
    </row>
    <row r="35" spans="1:96" ht="15" customHeight="1">
      <c r="C35" s="156"/>
    </row>
    <row r="36" spans="1:96" ht="15" customHeight="1">
      <c r="CP36" s="245"/>
      <c r="CQ36" s="245"/>
      <c r="CR36" s="245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6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L84"/>
  <sheetViews>
    <sheetView showGridLines="0" zoomScale="80" zoomScaleNormal="80" workbookViewId="0">
      <pane xSplit="2" ySplit="2" topLeftCell="FO20" activePane="bottomRight" state="frozen"/>
      <selection activeCell="DP7" sqref="DP7"/>
      <selection pane="topRight" activeCell="DP7" sqref="DP7"/>
      <selection pane="bottomLeft" activeCell="DP7" sqref="DP7"/>
      <selection pane="bottomRight" activeCell="GL63" sqref="GL63"/>
    </sheetView>
  </sheetViews>
  <sheetFormatPr defaultRowHeight="12.75"/>
  <cols>
    <col min="1" max="1" width="3.7109375" style="156" customWidth="1"/>
    <col min="2" max="2" width="52.5703125" style="156" bestFit="1" customWidth="1"/>
    <col min="3" max="45" width="13.28515625" style="156" customWidth="1"/>
    <col min="46" max="178" width="10.28515625" style="156" bestFit="1" customWidth="1"/>
    <col min="179" max="179" width="9.28515625" style="156" customWidth="1"/>
    <col min="180" max="180" width="8.85546875" style="156" customWidth="1"/>
    <col min="181" max="182" width="10.28515625" style="156" bestFit="1" customWidth="1"/>
    <col min="183" max="184" width="9.5703125" style="156" customWidth="1"/>
    <col min="185" max="185" width="10.28515625" style="156" bestFit="1" customWidth="1"/>
    <col min="186" max="16384" width="9.140625" style="156"/>
  </cols>
  <sheetData>
    <row r="1" spans="2:194" ht="15" customHeight="1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  <c r="FM1" s="195"/>
      <c r="FN1" s="195"/>
      <c r="FO1" s="195"/>
      <c r="FP1" s="195"/>
      <c r="FQ1" s="195"/>
      <c r="FR1" s="195"/>
    </row>
    <row r="2" spans="2:194">
      <c r="B2" s="209" t="s">
        <v>79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42644</v>
      </c>
      <c r="GJ2" s="191">
        <v>42675</v>
      </c>
      <c r="GK2" s="191">
        <v>42705</v>
      </c>
      <c r="GL2" s="191">
        <v>42736</v>
      </c>
    </row>
    <row r="3" spans="2:194" ht="15" customHeight="1">
      <c r="B3" s="172" t="s">
        <v>28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</row>
    <row r="4" spans="2:194" ht="15" customHeight="1">
      <c r="B4" s="17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</row>
    <row r="5" spans="2:194" ht="15" customHeight="1">
      <c r="B5" s="231" t="s">
        <v>80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5"/>
      <c r="AK5" s="155"/>
      <c r="AL5" s="155"/>
      <c r="AM5" s="155"/>
      <c r="AN5" s="155"/>
      <c r="AO5" s="155"/>
      <c r="AP5" s="155"/>
    </row>
    <row r="6" spans="2:194" ht="15" customHeight="1">
      <c r="B6" s="231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5"/>
      <c r="AK6" s="155"/>
      <c r="AL6" s="155"/>
      <c r="AM6" s="155"/>
      <c r="AN6" s="155"/>
      <c r="AO6" s="155"/>
      <c r="AP6" s="155"/>
    </row>
    <row r="7" spans="2:194" ht="15" customHeight="1">
      <c r="B7" s="247" t="s">
        <v>264</v>
      </c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9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</row>
    <row r="8" spans="2:194" ht="15" customHeight="1">
      <c r="B8" s="250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</row>
    <row r="9" spans="2:194" ht="15" customHeight="1">
      <c r="B9" s="251" t="s">
        <v>265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2">
        <v>0</v>
      </c>
      <c r="BP9" s="252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10.5</v>
      </c>
      <c r="ED9" s="252">
        <v>10.5</v>
      </c>
      <c r="EE9" s="252">
        <v>10.25</v>
      </c>
      <c r="EF9" s="252">
        <v>10.25</v>
      </c>
      <c r="EG9" s="252">
        <v>10.25</v>
      </c>
      <c r="EH9" s="252">
        <v>10.25</v>
      </c>
      <c r="EI9" s="252">
        <v>10.25</v>
      </c>
      <c r="EJ9" s="252">
        <v>10.25</v>
      </c>
      <c r="EK9" s="252">
        <v>10.25</v>
      </c>
      <c r="EL9" s="252">
        <v>10.25</v>
      </c>
      <c r="EM9" s="252">
        <v>10.25</v>
      </c>
      <c r="EN9" s="252">
        <v>10.25</v>
      </c>
      <c r="EO9" s="252">
        <v>10.25</v>
      </c>
      <c r="EP9" s="252">
        <v>10.25</v>
      </c>
      <c r="EQ9" s="252">
        <v>10</v>
      </c>
      <c r="ER9" s="252">
        <v>10</v>
      </c>
      <c r="ES9" s="252">
        <v>10</v>
      </c>
      <c r="ET9" s="252">
        <v>10</v>
      </c>
      <c r="EU9" s="252">
        <v>10</v>
      </c>
      <c r="EV9" s="252">
        <v>10</v>
      </c>
      <c r="EW9" s="252">
        <v>10</v>
      </c>
      <c r="EX9" s="252">
        <v>10</v>
      </c>
      <c r="EY9" s="252">
        <v>9.75</v>
      </c>
      <c r="EZ9" s="252">
        <v>9.75</v>
      </c>
      <c r="FA9" s="252">
        <v>9.25</v>
      </c>
      <c r="FB9" s="252">
        <v>9.25</v>
      </c>
      <c r="FC9" s="252">
        <v>9.25</v>
      </c>
      <c r="FD9" s="252">
        <v>9.25</v>
      </c>
      <c r="FE9" s="252">
        <v>9.25</v>
      </c>
      <c r="FF9" s="252">
        <v>9.25</v>
      </c>
      <c r="FG9" s="252">
        <v>9.25</v>
      </c>
      <c r="FH9" s="252">
        <v>9.25</v>
      </c>
      <c r="FI9" s="252">
        <v>8.75</v>
      </c>
      <c r="FJ9" s="252">
        <v>8.75</v>
      </c>
      <c r="FK9" s="252">
        <v>8.75</v>
      </c>
      <c r="FL9" s="252">
        <v>8.75</v>
      </c>
      <c r="FM9" s="252">
        <v>9</v>
      </c>
      <c r="FN9" s="252">
        <v>9</v>
      </c>
      <c r="FO9" s="252">
        <v>9</v>
      </c>
      <c r="FP9" s="252">
        <v>9</v>
      </c>
      <c r="FQ9" s="252">
        <v>9.25</v>
      </c>
      <c r="FR9" s="252">
        <v>9.25</v>
      </c>
      <c r="FS9" s="252">
        <v>9.25</v>
      </c>
      <c r="FT9" s="252">
        <v>9.75</v>
      </c>
      <c r="FU9" s="252">
        <v>10.25</v>
      </c>
      <c r="FV9" s="252">
        <v>10.5</v>
      </c>
      <c r="FW9" s="252">
        <v>10.5</v>
      </c>
      <c r="FX9" s="252">
        <v>10.5</v>
      </c>
      <c r="FY9" s="252">
        <v>10.5</v>
      </c>
      <c r="FZ9" s="252">
        <v>11</v>
      </c>
      <c r="GA9" s="252">
        <v>12</v>
      </c>
      <c r="GB9" s="252">
        <v>12</v>
      </c>
      <c r="GC9" s="252">
        <v>12</v>
      </c>
      <c r="GD9" s="252">
        <v>12</v>
      </c>
      <c r="GE9" s="252">
        <v>12</v>
      </c>
      <c r="GF9" s="252">
        <v>16</v>
      </c>
      <c r="GG9" s="252">
        <v>16</v>
      </c>
      <c r="GH9" s="252">
        <v>16</v>
      </c>
      <c r="GI9" s="252">
        <v>16</v>
      </c>
      <c r="GJ9" s="252">
        <v>16</v>
      </c>
      <c r="GK9" s="252">
        <v>16</v>
      </c>
      <c r="GL9" s="252">
        <v>16</v>
      </c>
    </row>
    <row r="10" spans="2:194" ht="15" customHeight="1">
      <c r="B10" s="251" t="s">
        <v>349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>
        <v>1.75</v>
      </c>
      <c r="GA10" s="252">
        <v>1.75</v>
      </c>
      <c r="GB10" s="252">
        <v>1.75</v>
      </c>
      <c r="GC10" s="252">
        <v>1.75</v>
      </c>
      <c r="GD10" s="252">
        <v>2.25</v>
      </c>
      <c r="GE10" s="252">
        <v>2.25</v>
      </c>
      <c r="GF10" s="252">
        <v>7.25</v>
      </c>
      <c r="GG10" s="252">
        <v>7.25</v>
      </c>
      <c r="GH10" s="252">
        <v>7.25</v>
      </c>
      <c r="GI10" s="252">
        <v>7.25</v>
      </c>
      <c r="GJ10" s="252">
        <v>7.25</v>
      </c>
      <c r="GK10" s="252">
        <v>7.25</v>
      </c>
      <c r="GL10" s="252">
        <v>7.25</v>
      </c>
    </row>
    <row r="11" spans="2:194" ht="15" customHeight="1">
      <c r="B11" s="251" t="s">
        <v>267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2</v>
      </c>
      <c r="ED11" s="252">
        <v>12.5</v>
      </c>
      <c r="EE11" s="252">
        <v>12.5</v>
      </c>
      <c r="EF11" s="252">
        <v>12</v>
      </c>
      <c r="EG11" s="252">
        <v>12</v>
      </c>
      <c r="EH11" s="252">
        <v>12</v>
      </c>
      <c r="EI11" s="252">
        <v>11.9</v>
      </c>
      <c r="EJ11" s="252">
        <v>11.75</v>
      </c>
      <c r="EK11" s="252">
        <v>11.75</v>
      </c>
      <c r="EL11" s="252">
        <v>11.75</v>
      </c>
      <c r="EM11" s="252">
        <v>11.5</v>
      </c>
      <c r="EN11" s="252">
        <v>11.5</v>
      </c>
      <c r="EO11" s="252">
        <v>11.5</v>
      </c>
      <c r="EP11" s="252">
        <v>11.5</v>
      </c>
      <c r="EQ11" s="252">
        <v>11.25</v>
      </c>
      <c r="ER11" s="252">
        <v>11.25</v>
      </c>
      <c r="ES11" s="252">
        <v>11.25</v>
      </c>
      <c r="ET11" s="252">
        <v>11.25</v>
      </c>
      <c r="EU11" s="252">
        <v>11.25</v>
      </c>
      <c r="EV11" s="252">
        <v>11.25</v>
      </c>
      <c r="EW11" s="252">
        <v>11.25</v>
      </c>
      <c r="EX11" s="252">
        <v>11.25</v>
      </c>
      <c r="EY11" s="252">
        <v>11</v>
      </c>
      <c r="EZ11" s="252">
        <v>11</v>
      </c>
      <c r="FA11" s="252">
        <v>10.25</v>
      </c>
      <c r="FB11" s="252">
        <v>10.25</v>
      </c>
      <c r="FC11" s="252">
        <v>10.25</v>
      </c>
      <c r="FD11" s="252">
        <v>10.25</v>
      </c>
      <c r="FE11" s="252">
        <v>10</v>
      </c>
      <c r="FF11" s="252">
        <v>10</v>
      </c>
      <c r="FG11" s="252">
        <v>10</v>
      </c>
      <c r="FH11" s="252">
        <v>10</v>
      </c>
      <c r="FI11" s="252">
        <v>9.75</v>
      </c>
      <c r="FJ11" s="252">
        <v>9.75</v>
      </c>
      <c r="FK11" s="252">
        <v>9.75</v>
      </c>
      <c r="FL11" s="252">
        <v>9.75</v>
      </c>
      <c r="FM11" s="252">
        <v>9.75</v>
      </c>
      <c r="FN11" s="252">
        <v>9.75</v>
      </c>
      <c r="FO11" s="252">
        <v>9.75</v>
      </c>
      <c r="FP11" s="252">
        <v>9.75</v>
      </c>
      <c r="FQ11" s="252">
        <v>10</v>
      </c>
      <c r="FR11" s="252">
        <v>10</v>
      </c>
      <c r="FS11" s="252">
        <v>10</v>
      </c>
      <c r="FT11" s="252">
        <v>10.5</v>
      </c>
      <c r="FU11" s="252">
        <v>11</v>
      </c>
      <c r="FV11" s="252">
        <v>12</v>
      </c>
      <c r="FW11" s="252">
        <v>12</v>
      </c>
      <c r="FX11" s="252">
        <v>12.5</v>
      </c>
      <c r="FY11" s="252">
        <v>12.5</v>
      </c>
      <c r="FZ11" s="252">
        <v>0</v>
      </c>
      <c r="GA11" s="252">
        <v>0</v>
      </c>
      <c r="GB11" s="252">
        <v>0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v>0</v>
      </c>
    </row>
    <row r="12" spans="2:194" ht="15" customHeight="1">
      <c r="B12" s="251" t="s">
        <v>266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0</v>
      </c>
      <c r="BP12" s="252">
        <v>0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12.5</v>
      </c>
      <c r="ED12" s="252">
        <v>2</v>
      </c>
      <c r="EE12" s="252">
        <v>2</v>
      </c>
      <c r="EF12" s="252">
        <v>2</v>
      </c>
      <c r="EG12" s="252">
        <v>2</v>
      </c>
      <c r="EH12" s="252">
        <v>2</v>
      </c>
      <c r="EI12" s="252">
        <v>1.5</v>
      </c>
      <c r="EJ12" s="252">
        <v>1.5</v>
      </c>
      <c r="EK12" s="252">
        <v>1.5</v>
      </c>
      <c r="EL12" s="252">
        <v>1.5</v>
      </c>
      <c r="EM12" s="252">
        <v>1.5</v>
      </c>
      <c r="EN12" s="252">
        <v>1.5</v>
      </c>
      <c r="EO12" s="252">
        <v>1.5</v>
      </c>
      <c r="EP12" s="252">
        <v>1.5</v>
      </c>
      <c r="EQ12" s="252">
        <v>1.25</v>
      </c>
      <c r="ER12" s="252">
        <v>1.25</v>
      </c>
      <c r="ES12" s="252">
        <v>1.25</v>
      </c>
      <c r="ET12" s="252">
        <v>1</v>
      </c>
      <c r="EU12" s="252">
        <v>1</v>
      </c>
      <c r="EV12" s="252">
        <v>1</v>
      </c>
      <c r="EW12" s="252">
        <v>1</v>
      </c>
      <c r="EX12" s="252">
        <v>1</v>
      </c>
      <c r="EY12" s="252">
        <v>0.75</v>
      </c>
      <c r="EZ12" s="252">
        <v>0.75</v>
      </c>
      <c r="FA12" s="252">
        <v>0.75</v>
      </c>
      <c r="FB12" s="252">
        <v>0.75</v>
      </c>
      <c r="FC12" s="252">
        <v>0.75</v>
      </c>
      <c r="FD12" s="252">
        <v>1.25</v>
      </c>
      <c r="FE12" s="252">
        <v>1.5</v>
      </c>
      <c r="FF12" s="252">
        <v>1.5</v>
      </c>
      <c r="FG12" s="252">
        <v>1.75</v>
      </c>
      <c r="FH12" s="252">
        <v>1.75</v>
      </c>
      <c r="FI12" s="252">
        <v>1.75</v>
      </c>
      <c r="FJ12" s="252">
        <v>1.75</v>
      </c>
      <c r="FK12" s="252">
        <v>1.75</v>
      </c>
      <c r="FL12" s="252">
        <v>1.75</v>
      </c>
      <c r="FM12" s="252">
        <v>1.75</v>
      </c>
      <c r="FN12" s="252">
        <v>1.75</v>
      </c>
      <c r="FO12" s="252">
        <v>1.75</v>
      </c>
      <c r="FP12" s="252">
        <v>1.75</v>
      </c>
      <c r="FQ12" s="252">
        <v>0</v>
      </c>
      <c r="FR12" s="252">
        <v>0</v>
      </c>
      <c r="FS12" s="252">
        <v>0</v>
      </c>
      <c r="FT12" s="252">
        <v>0</v>
      </c>
      <c r="FU12" s="252">
        <v>0</v>
      </c>
      <c r="FV12" s="252">
        <v>0</v>
      </c>
      <c r="FW12" s="252">
        <v>1.75</v>
      </c>
      <c r="FX12" s="252">
        <v>1.75</v>
      </c>
      <c r="FY12" s="252">
        <v>1.75</v>
      </c>
      <c r="FZ12" s="252">
        <v>13</v>
      </c>
      <c r="GA12" s="252">
        <v>14</v>
      </c>
      <c r="GB12" s="252">
        <v>14</v>
      </c>
      <c r="GC12" s="252">
        <v>14</v>
      </c>
      <c r="GD12" s="252">
        <v>14</v>
      </c>
      <c r="GE12" s="252">
        <v>16</v>
      </c>
      <c r="GF12" s="252">
        <v>20</v>
      </c>
      <c r="GG12" s="252">
        <v>20</v>
      </c>
      <c r="GH12" s="252">
        <v>20</v>
      </c>
      <c r="GI12" s="252">
        <v>20</v>
      </c>
      <c r="GJ12" s="252">
        <v>20</v>
      </c>
      <c r="GK12" s="252">
        <v>20</v>
      </c>
      <c r="GL12" s="252">
        <v>20</v>
      </c>
    </row>
    <row r="13" spans="2:194" ht="15" customHeight="1">
      <c r="B13" s="251" t="s">
        <v>404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7.5</v>
      </c>
    </row>
    <row r="14" spans="2:194" ht="15" customHeight="1">
      <c r="B14" s="251" t="s">
        <v>405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  <c r="BK14" s="252">
        <v>0</v>
      </c>
      <c r="BL14" s="252">
        <v>0</v>
      </c>
      <c r="BM14" s="252">
        <v>0</v>
      </c>
      <c r="BN14" s="252">
        <v>0</v>
      </c>
      <c r="BO14" s="252">
        <v>0</v>
      </c>
      <c r="BP14" s="252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9</v>
      </c>
    </row>
    <row r="15" spans="2:194" ht="15" customHeight="1">
      <c r="B15" s="251" t="s">
        <v>345</v>
      </c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>
        <v>0</v>
      </c>
      <c r="AZ15" s="252">
        <v>5</v>
      </c>
      <c r="BA15" s="252">
        <v>5</v>
      </c>
      <c r="BB15" s="252">
        <v>5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5</v>
      </c>
      <c r="BM15" s="252">
        <v>5</v>
      </c>
      <c r="BN15" s="252">
        <v>5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5</v>
      </c>
      <c r="BX15" s="252">
        <v>5</v>
      </c>
      <c r="BY15" s="252">
        <v>5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8.5311764705882336</v>
      </c>
      <c r="CM15" s="252">
        <v>9.5699999999999985</v>
      </c>
      <c r="CN15" s="252">
        <v>7.75</v>
      </c>
      <c r="CO15" s="252">
        <v>6.375</v>
      </c>
      <c r="CP15" s="252">
        <v>3.6770833333333335</v>
      </c>
      <c r="CQ15" s="252">
        <v>4.7925000000000004</v>
      </c>
      <c r="CR15" s="252">
        <v>4.9234090909090913</v>
      </c>
      <c r="CS15" s="252">
        <v>5.0424999999999995</v>
      </c>
      <c r="CT15" s="252">
        <v>5.22</v>
      </c>
      <c r="CU15" s="252">
        <v>0</v>
      </c>
      <c r="CV15" s="252">
        <v>0</v>
      </c>
      <c r="CW15" s="252">
        <v>0</v>
      </c>
      <c r="CX15" s="252">
        <v>8.5311764705882336</v>
      </c>
      <c r="CY15" s="252">
        <v>9.5699999999999985</v>
      </c>
      <c r="CZ15" s="252">
        <v>7.75</v>
      </c>
      <c r="DA15" s="252">
        <v>6.375</v>
      </c>
      <c r="DB15" s="252">
        <v>3.6770833333333335</v>
      </c>
      <c r="DC15" s="252">
        <v>4.7925000000000004</v>
      </c>
      <c r="DD15" s="252">
        <v>4.9234090909090913</v>
      </c>
      <c r="DE15" s="252">
        <v>5.0424999999999995</v>
      </c>
      <c r="DF15" s="252">
        <v>5.22</v>
      </c>
      <c r="DG15" s="252">
        <v>0</v>
      </c>
      <c r="DH15" s="252">
        <v>0</v>
      </c>
      <c r="DI15" s="252">
        <v>0</v>
      </c>
      <c r="DJ15" s="252">
        <v>8.5311764705882336</v>
      </c>
      <c r="DK15" s="252">
        <v>9.5699999999999985</v>
      </c>
      <c r="DL15" s="252">
        <v>7.75</v>
      </c>
      <c r="DM15" s="252">
        <v>6.375</v>
      </c>
      <c r="DN15" s="252">
        <v>3.6770833333333335</v>
      </c>
      <c r="DO15" s="252">
        <v>4.7925000000000004</v>
      </c>
      <c r="DP15" s="252">
        <v>4.9234090909090913</v>
      </c>
      <c r="DQ15" s="252">
        <v>5.0424999999999995</v>
      </c>
      <c r="DR15" s="252">
        <v>5.22</v>
      </c>
      <c r="DS15" s="252">
        <v>0</v>
      </c>
      <c r="DT15" s="252">
        <v>0</v>
      </c>
      <c r="DU15" s="252">
        <v>0</v>
      </c>
      <c r="DV15" s="252">
        <v>8.5311764705882336</v>
      </c>
      <c r="DW15" s="252">
        <v>9.5699999999999985</v>
      </c>
      <c r="DX15" s="252">
        <v>7.75</v>
      </c>
      <c r="DY15" s="252">
        <v>6.375</v>
      </c>
      <c r="DZ15" s="252">
        <v>3.6770833333333335</v>
      </c>
      <c r="EA15" s="252">
        <v>4.7925000000000004</v>
      </c>
      <c r="EB15" s="252">
        <v>4.9234090909090913</v>
      </c>
      <c r="EC15" s="252">
        <v>5.0424999999999995</v>
      </c>
      <c r="ED15" s="252">
        <v>5.22</v>
      </c>
      <c r="EE15" s="252">
        <v>5</v>
      </c>
      <c r="EF15" s="252">
        <v>5</v>
      </c>
      <c r="EG15" s="252">
        <v>5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4.93</v>
      </c>
      <c r="ET15" s="252">
        <v>5</v>
      </c>
      <c r="EU15" s="252">
        <v>2.25</v>
      </c>
      <c r="EV15" s="252">
        <v>2</v>
      </c>
      <c r="EW15" s="252">
        <v>2.1999999999999997</v>
      </c>
      <c r="EX15" s="252">
        <v>2.1999999999999997</v>
      </c>
      <c r="EY15" s="252">
        <v>2.11</v>
      </c>
      <c r="EZ15" s="252">
        <v>1.94</v>
      </c>
      <c r="FA15" s="252">
        <v>1.7006666666666665</v>
      </c>
      <c r="FB15" s="252">
        <v>3</v>
      </c>
      <c r="FC15" s="252">
        <v>3.4000000000000004</v>
      </c>
      <c r="FD15" s="252">
        <v>3.4960000000000004</v>
      </c>
      <c r="FE15" s="252">
        <v>3.5000000000000004</v>
      </c>
      <c r="FF15" s="252">
        <v>3.5000000000000004</v>
      </c>
      <c r="FG15" s="252">
        <v>3.5000000000000004</v>
      </c>
      <c r="FH15" s="252">
        <v>3.5000000000000004</v>
      </c>
      <c r="FI15" s="252">
        <v>3.5500000000000003</v>
      </c>
      <c r="FJ15" s="252">
        <v>3.75</v>
      </c>
      <c r="FK15" s="252">
        <v>3.8125</v>
      </c>
      <c r="FL15" s="252">
        <v>3.9162500000000002</v>
      </c>
      <c r="FM15" s="252">
        <v>4.1506818181818179</v>
      </c>
      <c r="FN15" s="252">
        <v>5.125</v>
      </c>
      <c r="FO15" s="252">
        <v>5.5750000000000002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6.19</v>
      </c>
      <c r="FX15" s="252">
        <v>6.19</v>
      </c>
      <c r="FY15" s="252">
        <v>7.5</v>
      </c>
      <c r="FZ15" s="252">
        <v>7.5</v>
      </c>
      <c r="GA15" s="252">
        <v>7.5</v>
      </c>
      <c r="GB15" s="252">
        <v>7.5</v>
      </c>
      <c r="GC15" s="252">
        <v>8.5</v>
      </c>
      <c r="GD15" s="252">
        <v>9.25</v>
      </c>
      <c r="GE15" s="252">
        <v>9.5</v>
      </c>
      <c r="GF15" s="252">
        <v>9.25</v>
      </c>
      <c r="GG15" s="252">
        <v>9.99</v>
      </c>
      <c r="GH15" s="252">
        <v>10.25</v>
      </c>
      <c r="GI15" s="252">
        <v>11</v>
      </c>
      <c r="GJ15" s="252">
        <v>11</v>
      </c>
      <c r="GK15" s="252">
        <v>11</v>
      </c>
      <c r="GL15" s="252">
        <v>11</v>
      </c>
    </row>
    <row r="16" spans="2:194" s="161" customFormat="1" ht="15" customHeight="1">
      <c r="B16" s="251" t="s">
        <v>346</v>
      </c>
      <c r="C16" s="178">
        <v>0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8">
        <v>0</v>
      </c>
      <c r="AC16" s="178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8">
        <v>0</v>
      </c>
      <c r="AU16" s="178">
        <v>0</v>
      </c>
      <c r="AV16" s="178">
        <v>0</v>
      </c>
      <c r="AW16" s="178">
        <v>0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178">
        <v>0</v>
      </c>
      <c r="BK16" s="178">
        <v>0</v>
      </c>
      <c r="BL16" s="178">
        <v>0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8">
        <v>0</v>
      </c>
      <c r="CX16" s="178">
        <v>0</v>
      </c>
      <c r="CY16" s="178">
        <v>0</v>
      </c>
      <c r="CZ16" s="178">
        <v>0</v>
      </c>
      <c r="DA16" s="178">
        <v>0</v>
      </c>
      <c r="DB16" s="178">
        <v>0</v>
      </c>
      <c r="DC16" s="178">
        <v>0</v>
      </c>
      <c r="DD16" s="178">
        <v>0</v>
      </c>
      <c r="DE16" s="178">
        <v>0</v>
      </c>
      <c r="DF16" s="178">
        <v>0</v>
      </c>
      <c r="DG16" s="178">
        <v>0</v>
      </c>
      <c r="DH16" s="178">
        <v>0</v>
      </c>
      <c r="DI16" s="178">
        <v>0</v>
      </c>
      <c r="DJ16" s="178">
        <v>0</v>
      </c>
      <c r="DK16" s="178">
        <v>0</v>
      </c>
      <c r="DL16" s="178">
        <v>0</v>
      </c>
      <c r="DM16" s="178">
        <v>0</v>
      </c>
      <c r="DN16" s="178">
        <v>0</v>
      </c>
      <c r="DO16" s="178">
        <v>0</v>
      </c>
      <c r="DP16" s="178">
        <v>0</v>
      </c>
      <c r="DQ16" s="178">
        <v>0</v>
      </c>
      <c r="DR16" s="178">
        <v>0</v>
      </c>
      <c r="DS16" s="178">
        <v>0</v>
      </c>
      <c r="DT16" s="178">
        <v>0</v>
      </c>
      <c r="DU16" s="178">
        <v>0</v>
      </c>
      <c r="DV16" s="178">
        <v>0</v>
      </c>
      <c r="DW16" s="178">
        <v>0</v>
      </c>
      <c r="DX16" s="178">
        <v>0</v>
      </c>
      <c r="DY16" s="178">
        <v>0</v>
      </c>
      <c r="DZ16" s="178">
        <v>0</v>
      </c>
      <c r="EA16" s="178">
        <v>0</v>
      </c>
      <c r="EB16" s="178">
        <v>0</v>
      </c>
      <c r="EC16" s="178">
        <v>0</v>
      </c>
      <c r="ED16" s="178">
        <v>0</v>
      </c>
      <c r="EE16" s="178">
        <v>0</v>
      </c>
      <c r="EF16" s="178">
        <v>0</v>
      </c>
      <c r="EG16" s="178">
        <v>0</v>
      </c>
      <c r="EH16" s="178">
        <v>0</v>
      </c>
      <c r="EI16" s="178">
        <v>0</v>
      </c>
      <c r="EJ16" s="178">
        <v>0</v>
      </c>
      <c r="EK16" s="178">
        <v>0</v>
      </c>
      <c r="EL16" s="178">
        <v>0</v>
      </c>
      <c r="EM16" s="178">
        <v>0</v>
      </c>
      <c r="EN16" s="178">
        <v>0</v>
      </c>
      <c r="EO16" s="178">
        <v>0</v>
      </c>
      <c r="EP16" s="178">
        <v>0</v>
      </c>
      <c r="EQ16" s="178">
        <v>0</v>
      </c>
      <c r="ER16" s="178">
        <v>0</v>
      </c>
      <c r="ES16" s="178">
        <v>0</v>
      </c>
      <c r="ET16" s="178">
        <v>0</v>
      </c>
      <c r="EU16" s="178">
        <v>0</v>
      </c>
      <c r="EV16" s="178">
        <v>0</v>
      </c>
      <c r="EW16" s="178">
        <v>0</v>
      </c>
      <c r="EX16" s="178">
        <v>0</v>
      </c>
      <c r="EY16" s="178">
        <v>0</v>
      </c>
      <c r="EZ16" s="178">
        <v>0</v>
      </c>
      <c r="FA16" s="178">
        <v>0</v>
      </c>
      <c r="FB16" s="178">
        <v>0</v>
      </c>
      <c r="FC16" s="178">
        <v>0</v>
      </c>
      <c r="FD16" s="178">
        <v>0</v>
      </c>
      <c r="FE16" s="178">
        <v>0</v>
      </c>
      <c r="FF16" s="178">
        <v>0</v>
      </c>
      <c r="FG16" s="178">
        <v>0</v>
      </c>
      <c r="FH16" s="178">
        <v>0</v>
      </c>
      <c r="FI16" s="178">
        <v>0</v>
      </c>
      <c r="FJ16" s="178">
        <v>0</v>
      </c>
      <c r="FK16" s="178">
        <v>0</v>
      </c>
      <c r="FL16" s="178">
        <v>0</v>
      </c>
      <c r="FM16" s="178">
        <v>0</v>
      </c>
      <c r="FN16" s="178">
        <v>0</v>
      </c>
      <c r="FO16" s="178">
        <v>0</v>
      </c>
      <c r="FP16" s="178">
        <v>0</v>
      </c>
      <c r="FQ16" s="178">
        <v>0</v>
      </c>
      <c r="FR16" s="178">
        <v>0</v>
      </c>
      <c r="FS16" s="178">
        <v>0</v>
      </c>
      <c r="FT16" s="178">
        <v>0</v>
      </c>
      <c r="FU16" s="178">
        <v>0</v>
      </c>
      <c r="FV16" s="178">
        <v>0</v>
      </c>
      <c r="FW16" s="178">
        <v>7.07</v>
      </c>
      <c r="FX16" s="178">
        <v>7.07</v>
      </c>
      <c r="FY16" s="178">
        <v>10</v>
      </c>
      <c r="FZ16" s="178">
        <v>10</v>
      </c>
      <c r="GA16" s="178">
        <v>10</v>
      </c>
      <c r="GB16" s="178">
        <v>10</v>
      </c>
      <c r="GC16" s="178">
        <v>10.5</v>
      </c>
      <c r="GD16" s="253">
        <v>12</v>
      </c>
      <c r="GE16" s="253">
        <v>12</v>
      </c>
      <c r="GF16" s="253">
        <v>12</v>
      </c>
      <c r="GG16" s="253">
        <v>12</v>
      </c>
      <c r="GH16" s="253">
        <v>12.5</v>
      </c>
      <c r="GI16" s="253">
        <v>13</v>
      </c>
      <c r="GJ16" s="253">
        <v>13</v>
      </c>
      <c r="GK16" s="253">
        <v>13</v>
      </c>
      <c r="GL16" s="253">
        <v>13</v>
      </c>
    </row>
    <row r="17" spans="2:194" ht="15" customHeight="1">
      <c r="B17" s="251" t="s">
        <v>268</v>
      </c>
      <c r="C17" s="178">
        <v>150</v>
      </c>
      <c r="D17" s="178">
        <v>150</v>
      </c>
      <c r="E17" s="178">
        <v>150</v>
      </c>
      <c r="F17" s="178">
        <v>150</v>
      </c>
      <c r="G17" s="178">
        <v>150</v>
      </c>
      <c r="H17" s="178">
        <v>150</v>
      </c>
      <c r="I17" s="178">
        <v>150</v>
      </c>
      <c r="J17" s="178">
        <v>150</v>
      </c>
      <c r="K17" s="178">
        <v>150</v>
      </c>
      <c r="L17" s="178">
        <v>150</v>
      </c>
      <c r="M17" s="178">
        <v>150</v>
      </c>
      <c r="N17" s="178">
        <v>150</v>
      </c>
      <c r="O17" s="178">
        <v>150</v>
      </c>
      <c r="P17" s="178">
        <v>150</v>
      </c>
      <c r="Q17" s="178">
        <v>150</v>
      </c>
      <c r="R17" s="178">
        <v>150</v>
      </c>
      <c r="S17" s="178">
        <v>150</v>
      </c>
      <c r="T17" s="178">
        <v>150</v>
      </c>
      <c r="U17" s="178">
        <v>150</v>
      </c>
      <c r="V17" s="178">
        <v>150</v>
      </c>
      <c r="W17" s="178">
        <v>150</v>
      </c>
      <c r="X17" s="178">
        <v>150</v>
      </c>
      <c r="Y17" s="178">
        <v>150</v>
      </c>
      <c r="Z17" s="178">
        <v>150</v>
      </c>
      <c r="AA17" s="178">
        <v>150</v>
      </c>
      <c r="AB17" s="178">
        <v>150</v>
      </c>
      <c r="AC17" s="178">
        <v>150</v>
      </c>
      <c r="AD17" s="178">
        <v>150</v>
      </c>
      <c r="AE17" s="178">
        <v>150</v>
      </c>
      <c r="AF17" s="178">
        <v>150</v>
      </c>
      <c r="AG17" s="178">
        <v>150</v>
      </c>
      <c r="AH17" s="178">
        <v>150</v>
      </c>
      <c r="AI17" s="178">
        <v>150</v>
      </c>
      <c r="AJ17" s="178">
        <v>150</v>
      </c>
      <c r="AK17" s="178">
        <v>150</v>
      </c>
      <c r="AL17" s="178">
        <v>150</v>
      </c>
      <c r="AM17" s="178">
        <v>150</v>
      </c>
      <c r="AN17" s="178">
        <v>150</v>
      </c>
      <c r="AO17" s="178">
        <v>95</v>
      </c>
      <c r="AP17" s="178">
        <v>95</v>
      </c>
      <c r="AQ17" s="178">
        <v>95</v>
      </c>
      <c r="AR17" s="178">
        <v>95</v>
      </c>
      <c r="AS17" s="178">
        <v>95</v>
      </c>
      <c r="AT17" s="178">
        <v>95</v>
      </c>
      <c r="AU17" s="178">
        <v>95</v>
      </c>
      <c r="AV17" s="178">
        <v>95</v>
      </c>
      <c r="AW17" s="178">
        <v>95</v>
      </c>
      <c r="AX17" s="178">
        <v>95</v>
      </c>
      <c r="AY17" s="178">
        <v>50</v>
      </c>
      <c r="AZ17" s="178">
        <v>0</v>
      </c>
      <c r="BA17" s="178">
        <v>45</v>
      </c>
      <c r="BB17" s="178">
        <v>45</v>
      </c>
      <c r="BC17" s="178">
        <v>45</v>
      </c>
      <c r="BD17" s="178">
        <v>45</v>
      </c>
      <c r="BE17" s="178">
        <v>45</v>
      </c>
      <c r="BF17" s="178">
        <v>45</v>
      </c>
      <c r="BG17" s="178">
        <v>45</v>
      </c>
      <c r="BH17" s="178">
        <v>45</v>
      </c>
      <c r="BI17" s="178">
        <v>0</v>
      </c>
      <c r="BJ17" s="178">
        <v>0</v>
      </c>
      <c r="BK17" s="178">
        <v>14.000000000000002</v>
      </c>
      <c r="BL17" s="178">
        <v>14.249999999999998</v>
      </c>
      <c r="BM17" s="178">
        <v>15.86</v>
      </c>
      <c r="BN17" s="178">
        <v>17.399999999999999</v>
      </c>
      <c r="BO17" s="178">
        <v>18.3</v>
      </c>
      <c r="BP17" s="178">
        <v>18.3</v>
      </c>
      <c r="BQ17" s="178">
        <v>18.3</v>
      </c>
      <c r="BR17" s="178">
        <v>19.509999999999998</v>
      </c>
      <c r="BS17" s="178">
        <v>19.57</v>
      </c>
      <c r="BT17" s="178">
        <v>19.57</v>
      </c>
      <c r="BU17" s="178">
        <v>19.75</v>
      </c>
      <c r="BV17" s="178">
        <v>19.75</v>
      </c>
      <c r="BW17" s="178">
        <v>14.000000000000002</v>
      </c>
      <c r="BX17" s="178">
        <v>14.249999999999998</v>
      </c>
      <c r="BY17" s="178">
        <v>15.86</v>
      </c>
      <c r="BZ17" s="178">
        <v>17.399999999999999</v>
      </c>
      <c r="CA17" s="178">
        <v>18.3</v>
      </c>
      <c r="CB17" s="178">
        <v>18.3</v>
      </c>
      <c r="CC17" s="178">
        <v>18.3</v>
      </c>
      <c r="CD17" s="178">
        <v>19.509999999999998</v>
      </c>
      <c r="CE17" s="178">
        <v>19.57</v>
      </c>
      <c r="CF17" s="178">
        <v>19.57</v>
      </c>
      <c r="CG17" s="178">
        <v>19.75</v>
      </c>
      <c r="CH17" s="178">
        <v>19.75</v>
      </c>
      <c r="CI17" s="178">
        <v>19.57</v>
      </c>
      <c r="CJ17" s="178">
        <v>19.57</v>
      </c>
      <c r="CK17" s="178">
        <v>19.57</v>
      </c>
      <c r="CL17" s="178">
        <v>19.57</v>
      </c>
      <c r="CM17" s="178">
        <v>19.57</v>
      </c>
      <c r="CN17" s="178">
        <v>19.57</v>
      </c>
      <c r="CO17" s="178">
        <v>19.57</v>
      </c>
      <c r="CP17" s="178">
        <v>19.57</v>
      </c>
      <c r="CQ17" s="178">
        <v>19.57</v>
      </c>
      <c r="CR17" s="178">
        <v>19.57</v>
      </c>
      <c r="CS17" s="178">
        <v>19.57</v>
      </c>
      <c r="CT17" s="178">
        <v>19.57</v>
      </c>
      <c r="CU17" s="178">
        <v>19.57</v>
      </c>
      <c r="CV17" s="178">
        <v>19.57</v>
      </c>
      <c r="CW17" s="178">
        <v>25</v>
      </c>
      <c r="CX17" s="178">
        <v>25</v>
      </c>
      <c r="CY17" s="178">
        <v>25</v>
      </c>
      <c r="CZ17" s="178">
        <v>25</v>
      </c>
      <c r="DA17" s="178">
        <v>25</v>
      </c>
      <c r="DB17" s="178">
        <v>25</v>
      </c>
      <c r="DC17" s="178">
        <v>25</v>
      </c>
      <c r="DD17" s="178">
        <v>30</v>
      </c>
      <c r="DE17" s="178">
        <v>30</v>
      </c>
      <c r="DF17" s="178">
        <v>30</v>
      </c>
      <c r="DG17" s="178">
        <v>30</v>
      </c>
      <c r="DH17" s="178">
        <v>30</v>
      </c>
      <c r="DI17" s="178">
        <v>30</v>
      </c>
      <c r="DJ17" s="178">
        <v>30</v>
      </c>
      <c r="DK17" s="178">
        <v>30</v>
      </c>
      <c r="DL17" s="178">
        <v>30</v>
      </c>
      <c r="DM17" s="178">
        <v>30</v>
      </c>
      <c r="DN17" s="178">
        <v>30</v>
      </c>
      <c r="DO17" s="178">
        <v>30</v>
      </c>
      <c r="DP17" s="178">
        <v>30</v>
      </c>
      <c r="DQ17" s="178">
        <v>25</v>
      </c>
      <c r="DR17" s="178">
        <v>25</v>
      </c>
      <c r="DS17" s="178">
        <v>25</v>
      </c>
      <c r="DT17" s="178">
        <v>25</v>
      </c>
      <c r="DU17" s="178">
        <v>25</v>
      </c>
      <c r="DV17" s="178">
        <v>25</v>
      </c>
      <c r="DW17" s="178">
        <v>20</v>
      </c>
      <c r="DX17" s="178">
        <v>20</v>
      </c>
      <c r="DY17" s="178">
        <v>20</v>
      </c>
      <c r="DZ17" s="178">
        <v>20</v>
      </c>
      <c r="EA17" s="178">
        <v>20</v>
      </c>
      <c r="EB17" s="178">
        <v>20</v>
      </c>
      <c r="EC17" s="178">
        <v>20</v>
      </c>
      <c r="ED17" s="178">
        <v>20</v>
      </c>
      <c r="EE17" s="178">
        <v>20</v>
      </c>
      <c r="EF17" s="178">
        <v>20</v>
      </c>
      <c r="EG17" s="178">
        <v>20</v>
      </c>
      <c r="EH17" s="178">
        <v>20</v>
      </c>
      <c r="EI17" s="178">
        <v>20</v>
      </c>
      <c r="EJ17" s="178">
        <v>20</v>
      </c>
      <c r="EK17" s="178">
        <v>20</v>
      </c>
      <c r="EL17" s="178">
        <v>20</v>
      </c>
      <c r="EM17" s="178">
        <v>20</v>
      </c>
      <c r="EN17" s="178">
        <v>20</v>
      </c>
      <c r="EO17" s="178">
        <v>20</v>
      </c>
      <c r="EP17" s="178">
        <v>20</v>
      </c>
      <c r="EQ17" s="178">
        <v>20</v>
      </c>
      <c r="ER17" s="178">
        <v>20</v>
      </c>
      <c r="ES17" s="178">
        <v>20</v>
      </c>
      <c r="ET17" s="178">
        <v>20</v>
      </c>
      <c r="EU17" s="178">
        <v>20</v>
      </c>
      <c r="EV17" s="178">
        <v>20</v>
      </c>
      <c r="EW17" s="178">
        <v>20</v>
      </c>
      <c r="EX17" s="178">
        <v>11.25</v>
      </c>
      <c r="EY17" s="178">
        <v>11</v>
      </c>
      <c r="EZ17" s="178">
        <v>11</v>
      </c>
      <c r="FA17" s="178">
        <v>10.25</v>
      </c>
      <c r="FB17" s="178">
        <v>10.25</v>
      </c>
      <c r="FC17" s="178">
        <v>10.25</v>
      </c>
      <c r="FD17" s="178">
        <v>10.25</v>
      </c>
      <c r="FE17" s="178">
        <v>10</v>
      </c>
      <c r="FF17" s="178">
        <v>10</v>
      </c>
      <c r="FG17" s="178">
        <v>10</v>
      </c>
      <c r="FH17" s="178">
        <v>10</v>
      </c>
      <c r="FI17" s="178">
        <v>9.75</v>
      </c>
      <c r="FJ17" s="178">
        <v>9.75</v>
      </c>
      <c r="FK17" s="178">
        <v>9.75</v>
      </c>
      <c r="FL17" s="178">
        <v>9.75</v>
      </c>
      <c r="FM17" s="178">
        <v>9.75</v>
      </c>
      <c r="FN17" s="178">
        <v>9.75</v>
      </c>
      <c r="FO17" s="178">
        <v>9.75</v>
      </c>
      <c r="FP17" s="178">
        <v>9.75</v>
      </c>
      <c r="FQ17" s="178">
        <v>9.75</v>
      </c>
      <c r="FR17" s="178">
        <v>10</v>
      </c>
      <c r="FS17" s="178">
        <v>10</v>
      </c>
      <c r="FT17" s="178">
        <v>10.5</v>
      </c>
      <c r="FU17" s="178">
        <v>11</v>
      </c>
      <c r="FV17" s="178">
        <v>12</v>
      </c>
      <c r="FW17" s="178">
        <v>12</v>
      </c>
      <c r="FX17" s="178">
        <v>12.5</v>
      </c>
      <c r="FY17" s="178">
        <v>12</v>
      </c>
      <c r="FZ17" s="178">
        <v>15</v>
      </c>
      <c r="GA17" s="178">
        <v>15</v>
      </c>
      <c r="GB17" s="178">
        <v>15</v>
      </c>
      <c r="GC17" s="178">
        <v>15</v>
      </c>
      <c r="GD17" s="252">
        <v>15</v>
      </c>
      <c r="GE17" s="252">
        <v>16</v>
      </c>
      <c r="GF17" s="252">
        <v>16</v>
      </c>
      <c r="GG17" s="252">
        <v>20</v>
      </c>
      <c r="GH17" s="252">
        <v>20</v>
      </c>
      <c r="GI17" s="252">
        <v>20</v>
      </c>
      <c r="GJ17" s="252">
        <v>20</v>
      </c>
      <c r="GK17" s="252">
        <v>20</v>
      </c>
      <c r="GL17" s="252">
        <v>20</v>
      </c>
    </row>
    <row r="18" spans="2:194" ht="15" customHeight="1">
      <c r="B18" s="199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</row>
    <row r="19" spans="2:194" ht="15" customHeight="1">
      <c r="B19" s="198" t="s">
        <v>330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</row>
    <row r="20" spans="2:194" ht="15" customHeight="1">
      <c r="B20" s="254" t="s">
        <v>328</v>
      </c>
      <c r="C20" s="178">
        <v>30</v>
      </c>
      <c r="D20" s="178">
        <v>30</v>
      </c>
      <c r="E20" s="178">
        <v>30</v>
      </c>
      <c r="F20" s="178">
        <v>30</v>
      </c>
      <c r="G20" s="178">
        <v>30</v>
      </c>
      <c r="H20" s="178">
        <v>30</v>
      </c>
      <c r="I20" s="178">
        <v>30</v>
      </c>
      <c r="J20" s="178">
        <v>30</v>
      </c>
      <c r="K20" s="178">
        <v>30</v>
      </c>
      <c r="L20" s="178">
        <v>30</v>
      </c>
      <c r="M20" s="178">
        <v>30</v>
      </c>
      <c r="N20" s="178">
        <v>30</v>
      </c>
      <c r="O20" s="178">
        <v>30</v>
      </c>
      <c r="P20" s="178">
        <v>30</v>
      </c>
      <c r="Q20" s="178">
        <v>30</v>
      </c>
      <c r="R20" s="178">
        <v>30</v>
      </c>
      <c r="S20" s="178">
        <v>30</v>
      </c>
      <c r="T20" s="178">
        <v>30</v>
      </c>
      <c r="U20" s="178">
        <v>30</v>
      </c>
      <c r="V20" s="178">
        <v>30</v>
      </c>
      <c r="W20" s="178">
        <v>30</v>
      </c>
      <c r="X20" s="178">
        <v>30</v>
      </c>
      <c r="Y20" s="178">
        <v>30</v>
      </c>
      <c r="Z20" s="178">
        <v>30</v>
      </c>
      <c r="AA20" s="178">
        <v>30</v>
      </c>
      <c r="AB20" s="178">
        <v>30</v>
      </c>
      <c r="AC20" s="178">
        <v>10</v>
      </c>
      <c r="AD20" s="178">
        <v>15</v>
      </c>
      <c r="AE20" s="178">
        <v>15</v>
      </c>
      <c r="AF20" s="178">
        <v>15</v>
      </c>
      <c r="AG20" s="178">
        <v>15</v>
      </c>
      <c r="AH20" s="178">
        <v>15</v>
      </c>
      <c r="AI20" s="178">
        <v>15</v>
      </c>
      <c r="AJ20" s="178">
        <v>15</v>
      </c>
      <c r="AK20" s="178">
        <v>15</v>
      </c>
      <c r="AL20" s="178">
        <v>15</v>
      </c>
      <c r="AM20" s="178">
        <v>15</v>
      </c>
      <c r="AN20" s="178">
        <v>15</v>
      </c>
      <c r="AO20" s="178">
        <v>15</v>
      </c>
      <c r="AP20" s="178">
        <v>15</v>
      </c>
      <c r="AQ20" s="178">
        <v>15</v>
      </c>
      <c r="AR20" s="178">
        <v>15</v>
      </c>
      <c r="AS20" s="178">
        <v>15</v>
      </c>
      <c r="AT20" s="178">
        <v>15</v>
      </c>
      <c r="AU20" s="178">
        <v>15</v>
      </c>
      <c r="AV20" s="178">
        <v>15</v>
      </c>
      <c r="AW20" s="178">
        <v>15</v>
      </c>
      <c r="AX20" s="178">
        <v>15</v>
      </c>
      <c r="AY20" s="178">
        <v>15</v>
      </c>
      <c r="AZ20" s="178">
        <v>15</v>
      </c>
      <c r="BA20" s="178">
        <v>15</v>
      </c>
      <c r="BB20" s="178">
        <v>15</v>
      </c>
      <c r="BC20" s="178">
        <v>15</v>
      </c>
      <c r="BD20" s="178">
        <v>15</v>
      </c>
      <c r="BE20" s="178">
        <v>15</v>
      </c>
      <c r="BF20" s="178">
        <v>15</v>
      </c>
      <c r="BG20" s="178">
        <v>15</v>
      </c>
      <c r="BH20" s="178">
        <v>15</v>
      </c>
      <c r="BI20" s="178">
        <v>15</v>
      </c>
      <c r="BJ20" s="178">
        <v>15</v>
      </c>
      <c r="BK20" s="178">
        <v>15</v>
      </c>
      <c r="BL20" s="178">
        <v>15</v>
      </c>
      <c r="BM20" s="178">
        <v>15</v>
      </c>
      <c r="BN20" s="178">
        <v>15</v>
      </c>
      <c r="BO20" s="178">
        <v>15</v>
      </c>
      <c r="BP20" s="178">
        <v>15</v>
      </c>
      <c r="BQ20" s="178">
        <v>15</v>
      </c>
      <c r="BR20" s="178">
        <v>15</v>
      </c>
      <c r="BS20" s="178">
        <v>15</v>
      </c>
      <c r="BT20" s="178">
        <v>15</v>
      </c>
      <c r="BU20" s="178">
        <v>15</v>
      </c>
      <c r="BV20" s="178">
        <v>15</v>
      </c>
      <c r="BW20" s="178">
        <v>15</v>
      </c>
      <c r="BX20" s="178">
        <v>15</v>
      </c>
      <c r="BY20" s="178">
        <v>15</v>
      </c>
      <c r="BZ20" s="178">
        <v>15</v>
      </c>
      <c r="CA20" s="178">
        <v>15</v>
      </c>
      <c r="CB20" s="178">
        <v>15</v>
      </c>
      <c r="CC20" s="178">
        <v>15</v>
      </c>
      <c r="CD20" s="178">
        <v>15</v>
      </c>
      <c r="CE20" s="178">
        <v>15</v>
      </c>
      <c r="CF20" s="178">
        <v>15</v>
      </c>
      <c r="CG20" s="178">
        <v>15</v>
      </c>
      <c r="CH20" s="178">
        <v>15</v>
      </c>
      <c r="CI20" s="178">
        <v>15</v>
      </c>
      <c r="CJ20" s="178">
        <v>15</v>
      </c>
      <c r="CK20" s="178">
        <v>15</v>
      </c>
      <c r="CL20" s="178">
        <v>15</v>
      </c>
      <c r="CM20" s="178">
        <v>15</v>
      </c>
      <c r="CN20" s="178">
        <v>15</v>
      </c>
      <c r="CO20" s="178">
        <v>15</v>
      </c>
      <c r="CP20" s="178">
        <v>15</v>
      </c>
      <c r="CQ20" s="178">
        <v>15</v>
      </c>
      <c r="CR20" s="178">
        <v>15</v>
      </c>
      <c r="CS20" s="178">
        <v>15</v>
      </c>
      <c r="CT20" s="178">
        <v>15</v>
      </c>
      <c r="CU20" s="178">
        <v>15</v>
      </c>
      <c r="CV20" s="178">
        <v>15</v>
      </c>
      <c r="CW20" s="178">
        <v>20</v>
      </c>
      <c r="CX20" s="178">
        <v>20</v>
      </c>
      <c r="CY20" s="178">
        <v>20</v>
      </c>
      <c r="CZ20" s="178">
        <v>30</v>
      </c>
      <c r="DA20" s="178">
        <v>30</v>
      </c>
      <c r="DB20" s="178">
        <v>30</v>
      </c>
      <c r="DC20" s="178">
        <v>30</v>
      </c>
      <c r="DD20" s="178">
        <v>30</v>
      </c>
      <c r="DE20" s="178">
        <v>30</v>
      </c>
      <c r="DF20" s="178">
        <v>30</v>
      </c>
      <c r="DG20" s="178">
        <v>30</v>
      </c>
      <c r="DH20" s="178">
        <v>30</v>
      </c>
      <c r="DI20" s="178">
        <v>30</v>
      </c>
      <c r="DJ20" s="178">
        <v>30</v>
      </c>
      <c r="DK20" s="178">
        <v>30</v>
      </c>
      <c r="DL20" s="178">
        <v>25</v>
      </c>
      <c r="DM20" s="178">
        <v>25</v>
      </c>
      <c r="DN20" s="178">
        <v>25</v>
      </c>
      <c r="DO20" s="178">
        <v>25</v>
      </c>
      <c r="DP20" s="178">
        <v>25</v>
      </c>
      <c r="DQ20" s="178">
        <v>25</v>
      </c>
      <c r="DR20" s="178">
        <v>25</v>
      </c>
      <c r="DS20" s="178">
        <v>25</v>
      </c>
      <c r="DT20" s="178">
        <v>25</v>
      </c>
      <c r="DU20" s="178">
        <v>25</v>
      </c>
      <c r="DV20" s="178">
        <v>25</v>
      </c>
      <c r="DW20" s="178">
        <v>20</v>
      </c>
      <c r="DX20" s="178">
        <v>20</v>
      </c>
      <c r="DY20" s="178">
        <v>20</v>
      </c>
      <c r="DZ20" s="178">
        <v>20</v>
      </c>
      <c r="EA20" s="178">
        <v>20</v>
      </c>
      <c r="EB20" s="178">
        <v>20</v>
      </c>
      <c r="EC20" s="178">
        <v>20</v>
      </c>
      <c r="ED20" s="178">
        <v>20</v>
      </c>
      <c r="EE20" s="178">
        <v>20</v>
      </c>
      <c r="EF20" s="178">
        <v>20</v>
      </c>
      <c r="EG20" s="178">
        <v>20</v>
      </c>
      <c r="EH20" s="178">
        <v>20</v>
      </c>
      <c r="EI20" s="178">
        <v>20</v>
      </c>
      <c r="EJ20" s="178">
        <v>20</v>
      </c>
      <c r="EK20" s="178">
        <v>20</v>
      </c>
      <c r="EL20" s="178">
        <v>20</v>
      </c>
      <c r="EM20" s="178">
        <v>20</v>
      </c>
      <c r="EN20" s="178">
        <v>20</v>
      </c>
      <c r="EO20" s="178">
        <v>20</v>
      </c>
      <c r="EP20" s="178">
        <v>20</v>
      </c>
      <c r="EQ20" s="178">
        <v>20</v>
      </c>
      <c r="ER20" s="178">
        <v>20</v>
      </c>
      <c r="ES20" s="178">
        <v>20</v>
      </c>
      <c r="ET20" s="178">
        <v>20</v>
      </c>
      <c r="EU20" s="178">
        <v>20</v>
      </c>
      <c r="EV20" s="178">
        <v>20</v>
      </c>
      <c r="EW20" s="178">
        <v>15</v>
      </c>
      <c r="EX20" s="178">
        <v>15</v>
      </c>
      <c r="EY20" s="178">
        <v>15</v>
      </c>
      <c r="EZ20" s="178">
        <v>15</v>
      </c>
      <c r="FA20" s="178">
        <v>15</v>
      </c>
      <c r="FB20" s="178">
        <v>15</v>
      </c>
      <c r="FC20" s="178">
        <v>15</v>
      </c>
      <c r="FD20" s="178">
        <v>15</v>
      </c>
      <c r="FE20" s="178">
        <v>12.5</v>
      </c>
      <c r="FF20" s="178">
        <v>12.5</v>
      </c>
      <c r="FG20" s="178">
        <v>12.5</v>
      </c>
      <c r="FH20" s="178">
        <v>12.5</v>
      </c>
      <c r="FI20" s="178">
        <v>12.5</v>
      </c>
      <c r="FJ20" s="178">
        <v>12.5</v>
      </c>
      <c r="FK20" s="178">
        <v>12.5</v>
      </c>
      <c r="FL20" s="178">
        <v>12.5</v>
      </c>
      <c r="FM20" s="178">
        <v>12.5</v>
      </c>
      <c r="FN20" s="178">
        <v>15</v>
      </c>
      <c r="FO20" s="178">
        <v>15</v>
      </c>
      <c r="FP20" s="178">
        <v>20</v>
      </c>
      <c r="FQ20" s="178">
        <v>20</v>
      </c>
      <c r="FR20" s="178">
        <v>20</v>
      </c>
      <c r="FS20" s="178">
        <v>20</v>
      </c>
      <c r="FT20" s="178">
        <v>20</v>
      </c>
      <c r="FU20" s="178">
        <v>25</v>
      </c>
      <c r="FV20" s="178">
        <v>25</v>
      </c>
      <c r="FW20" s="178">
        <v>25</v>
      </c>
      <c r="FX20" s="178">
        <v>25</v>
      </c>
      <c r="FY20" s="178">
        <v>25</v>
      </c>
      <c r="FZ20" s="178">
        <v>25</v>
      </c>
      <c r="GA20" s="178">
        <v>25</v>
      </c>
      <c r="GB20" s="178">
        <v>25</v>
      </c>
      <c r="GC20" s="178">
        <v>25</v>
      </c>
      <c r="GD20" s="252">
        <v>30</v>
      </c>
      <c r="GE20" s="252">
        <v>30</v>
      </c>
      <c r="GF20" s="252">
        <v>30</v>
      </c>
      <c r="GG20" s="252">
        <v>30</v>
      </c>
      <c r="GH20" s="252">
        <v>30</v>
      </c>
      <c r="GI20" s="252">
        <v>30</v>
      </c>
      <c r="GJ20" s="252">
        <v>30</v>
      </c>
      <c r="GK20" s="252">
        <v>30</v>
      </c>
      <c r="GL20" s="252">
        <v>30</v>
      </c>
    </row>
    <row r="21" spans="2:194" ht="15" customHeight="1">
      <c r="B21" s="254" t="s">
        <v>329</v>
      </c>
      <c r="C21" s="178">
        <v>5</v>
      </c>
      <c r="D21" s="178">
        <v>5</v>
      </c>
      <c r="E21" s="178">
        <v>5</v>
      </c>
      <c r="F21" s="178">
        <v>5</v>
      </c>
      <c r="G21" s="178">
        <v>5</v>
      </c>
      <c r="H21" s="178">
        <v>5</v>
      </c>
      <c r="I21" s="178">
        <v>5</v>
      </c>
      <c r="J21" s="178">
        <v>5</v>
      </c>
      <c r="K21" s="178">
        <v>5</v>
      </c>
      <c r="L21" s="178">
        <v>5</v>
      </c>
      <c r="M21" s="178">
        <v>5</v>
      </c>
      <c r="N21" s="178">
        <v>5</v>
      </c>
      <c r="O21" s="178">
        <v>5</v>
      </c>
      <c r="P21" s="178">
        <v>5</v>
      </c>
      <c r="Q21" s="178">
        <v>5</v>
      </c>
      <c r="R21" s="178">
        <v>5</v>
      </c>
      <c r="S21" s="178">
        <v>5</v>
      </c>
      <c r="T21" s="178">
        <v>5</v>
      </c>
      <c r="U21" s="178">
        <v>5</v>
      </c>
      <c r="V21" s="178">
        <v>5</v>
      </c>
      <c r="W21" s="178">
        <v>5</v>
      </c>
      <c r="X21" s="178">
        <v>5</v>
      </c>
      <c r="Y21" s="178">
        <v>5</v>
      </c>
      <c r="Z21" s="178">
        <v>5</v>
      </c>
      <c r="AA21" s="178">
        <v>5</v>
      </c>
      <c r="AB21" s="178">
        <v>5</v>
      </c>
      <c r="AC21" s="178">
        <v>5</v>
      </c>
      <c r="AD21" s="178">
        <v>5</v>
      </c>
      <c r="AE21" s="178">
        <v>5</v>
      </c>
      <c r="AF21" s="178">
        <v>5</v>
      </c>
      <c r="AG21" s="178">
        <v>5</v>
      </c>
      <c r="AH21" s="178">
        <v>5</v>
      </c>
      <c r="AI21" s="178">
        <v>5</v>
      </c>
      <c r="AJ21" s="178">
        <v>5</v>
      </c>
      <c r="AK21" s="178">
        <v>5</v>
      </c>
      <c r="AL21" s="178">
        <v>5</v>
      </c>
      <c r="AM21" s="178">
        <v>5</v>
      </c>
      <c r="AN21" s="178">
        <v>5</v>
      </c>
      <c r="AO21" s="178">
        <v>5</v>
      </c>
      <c r="AP21" s="178">
        <v>5</v>
      </c>
      <c r="AQ21" s="178">
        <v>5</v>
      </c>
      <c r="AR21" s="178">
        <v>5</v>
      </c>
      <c r="AS21" s="178">
        <v>5</v>
      </c>
      <c r="AT21" s="178">
        <v>5</v>
      </c>
      <c r="AU21" s="178">
        <v>5</v>
      </c>
      <c r="AV21" s="178">
        <v>5</v>
      </c>
      <c r="AW21" s="178">
        <v>5</v>
      </c>
      <c r="AX21" s="178">
        <v>5</v>
      </c>
      <c r="AY21" s="178">
        <v>5</v>
      </c>
      <c r="AZ21" s="178">
        <v>5</v>
      </c>
      <c r="BA21" s="178">
        <v>5</v>
      </c>
      <c r="BB21" s="178">
        <v>5</v>
      </c>
      <c r="BC21" s="178">
        <v>5</v>
      </c>
      <c r="BD21" s="178">
        <v>5</v>
      </c>
      <c r="BE21" s="178">
        <v>5</v>
      </c>
      <c r="BF21" s="178">
        <v>5</v>
      </c>
      <c r="BG21" s="178">
        <v>5</v>
      </c>
      <c r="BH21" s="178">
        <v>5</v>
      </c>
      <c r="BI21" s="178">
        <v>5</v>
      </c>
      <c r="BJ21" s="178">
        <v>5</v>
      </c>
      <c r="BK21" s="178">
        <v>5</v>
      </c>
      <c r="BL21" s="178">
        <v>5</v>
      </c>
      <c r="BM21" s="178">
        <v>5</v>
      </c>
      <c r="BN21" s="178">
        <v>5</v>
      </c>
      <c r="BO21" s="178">
        <v>5</v>
      </c>
      <c r="BP21" s="178">
        <v>5</v>
      </c>
      <c r="BQ21" s="178">
        <v>5</v>
      </c>
      <c r="BR21" s="178">
        <v>5</v>
      </c>
      <c r="BS21" s="178">
        <v>5</v>
      </c>
      <c r="BT21" s="178">
        <v>5</v>
      </c>
      <c r="BU21" s="178">
        <v>5</v>
      </c>
      <c r="BV21" s="178">
        <v>5</v>
      </c>
      <c r="BW21" s="178">
        <v>5</v>
      </c>
      <c r="BX21" s="178">
        <v>5</v>
      </c>
      <c r="BY21" s="178">
        <v>5</v>
      </c>
      <c r="BZ21" s="178">
        <v>5</v>
      </c>
      <c r="CA21" s="178">
        <v>5</v>
      </c>
      <c r="CB21" s="178">
        <v>5</v>
      </c>
      <c r="CC21" s="178">
        <v>5</v>
      </c>
      <c r="CD21" s="178">
        <v>5</v>
      </c>
      <c r="CE21" s="178">
        <v>5</v>
      </c>
      <c r="CF21" s="178">
        <v>5</v>
      </c>
      <c r="CG21" s="178">
        <v>5</v>
      </c>
      <c r="CH21" s="178">
        <v>5</v>
      </c>
      <c r="CI21" s="178">
        <v>5</v>
      </c>
      <c r="CJ21" s="178">
        <v>5</v>
      </c>
      <c r="CK21" s="178">
        <v>5</v>
      </c>
      <c r="CL21" s="178">
        <v>5</v>
      </c>
      <c r="CM21" s="178">
        <v>5</v>
      </c>
      <c r="CN21" s="178">
        <v>5</v>
      </c>
      <c r="CO21" s="178">
        <v>5</v>
      </c>
      <c r="CP21" s="178">
        <v>5</v>
      </c>
      <c r="CQ21" s="178">
        <v>5</v>
      </c>
      <c r="CR21" s="178">
        <v>5</v>
      </c>
      <c r="CS21" s="178">
        <v>5</v>
      </c>
      <c r="CT21" s="178">
        <v>5</v>
      </c>
      <c r="CU21" s="178">
        <v>5</v>
      </c>
      <c r="CV21" s="178">
        <v>5</v>
      </c>
      <c r="CW21" s="178">
        <v>5</v>
      </c>
      <c r="CX21" s="178">
        <v>5</v>
      </c>
      <c r="CY21" s="178">
        <v>5</v>
      </c>
      <c r="CZ21" s="178">
        <v>5</v>
      </c>
      <c r="DA21" s="178">
        <v>5</v>
      </c>
      <c r="DB21" s="178">
        <v>5</v>
      </c>
      <c r="DC21" s="178">
        <v>5</v>
      </c>
      <c r="DD21" s="178">
        <v>5</v>
      </c>
      <c r="DE21" s="178">
        <v>5</v>
      </c>
      <c r="DF21" s="178">
        <v>5</v>
      </c>
      <c r="DG21" s="178">
        <v>5</v>
      </c>
      <c r="DH21" s="178">
        <v>5</v>
      </c>
      <c r="DI21" s="178">
        <v>5</v>
      </c>
      <c r="DJ21" s="178">
        <v>5</v>
      </c>
      <c r="DK21" s="178">
        <v>5</v>
      </c>
      <c r="DL21" s="178">
        <v>15</v>
      </c>
      <c r="DM21" s="178">
        <v>15</v>
      </c>
      <c r="DN21" s="178">
        <v>15</v>
      </c>
      <c r="DO21" s="178">
        <v>15</v>
      </c>
      <c r="DP21" s="178">
        <v>15</v>
      </c>
      <c r="DQ21" s="178">
        <v>15</v>
      </c>
      <c r="DR21" s="178">
        <v>15</v>
      </c>
      <c r="DS21" s="178">
        <v>15</v>
      </c>
      <c r="DT21" s="178">
        <v>15</v>
      </c>
      <c r="DU21" s="178">
        <v>15</v>
      </c>
      <c r="DV21" s="178">
        <v>15</v>
      </c>
      <c r="DW21" s="178">
        <v>15</v>
      </c>
      <c r="DX21" s="178">
        <v>15</v>
      </c>
      <c r="DY21" s="178">
        <v>15</v>
      </c>
      <c r="DZ21" s="178">
        <v>15</v>
      </c>
      <c r="EA21" s="178">
        <v>15</v>
      </c>
      <c r="EB21" s="178">
        <v>15</v>
      </c>
      <c r="EC21" s="178">
        <v>15</v>
      </c>
      <c r="ED21" s="178">
        <v>15</v>
      </c>
      <c r="EE21" s="178">
        <v>15</v>
      </c>
      <c r="EF21" s="178">
        <v>15</v>
      </c>
      <c r="EG21" s="178">
        <v>15</v>
      </c>
      <c r="EH21" s="178">
        <v>15</v>
      </c>
      <c r="EI21" s="178">
        <v>15</v>
      </c>
      <c r="EJ21" s="178">
        <v>15</v>
      </c>
      <c r="EK21" s="178">
        <v>15</v>
      </c>
      <c r="EL21" s="178">
        <v>15</v>
      </c>
      <c r="EM21" s="178">
        <v>15</v>
      </c>
      <c r="EN21" s="178">
        <v>15</v>
      </c>
      <c r="EO21" s="178">
        <v>15</v>
      </c>
      <c r="EP21" s="178">
        <v>15</v>
      </c>
      <c r="EQ21" s="178">
        <v>15</v>
      </c>
      <c r="ER21" s="178">
        <v>15</v>
      </c>
      <c r="ES21" s="178">
        <v>15</v>
      </c>
      <c r="ET21" s="178">
        <v>15</v>
      </c>
      <c r="EU21" s="178">
        <v>15</v>
      </c>
      <c r="EV21" s="178">
        <v>15</v>
      </c>
      <c r="EW21" s="178">
        <v>15</v>
      </c>
      <c r="EX21" s="178">
        <v>15</v>
      </c>
      <c r="EY21" s="178">
        <v>15</v>
      </c>
      <c r="EZ21" s="178">
        <v>15</v>
      </c>
      <c r="FA21" s="178">
        <v>15</v>
      </c>
      <c r="FB21" s="178">
        <v>15</v>
      </c>
      <c r="FC21" s="178">
        <v>15</v>
      </c>
      <c r="FD21" s="178">
        <v>15</v>
      </c>
      <c r="FE21" s="178">
        <v>15</v>
      </c>
      <c r="FF21" s="178">
        <v>15</v>
      </c>
      <c r="FG21" s="178">
        <v>15</v>
      </c>
      <c r="FH21" s="178">
        <v>15</v>
      </c>
      <c r="FI21" s="178">
        <v>15</v>
      </c>
      <c r="FJ21" s="178">
        <v>15</v>
      </c>
      <c r="FK21" s="178">
        <v>15</v>
      </c>
      <c r="FL21" s="178">
        <v>15</v>
      </c>
      <c r="FM21" s="178">
        <v>15</v>
      </c>
      <c r="FN21" s="178">
        <v>15</v>
      </c>
      <c r="FO21" s="178">
        <v>15</v>
      </c>
      <c r="FP21" s="178">
        <v>15</v>
      </c>
      <c r="FQ21" s="178">
        <v>15</v>
      </c>
      <c r="FR21" s="178">
        <v>15</v>
      </c>
      <c r="FS21" s="178">
        <v>15</v>
      </c>
      <c r="FT21" s="178">
        <v>15</v>
      </c>
      <c r="FU21" s="178">
        <v>15</v>
      </c>
      <c r="FV21" s="178">
        <v>15</v>
      </c>
      <c r="FW21" s="178">
        <v>15</v>
      </c>
      <c r="FX21" s="178">
        <v>15</v>
      </c>
      <c r="FY21" s="178">
        <v>15</v>
      </c>
      <c r="FZ21" s="178">
        <v>15</v>
      </c>
      <c r="GA21" s="178">
        <v>15</v>
      </c>
      <c r="GB21" s="178">
        <v>15</v>
      </c>
      <c r="GC21" s="178">
        <v>15</v>
      </c>
      <c r="GD21" s="252">
        <v>15</v>
      </c>
      <c r="GE21" s="252">
        <v>15</v>
      </c>
      <c r="GF21" s="252">
        <v>15</v>
      </c>
      <c r="GG21" s="252">
        <v>15</v>
      </c>
      <c r="GH21" s="252">
        <v>15</v>
      </c>
      <c r="GI21" s="252">
        <v>15</v>
      </c>
      <c r="GJ21" s="252">
        <v>15</v>
      </c>
      <c r="GK21" s="252">
        <v>15</v>
      </c>
      <c r="GL21" s="252">
        <v>15</v>
      </c>
    </row>
    <row r="22" spans="2:194" ht="15" customHeight="1">
      <c r="B22" s="199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</row>
    <row r="23" spans="2:194" ht="15" customHeight="1">
      <c r="B23" s="198" t="s">
        <v>269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</row>
    <row r="24" spans="2:194" ht="15" customHeight="1">
      <c r="B24" s="255" t="s">
        <v>270</v>
      </c>
      <c r="C24" s="178">
        <v>112.74</v>
      </c>
      <c r="D24" s="178">
        <v>112.41000000000001</v>
      </c>
      <c r="E24" s="178">
        <v>112.16</v>
      </c>
      <c r="F24" s="178">
        <v>113.77999999999999</v>
      </c>
      <c r="G24" s="178">
        <v>114.26</v>
      </c>
      <c r="H24" s="178">
        <v>113.80999999999999</v>
      </c>
      <c r="I24" s="178">
        <v>115.97999999999999</v>
      </c>
      <c r="J24" s="178">
        <v>115.23</v>
      </c>
      <c r="K24" s="178">
        <v>115.48</v>
      </c>
      <c r="L24" s="178">
        <v>114.28</v>
      </c>
      <c r="M24" s="178">
        <v>114.84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0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5.55</v>
      </c>
      <c r="BZ24" s="178">
        <v>8.44</v>
      </c>
      <c r="CA24" s="178">
        <v>9.15</v>
      </c>
      <c r="CB24" s="178">
        <v>9.73</v>
      </c>
      <c r="CC24" s="178">
        <v>11.709999999999999</v>
      </c>
      <c r="CD24" s="178">
        <v>12.97</v>
      </c>
      <c r="CE24" s="178">
        <v>12.740000000000002</v>
      </c>
      <c r="CF24" s="178">
        <v>12.879999999999999</v>
      </c>
      <c r="CG24" s="178">
        <v>12.920000000000002</v>
      </c>
      <c r="CH24" s="178">
        <v>12.920000000000002</v>
      </c>
      <c r="CI24" s="178">
        <v>12.920000000000002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7.0000000000000009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/>
      <c r="GA24" s="178"/>
      <c r="GB24" s="178"/>
      <c r="GC24" s="178"/>
      <c r="GD24" s="252">
        <v>0</v>
      </c>
      <c r="GE24" s="252">
        <v>0</v>
      </c>
      <c r="GF24" s="252">
        <v>0</v>
      </c>
      <c r="GG24" s="252">
        <v>0</v>
      </c>
      <c r="GH24" s="252">
        <v>0</v>
      </c>
      <c r="GI24" s="252">
        <v>0</v>
      </c>
      <c r="GJ24" s="252">
        <v>0</v>
      </c>
      <c r="GK24" s="252">
        <v>0</v>
      </c>
      <c r="GL24" s="252">
        <v>0</v>
      </c>
    </row>
    <row r="25" spans="2:194" ht="15" customHeight="1">
      <c r="B25" s="255" t="s">
        <v>271</v>
      </c>
      <c r="C25" s="178">
        <v>115.82</v>
      </c>
      <c r="D25" s="178">
        <v>116.6</v>
      </c>
      <c r="E25" s="178">
        <v>115.3</v>
      </c>
      <c r="F25" s="178">
        <v>117.5</v>
      </c>
      <c r="G25" s="178">
        <v>117.73</v>
      </c>
      <c r="H25" s="178">
        <v>119.91000000000001</v>
      </c>
      <c r="I25" s="178">
        <v>120.69000000000001</v>
      </c>
      <c r="J25" s="178">
        <v>120.58</v>
      </c>
      <c r="K25" s="178">
        <v>120.58</v>
      </c>
      <c r="L25" s="178">
        <v>120.99</v>
      </c>
      <c r="M25" s="178">
        <v>120.78999999999999</v>
      </c>
      <c r="N25" s="178">
        <v>120.76</v>
      </c>
      <c r="O25" s="178">
        <v>120.59</v>
      </c>
      <c r="P25" s="178">
        <v>108.94999999999999</v>
      </c>
      <c r="Q25" s="178">
        <v>67.56</v>
      </c>
      <c r="R25" s="178">
        <v>88.39</v>
      </c>
      <c r="S25" s="178">
        <v>41.9</v>
      </c>
      <c r="T25" s="178">
        <v>21.790000000000003</v>
      </c>
      <c r="U25" s="178">
        <v>8.49</v>
      </c>
      <c r="V25" s="178">
        <v>25.31</v>
      </c>
      <c r="W25" s="178">
        <v>71.02000000000001</v>
      </c>
      <c r="X25" s="178">
        <v>0</v>
      </c>
      <c r="Y25" s="178">
        <v>0</v>
      </c>
      <c r="Z25" s="178">
        <v>102.74000000000001</v>
      </c>
      <c r="AA25" s="178">
        <v>103.71999999999998</v>
      </c>
      <c r="AB25" s="178">
        <v>89.36</v>
      </c>
      <c r="AC25" s="178">
        <v>46.11</v>
      </c>
      <c r="AD25" s="178">
        <v>18.43</v>
      </c>
      <c r="AE25" s="178">
        <v>6.5100000000000007</v>
      </c>
      <c r="AF25" s="178">
        <v>65.23</v>
      </c>
      <c r="AG25" s="178">
        <v>85.08</v>
      </c>
      <c r="AH25" s="178">
        <v>0</v>
      </c>
      <c r="AI25" s="178">
        <v>0</v>
      </c>
      <c r="AJ25" s="178">
        <v>63.67</v>
      </c>
      <c r="AK25" s="178">
        <v>46.07</v>
      </c>
      <c r="AL25" s="178">
        <v>45.81</v>
      </c>
      <c r="AM25" s="178">
        <v>46.88</v>
      </c>
      <c r="AN25" s="178">
        <v>33.58</v>
      </c>
      <c r="AO25" s="178">
        <v>30.04</v>
      </c>
      <c r="AP25" s="178">
        <v>32.269999999999996</v>
      </c>
      <c r="AQ25" s="178">
        <v>33.369999999999997</v>
      </c>
      <c r="AR25" s="178">
        <v>35.4</v>
      </c>
      <c r="AS25" s="178">
        <v>34.61</v>
      </c>
      <c r="AT25" s="178">
        <v>45.550000000000004</v>
      </c>
      <c r="AU25" s="178">
        <v>46.69</v>
      </c>
      <c r="AV25" s="178">
        <v>0</v>
      </c>
      <c r="AW25" s="178">
        <v>0</v>
      </c>
      <c r="AX25" s="178">
        <v>46.44</v>
      </c>
      <c r="AY25" s="178">
        <v>46.48</v>
      </c>
      <c r="AZ25" s="178">
        <v>43.669999999999995</v>
      </c>
      <c r="BA25" s="178">
        <v>34.31</v>
      </c>
      <c r="BB25" s="178">
        <v>31.929999999999996</v>
      </c>
      <c r="BC25" s="178">
        <v>31.47</v>
      </c>
      <c r="BD25" s="178">
        <v>32.029999999999994</v>
      </c>
      <c r="BE25" s="178">
        <v>31.119999999999997</v>
      </c>
      <c r="BF25" s="178">
        <v>29.38</v>
      </c>
      <c r="BG25" s="178">
        <v>24.62</v>
      </c>
      <c r="BH25" s="178">
        <v>18.790000000000003</v>
      </c>
      <c r="BI25" s="178">
        <v>13.8</v>
      </c>
      <c r="BJ25" s="178">
        <v>4.29</v>
      </c>
      <c r="BK25" s="178">
        <v>4.03</v>
      </c>
      <c r="BL25" s="178">
        <v>4.1000000000000005</v>
      </c>
      <c r="BM25" s="178">
        <v>0</v>
      </c>
      <c r="BN25" s="178">
        <v>0</v>
      </c>
      <c r="BO25" s="178">
        <v>10.5</v>
      </c>
      <c r="BP25" s="178">
        <v>7.5</v>
      </c>
      <c r="BQ25" s="178">
        <v>8.4</v>
      </c>
      <c r="BR25" s="178">
        <v>0</v>
      </c>
      <c r="BS25" s="178">
        <v>2.64</v>
      </c>
      <c r="BT25" s="178">
        <v>0</v>
      </c>
      <c r="BU25" s="178">
        <v>2.68</v>
      </c>
      <c r="BV25" s="178">
        <v>0</v>
      </c>
      <c r="BW25" s="178">
        <v>4.83</v>
      </c>
      <c r="BX25" s="178">
        <v>5.79</v>
      </c>
      <c r="BY25" s="178">
        <v>7.4399999999999995</v>
      </c>
      <c r="BZ25" s="178">
        <v>9.81</v>
      </c>
      <c r="CA25" s="178">
        <v>12.45</v>
      </c>
      <c r="CB25" s="178">
        <v>12.75</v>
      </c>
      <c r="CC25" s="178">
        <v>13.08</v>
      </c>
      <c r="CD25" s="178">
        <v>14.01</v>
      </c>
      <c r="CE25" s="178">
        <v>12.61</v>
      </c>
      <c r="CF25" s="178">
        <v>12.43</v>
      </c>
      <c r="CG25" s="178">
        <v>12.72</v>
      </c>
      <c r="CH25" s="178">
        <v>12.839999999999998</v>
      </c>
      <c r="CI25" s="178">
        <v>12.94</v>
      </c>
      <c r="CJ25" s="178">
        <v>12.82</v>
      </c>
      <c r="CK25" s="178">
        <v>12.839999999999998</v>
      </c>
      <c r="CL25" s="178">
        <v>12.83</v>
      </c>
      <c r="CM25" s="178">
        <v>12.82</v>
      </c>
      <c r="CN25" s="178">
        <v>12.790000000000001</v>
      </c>
      <c r="CO25" s="178">
        <v>12.73</v>
      </c>
      <c r="CP25" s="178">
        <v>12.959999999999999</v>
      </c>
      <c r="CQ25" s="178">
        <v>13.200000000000001</v>
      </c>
      <c r="CR25" s="178">
        <v>13.489999999999998</v>
      </c>
      <c r="CS25" s="178">
        <v>13.76</v>
      </c>
      <c r="CT25" s="178">
        <v>13.86</v>
      </c>
      <c r="CU25" s="178">
        <v>13.91</v>
      </c>
      <c r="CV25" s="178">
        <v>13.91</v>
      </c>
      <c r="CW25" s="178">
        <v>13.930000000000001</v>
      </c>
      <c r="CX25" s="178">
        <v>0</v>
      </c>
      <c r="CY25" s="178">
        <v>0</v>
      </c>
      <c r="CZ25" s="178">
        <v>0</v>
      </c>
      <c r="DA25" s="178">
        <v>0</v>
      </c>
      <c r="DB25" s="178">
        <v>0</v>
      </c>
      <c r="DC25" s="178">
        <v>0</v>
      </c>
      <c r="DD25" s="178">
        <v>0</v>
      </c>
      <c r="DE25" s="178">
        <v>0</v>
      </c>
      <c r="DF25" s="178">
        <v>20.04</v>
      </c>
      <c r="DG25" s="178">
        <v>2.8316666666666666</v>
      </c>
      <c r="DH25" s="178">
        <v>24.737499999999997</v>
      </c>
      <c r="DI25" s="178">
        <v>23.95</v>
      </c>
      <c r="DJ25" s="178">
        <v>20.625</v>
      </c>
      <c r="DK25" s="178">
        <v>17.875000000000004</v>
      </c>
      <c r="DL25" s="178">
        <v>15</v>
      </c>
      <c r="DM25" s="178">
        <v>15</v>
      </c>
      <c r="DN25" s="178">
        <v>14.946666666666667</v>
      </c>
      <c r="DO25" s="178">
        <v>14.988000000000001</v>
      </c>
      <c r="DP25" s="178">
        <v>14.729999999999999</v>
      </c>
      <c r="DQ25" s="178">
        <v>10</v>
      </c>
      <c r="DR25" s="178">
        <v>8.4949999999999992</v>
      </c>
      <c r="DS25" s="178">
        <v>7.8875000000000002</v>
      </c>
      <c r="DT25" s="178">
        <v>7.6166666666666663</v>
      </c>
      <c r="DU25" s="178">
        <v>7.1800000000000006</v>
      </c>
      <c r="DV25" s="178">
        <v>7.2474999999999996</v>
      </c>
      <c r="DW25" s="178">
        <v>0</v>
      </c>
      <c r="DX25" s="178">
        <v>0</v>
      </c>
      <c r="DY25" s="178">
        <v>0</v>
      </c>
      <c r="DZ25" s="178">
        <v>0</v>
      </c>
      <c r="EA25" s="178">
        <v>0</v>
      </c>
      <c r="EB25" s="178">
        <v>0</v>
      </c>
      <c r="EC25" s="178">
        <v>0</v>
      </c>
      <c r="ED25" s="178">
        <v>0</v>
      </c>
      <c r="EE25" s="178">
        <v>0</v>
      </c>
      <c r="EF25" s="178">
        <v>0</v>
      </c>
      <c r="EG25" s="178">
        <v>0</v>
      </c>
      <c r="EH25" s="178">
        <v>0</v>
      </c>
      <c r="EI25" s="178">
        <v>0</v>
      </c>
      <c r="EJ25" s="178">
        <v>0</v>
      </c>
      <c r="EK25" s="178">
        <v>0</v>
      </c>
      <c r="EL25" s="178">
        <v>0</v>
      </c>
      <c r="EM25" s="178">
        <v>0</v>
      </c>
      <c r="EN25" s="178">
        <v>0</v>
      </c>
      <c r="EO25" s="178">
        <v>0</v>
      </c>
      <c r="EP25" s="178">
        <v>0</v>
      </c>
      <c r="EQ25" s="178">
        <v>0</v>
      </c>
      <c r="ER25" s="178">
        <v>0</v>
      </c>
      <c r="ES25" s="178">
        <v>0</v>
      </c>
      <c r="ET25" s="178">
        <v>0</v>
      </c>
      <c r="EU25" s="178">
        <v>0</v>
      </c>
      <c r="EV25" s="178">
        <v>0</v>
      </c>
      <c r="EW25" s="178">
        <v>0</v>
      </c>
      <c r="EX25" s="178">
        <v>0</v>
      </c>
      <c r="EY25" s="178">
        <v>0</v>
      </c>
      <c r="EZ25" s="178">
        <v>0</v>
      </c>
      <c r="FA25" s="178">
        <v>0</v>
      </c>
      <c r="FB25" s="178">
        <v>0</v>
      </c>
      <c r="FC25" s="178">
        <v>0</v>
      </c>
      <c r="FD25" s="178">
        <v>0</v>
      </c>
      <c r="FE25" s="178">
        <v>0</v>
      </c>
      <c r="FF25" s="178">
        <v>0</v>
      </c>
      <c r="FG25" s="178">
        <v>0</v>
      </c>
      <c r="FH25" s="178">
        <v>0</v>
      </c>
      <c r="FI25" s="178">
        <v>0</v>
      </c>
      <c r="FJ25" s="178">
        <v>0</v>
      </c>
      <c r="FK25" s="178">
        <v>0</v>
      </c>
      <c r="FL25" s="178">
        <v>0</v>
      </c>
      <c r="FM25" s="178">
        <v>0</v>
      </c>
      <c r="FN25" s="178">
        <v>0</v>
      </c>
      <c r="FO25" s="178">
        <v>0</v>
      </c>
      <c r="FP25" s="178">
        <v>0</v>
      </c>
      <c r="FQ25" s="178">
        <v>0</v>
      </c>
      <c r="FR25" s="178">
        <v>0</v>
      </c>
      <c r="FS25" s="178">
        <v>0</v>
      </c>
      <c r="FT25" s="178">
        <v>0</v>
      </c>
      <c r="FU25" s="178">
        <v>0</v>
      </c>
      <c r="FV25" s="178">
        <v>0</v>
      </c>
      <c r="FW25" s="178">
        <v>0</v>
      </c>
      <c r="FX25" s="178">
        <v>0</v>
      </c>
      <c r="FY25" s="178">
        <v>0</v>
      </c>
      <c r="FZ25" s="178"/>
      <c r="GA25" s="178"/>
      <c r="GB25" s="178"/>
      <c r="GC25" s="178"/>
      <c r="GD25" s="252">
        <v>0</v>
      </c>
      <c r="GE25" s="252">
        <v>0</v>
      </c>
      <c r="GF25" s="252">
        <v>0</v>
      </c>
      <c r="GG25" s="252">
        <v>0</v>
      </c>
      <c r="GH25" s="252">
        <v>0</v>
      </c>
      <c r="GI25" s="252">
        <v>0</v>
      </c>
      <c r="GJ25" s="252">
        <v>0</v>
      </c>
      <c r="GK25" s="252">
        <v>0</v>
      </c>
      <c r="GL25" s="252">
        <v>0</v>
      </c>
    </row>
    <row r="26" spans="2:194" ht="15" customHeight="1">
      <c r="B26" s="255" t="s">
        <v>272</v>
      </c>
      <c r="C26" s="178">
        <v>122.63999999999999</v>
      </c>
      <c r="D26" s="178">
        <v>121.54</v>
      </c>
      <c r="E26" s="178">
        <v>122.99</v>
      </c>
      <c r="F26" s="178">
        <v>122.99</v>
      </c>
      <c r="G26" s="178">
        <v>124.05</v>
      </c>
      <c r="H26" s="178">
        <v>127</v>
      </c>
      <c r="I26" s="178">
        <v>124.66</v>
      </c>
      <c r="J26" s="178">
        <v>126.96000000000001</v>
      </c>
      <c r="K26" s="178">
        <v>126.47999999999999</v>
      </c>
      <c r="L26" s="178">
        <v>127</v>
      </c>
      <c r="M26" s="178">
        <v>126.82</v>
      </c>
      <c r="N26" s="178">
        <v>127</v>
      </c>
      <c r="O26" s="178">
        <v>127</v>
      </c>
      <c r="P26" s="178">
        <v>126.63</v>
      </c>
      <c r="Q26" s="178">
        <v>126.88</v>
      </c>
      <c r="R26" s="178">
        <v>126.74000000000001</v>
      </c>
      <c r="S26" s="178">
        <v>110.96</v>
      </c>
      <c r="T26" s="178">
        <v>58.13</v>
      </c>
      <c r="U26" s="178">
        <v>29.310000000000002</v>
      </c>
      <c r="V26" s="178">
        <v>73.009999999999991</v>
      </c>
      <c r="W26" s="178">
        <v>82.38</v>
      </c>
      <c r="X26" s="178">
        <v>98.8</v>
      </c>
      <c r="Y26" s="178">
        <v>90.63</v>
      </c>
      <c r="Z26" s="178">
        <v>107.89999999999999</v>
      </c>
      <c r="AA26" s="178">
        <v>110.43</v>
      </c>
      <c r="AB26" s="178">
        <v>95.38</v>
      </c>
      <c r="AC26" s="178">
        <v>72.87</v>
      </c>
      <c r="AD26" s="178">
        <v>11.55</v>
      </c>
      <c r="AE26" s="178">
        <v>10.050000000000001</v>
      </c>
      <c r="AF26" s="178">
        <v>78.92</v>
      </c>
      <c r="AG26" s="178">
        <v>87.429999999999993</v>
      </c>
      <c r="AH26" s="178">
        <v>0</v>
      </c>
      <c r="AI26" s="178">
        <v>0</v>
      </c>
      <c r="AJ26" s="178">
        <v>73.3</v>
      </c>
      <c r="AK26" s="178">
        <v>55.489999999999995</v>
      </c>
      <c r="AL26" s="178">
        <v>56.14</v>
      </c>
      <c r="AM26" s="178">
        <v>55.84</v>
      </c>
      <c r="AN26" s="178">
        <v>39.03</v>
      </c>
      <c r="AO26" s="178">
        <v>34.520000000000003</v>
      </c>
      <c r="AP26" s="178">
        <v>39.119999999999997</v>
      </c>
      <c r="AQ26" s="178">
        <v>39.770000000000003</v>
      </c>
      <c r="AR26" s="178">
        <v>40.67</v>
      </c>
      <c r="AS26" s="178">
        <v>40.699999999999996</v>
      </c>
      <c r="AT26" s="178">
        <v>45.14</v>
      </c>
      <c r="AU26" s="178">
        <v>50.44</v>
      </c>
      <c r="AV26" s="178">
        <v>0</v>
      </c>
      <c r="AW26" s="178">
        <v>0</v>
      </c>
      <c r="AX26" s="178">
        <v>50.370000000000005</v>
      </c>
      <c r="AY26" s="178">
        <v>50.38</v>
      </c>
      <c r="AZ26" s="178">
        <v>42.79</v>
      </c>
      <c r="BA26" s="178">
        <v>35.83</v>
      </c>
      <c r="BB26" s="178">
        <v>34</v>
      </c>
      <c r="BC26" s="178">
        <v>33.410000000000004</v>
      </c>
      <c r="BD26" s="178">
        <v>33.67</v>
      </c>
      <c r="BE26" s="178">
        <v>32.99</v>
      </c>
      <c r="BF26" s="178">
        <v>30.84</v>
      </c>
      <c r="BG26" s="178">
        <v>28.299999999999997</v>
      </c>
      <c r="BH26" s="178">
        <v>27.02</v>
      </c>
      <c r="BI26" s="178">
        <v>20.87</v>
      </c>
      <c r="BJ26" s="178">
        <v>7.51</v>
      </c>
      <c r="BK26" s="178">
        <v>5.8000000000000007</v>
      </c>
      <c r="BL26" s="178">
        <v>0</v>
      </c>
      <c r="BM26" s="178">
        <v>0</v>
      </c>
      <c r="BN26" s="178">
        <v>0</v>
      </c>
      <c r="BO26" s="178">
        <v>2.68</v>
      </c>
      <c r="BP26" s="178">
        <v>2.5499999999999998</v>
      </c>
      <c r="BQ26" s="178">
        <v>2.46</v>
      </c>
      <c r="BR26" s="178">
        <v>0</v>
      </c>
      <c r="BS26" s="178">
        <v>2.7</v>
      </c>
      <c r="BT26" s="178">
        <v>0</v>
      </c>
      <c r="BU26" s="178">
        <v>5.3</v>
      </c>
      <c r="BV26" s="178">
        <v>0</v>
      </c>
      <c r="BW26" s="178">
        <v>5.3199999999999994</v>
      </c>
      <c r="BX26" s="178">
        <v>7.0000000000000009</v>
      </c>
      <c r="BY26" s="178">
        <v>7.28</v>
      </c>
      <c r="BZ26" s="178">
        <v>11.59</v>
      </c>
      <c r="CA26" s="178">
        <v>14.12</v>
      </c>
      <c r="CB26" s="178">
        <v>14.19</v>
      </c>
      <c r="CC26" s="178">
        <v>14.96</v>
      </c>
      <c r="CD26" s="178">
        <v>14.760000000000002</v>
      </c>
      <c r="CE26" s="178">
        <v>14.59</v>
      </c>
      <c r="CF26" s="178">
        <v>14.580000000000002</v>
      </c>
      <c r="CG26" s="178">
        <v>14.59</v>
      </c>
      <c r="CH26" s="178">
        <v>14.649999999999999</v>
      </c>
      <c r="CI26" s="178">
        <v>14.64</v>
      </c>
      <c r="CJ26" s="178">
        <v>13.99</v>
      </c>
      <c r="CK26" s="178">
        <v>13.99</v>
      </c>
      <c r="CL26" s="178">
        <v>13.750000000000002</v>
      </c>
      <c r="CM26" s="178">
        <v>13.750000000000002</v>
      </c>
      <c r="CN26" s="178">
        <v>13.719999999999999</v>
      </c>
      <c r="CO26" s="178">
        <v>13.77</v>
      </c>
      <c r="CP26" s="178">
        <v>13.94</v>
      </c>
      <c r="CQ26" s="178">
        <v>14.149999999999999</v>
      </c>
      <c r="CR26" s="178">
        <v>14.17</v>
      </c>
      <c r="CS26" s="178">
        <v>13.99</v>
      </c>
      <c r="CT26" s="178">
        <v>14.09</v>
      </c>
      <c r="CU26" s="178">
        <v>14.149999999999999</v>
      </c>
      <c r="CV26" s="178">
        <v>14.149999999999999</v>
      </c>
      <c r="CW26" s="178">
        <v>14.19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178">
        <v>0</v>
      </c>
      <c r="DE26" s="178">
        <v>19.489999999999998</v>
      </c>
      <c r="DF26" s="178">
        <v>21.44</v>
      </c>
      <c r="DG26" s="178">
        <v>5.721111111111111</v>
      </c>
      <c r="DH26" s="178">
        <v>24.585000000000001</v>
      </c>
      <c r="DI26" s="178">
        <v>24.473333333333333</v>
      </c>
      <c r="DJ26" s="178">
        <v>21.875</v>
      </c>
      <c r="DK26" s="178">
        <v>18.350000000000001</v>
      </c>
      <c r="DL26" s="178">
        <v>16.482000000000003</v>
      </c>
      <c r="DM26" s="178">
        <v>16.5</v>
      </c>
      <c r="DN26" s="178">
        <v>16.5</v>
      </c>
      <c r="DO26" s="178">
        <v>16.494000000000003</v>
      </c>
      <c r="DP26" s="178">
        <v>12.3675</v>
      </c>
      <c r="DQ26" s="178">
        <v>11</v>
      </c>
      <c r="DR26" s="178">
        <v>9.9849999999999994</v>
      </c>
      <c r="DS26" s="178">
        <v>9.6649999999999991</v>
      </c>
      <c r="DT26" s="178">
        <v>9.18</v>
      </c>
      <c r="DU26" s="178">
        <v>8.6150000000000002</v>
      </c>
      <c r="DV26" s="178">
        <v>8.7175000000000011</v>
      </c>
      <c r="DW26" s="178">
        <v>8.0399999999999991</v>
      </c>
      <c r="DX26" s="178">
        <v>8.4</v>
      </c>
      <c r="DY26" s="178">
        <v>5.74</v>
      </c>
      <c r="DZ26" s="178">
        <v>5.5640000000000001</v>
      </c>
      <c r="EA26" s="178">
        <v>5.5874999999999995</v>
      </c>
      <c r="EB26" s="178">
        <v>6.8466666666666658</v>
      </c>
      <c r="EC26" s="178">
        <v>7.1761111111111111</v>
      </c>
      <c r="ED26" s="178">
        <v>7.1783333333333337</v>
      </c>
      <c r="EE26" s="178">
        <v>7.0775000000000006</v>
      </c>
      <c r="EF26" s="178">
        <v>6.9250000000000007</v>
      </c>
      <c r="EG26" s="178">
        <v>6.7679999999999989</v>
      </c>
      <c r="EH26" s="178">
        <v>6.5500000000000007</v>
      </c>
      <c r="EI26" s="178">
        <v>4.9320000000000013</v>
      </c>
      <c r="EJ26" s="178">
        <v>3.2099999999999995</v>
      </c>
      <c r="EK26" s="178">
        <v>3.16</v>
      </c>
      <c r="EL26" s="178">
        <v>3.7600000000000002</v>
      </c>
      <c r="EM26" s="178">
        <v>0</v>
      </c>
      <c r="EN26" s="178">
        <v>4.96</v>
      </c>
      <c r="EO26" s="178">
        <v>0</v>
      </c>
      <c r="EP26" s="178">
        <v>4.12</v>
      </c>
      <c r="EQ26" s="178">
        <v>0</v>
      </c>
      <c r="ER26" s="178">
        <v>0</v>
      </c>
      <c r="ES26" s="178">
        <v>0</v>
      </c>
      <c r="ET26" s="178">
        <v>3.62</v>
      </c>
      <c r="EU26" s="178">
        <v>0</v>
      </c>
      <c r="EV26" s="178">
        <v>0</v>
      </c>
      <c r="EW26" s="178">
        <v>0</v>
      </c>
      <c r="EX26" s="178">
        <v>0</v>
      </c>
      <c r="EY26" s="178">
        <v>0</v>
      </c>
      <c r="EZ26" s="178">
        <v>0</v>
      </c>
      <c r="FA26" s="178">
        <v>0</v>
      </c>
      <c r="FB26" s="178">
        <v>3.9699999999999998</v>
      </c>
      <c r="FC26" s="178">
        <v>0</v>
      </c>
      <c r="FD26" s="178">
        <v>0</v>
      </c>
      <c r="FE26" s="178">
        <v>0</v>
      </c>
      <c r="FF26" s="178">
        <v>0</v>
      </c>
      <c r="FG26" s="178">
        <v>0</v>
      </c>
      <c r="FH26" s="178">
        <v>0</v>
      </c>
      <c r="FI26" s="178">
        <v>0</v>
      </c>
      <c r="FJ26" s="178">
        <v>0</v>
      </c>
      <c r="FK26" s="178">
        <v>0</v>
      </c>
      <c r="FL26" s="178">
        <v>0</v>
      </c>
      <c r="FM26" s="178">
        <v>0</v>
      </c>
      <c r="FN26" s="178">
        <v>0</v>
      </c>
      <c r="FO26" s="178">
        <v>0</v>
      </c>
      <c r="FP26" s="178">
        <v>0</v>
      </c>
      <c r="FQ26" s="178">
        <v>0</v>
      </c>
      <c r="FR26" s="178">
        <v>0</v>
      </c>
      <c r="FS26" s="178">
        <v>0</v>
      </c>
      <c r="FT26" s="178">
        <v>0</v>
      </c>
      <c r="FU26" s="178">
        <v>0</v>
      </c>
      <c r="FV26" s="178">
        <v>0</v>
      </c>
      <c r="FW26" s="178">
        <v>0</v>
      </c>
      <c r="FX26" s="178">
        <v>0</v>
      </c>
      <c r="FY26" s="178">
        <v>0</v>
      </c>
      <c r="FZ26" s="178"/>
      <c r="GA26" s="178"/>
      <c r="GB26" s="178"/>
      <c r="GC26" s="178"/>
      <c r="GD26" s="252">
        <v>0</v>
      </c>
      <c r="GE26" s="252">
        <v>0</v>
      </c>
      <c r="GF26" s="252">
        <v>0</v>
      </c>
      <c r="GG26" s="252">
        <v>0</v>
      </c>
      <c r="GH26" s="252">
        <v>0</v>
      </c>
      <c r="GI26" s="252">
        <v>0</v>
      </c>
      <c r="GJ26" s="252">
        <v>0</v>
      </c>
      <c r="GK26" s="252">
        <v>0</v>
      </c>
      <c r="GL26" s="252">
        <v>0</v>
      </c>
    </row>
    <row r="27" spans="2:194" ht="15" customHeight="1">
      <c r="B27" s="255" t="s">
        <v>274</v>
      </c>
      <c r="C27" s="178">
        <v>0</v>
      </c>
      <c r="D27" s="178">
        <v>129</v>
      </c>
      <c r="E27" s="178">
        <v>129</v>
      </c>
      <c r="F27" s="178">
        <v>129</v>
      </c>
      <c r="G27" s="178">
        <v>0</v>
      </c>
      <c r="H27" s="178">
        <v>134</v>
      </c>
      <c r="I27" s="178">
        <v>0</v>
      </c>
      <c r="J27" s="178">
        <v>134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133.9</v>
      </c>
      <c r="Q27" s="178">
        <v>133.9</v>
      </c>
      <c r="R27" s="178">
        <v>133.49</v>
      </c>
      <c r="S27" s="178">
        <v>125.54</v>
      </c>
      <c r="T27" s="178">
        <v>93.55</v>
      </c>
      <c r="U27" s="178">
        <v>59.85</v>
      </c>
      <c r="V27" s="178">
        <v>89.52</v>
      </c>
      <c r="W27" s="178">
        <v>111.45</v>
      </c>
      <c r="X27" s="178">
        <v>112.41000000000001</v>
      </c>
      <c r="Y27" s="178">
        <v>95.65</v>
      </c>
      <c r="Z27" s="178">
        <v>109.16</v>
      </c>
      <c r="AA27" s="178">
        <v>105.33999999999999</v>
      </c>
      <c r="AB27" s="178">
        <v>104.16000000000001</v>
      </c>
      <c r="AC27" s="178">
        <v>81.86</v>
      </c>
      <c r="AD27" s="178">
        <v>44.89</v>
      </c>
      <c r="AE27" s="178">
        <v>22.98</v>
      </c>
      <c r="AF27" s="178">
        <v>44.769999999999996</v>
      </c>
      <c r="AG27" s="178">
        <v>96.63000000000001</v>
      </c>
      <c r="AH27" s="178">
        <v>101.42999999999999</v>
      </c>
      <c r="AI27" s="178">
        <v>104.10999999999999</v>
      </c>
      <c r="AJ27" s="178">
        <v>92.47</v>
      </c>
      <c r="AK27" s="178">
        <v>81.289999999999992</v>
      </c>
      <c r="AL27" s="178">
        <v>81.289999999999992</v>
      </c>
      <c r="AM27" s="178">
        <v>43.9</v>
      </c>
      <c r="AN27" s="178">
        <v>42.71</v>
      </c>
      <c r="AO27" s="178">
        <v>41.47</v>
      </c>
      <c r="AP27" s="178">
        <v>41.099999999999994</v>
      </c>
      <c r="AQ27" s="178">
        <v>40.11</v>
      </c>
      <c r="AR27" s="178">
        <v>44</v>
      </c>
      <c r="AS27" s="178">
        <v>44</v>
      </c>
      <c r="AT27" s="178">
        <v>41.620000000000005</v>
      </c>
      <c r="AU27" s="178">
        <v>50.5</v>
      </c>
      <c r="AV27" s="178">
        <v>0</v>
      </c>
      <c r="AW27" s="178">
        <v>0</v>
      </c>
      <c r="AX27" s="178">
        <v>56.699999999999996</v>
      </c>
      <c r="AY27" s="178">
        <v>56.699999999999996</v>
      </c>
      <c r="AZ27" s="178">
        <v>49.89</v>
      </c>
      <c r="BA27" s="178">
        <v>40.92</v>
      </c>
      <c r="BB27" s="178">
        <v>34.369999999999997</v>
      </c>
      <c r="BC27" s="178">
        <v>34.660000000000004</v>
      </c>
      <c r="BD27" s="178">
        <v>34.699999999999996</v>
      </c>
      <c r="BE27" s="178">
        <v>34.72</v>
      </c>
      <c r="BF27" s="178">
        <v>32.42</v>
      </c>
      <c r="BG27" s="178">
        <v>30.86</v>
      </c>
      <c r="BH27" s="178">
        <v>28.499999999999996</v>
      </c>
      <c r="BI27" s="178">
        <v>22.770000000000003</v>
      </c>
      <c r="BJ27" s="178">
        <v>11.17</v>
      </c>
      <c r="BK27" s="178">
        <v>7.86</v>
      </c>
      <c r="BL27" s="178">
        <v>7.89</v>
      </c>
      <c r="BM27" s="178">
        <v>0</v>
      </c>
      <c r="BN27" s="178">
        <v>0</v>
      </c>
      <c r="BO27" s="178">
        <v>0</v>
      </c>
      <c r="BP27" s="178">
        <v>3.2300000000000004</v>
      </c>
      <c r="BQ27" s="178">
        <v>4.33</v>
      </c>
      <c r="BR27" s="178">
        <v>5.2200000000000006</v>
      </c>
      <c r="BS27" s="178">
        <v>5.6099999999999994</v>
      </c>
      <c r="BT27" s="178">
        <v>5.88</v>
      </c>
      <c r="BU27" s="178">
        <v>6.13</v>
      </c>
      <c r="BV27" s="178">
        <v>6.3299999999999992</v>
      </c>
      <c r="BW27" s="178">
        <v>6.47</v>
      </c>
      <c r="BX27" s="178">
        <v>7.35</v>
      </c>
      <c r="BY27" s="178">
        <v>9</v>
      </c>
      <c r="BZ27" s="178">
        <v>14.24</v>
      </c>
      <c r="CA27" s="178">
        <v>14.99</v>
      </c>
      <c r="CB27" s="178">
        <v>14.979999999999999</v>
      </c>
      <c r="CC27" s="178">
        <v>14.99</v>
      </c>
      <c r="CD27" s="178">
        <v>14.99</v>
      </c>
      <c r="CE27" s="178">
        <v>14.46</v>
      </c>
      <c r="CF27" s="178">
        <v>14.99</v>
      </c>
      <c r="CG27" s="178">
        <v>14.99</v>
      </c>
      <c r="CH27" s="178">
        <v>14.99</v>
      </c>
      <c r="CI27" s="178">
        <v>14.99</v>
      </c>
      <c r="CJ27" s="178">
        <v>14.87</v>
      </c>
      <c r="CK27" s="178">
        <v>14.92</v>
      </c>
      <c r="CL27" s="178">
        <v>14.81</v>
      </c>
      <c r="CM27" s="178">
        <v>14.82</v>
      </c>
      <c r="CN27" s="178">
        <v>14.6</v>
      </c>
      <c r="CO27" s="178">
        <v>14.45</v>
      </c>
      <c r="CP27" s="178">
        <v>14.6</v>
      </c>
      <c r="CQ27" s="178">
        <v>14.6</v>
      </c>
      <c r="CR27" s="178">
        <v>14.430000000000001</v>
      </c>
      <c r="CS27" s="178">
        <v>14.469999999999999</v>
      </c>
      <c r="CT27" s="178">
        <v>14.59</v>
      </c>
      <c r="CU27" s="178">
        <v>14.799999999999999</v>
      </c>
      <c r="CV27" s="178">
        <v>14.67</v>
      </c>
      <c r="CW27" s="178">
        <v>14.549999999999999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13.930000000000001</v>
      </c>
      <c r="DD27" s="178">
        <v>16.518000000000001</v>
      </c>
      <c r="DE27" s="178">
        <v>19.973999999999997</v>
      </c>
      <c r="DF27" s="178">
        <v>23.28</v>
      </c>
      <c r="DG27" s="178">
        <v>0</v>
      </c>
      <c r="DH27" s="178">
        <v>24.865000000000002</v>
      </c>
      <c r="DI27" s="178">
        <v>24.976000000000003</v>
      </c>
      <c r="DJ27" s="178">
        <v>23.8675</v>
      </c>
      <c r="DK27" s="178">
        <v>20.027499999999996</v>
      </c>
      <c r="DL27" s="178">
        <v>17.909999999999997</v>
      </c>
      <c r="DM27" s="178">
        <v>17.995000000000001</v>
      </c>
      <c r="DN27" s="178">
        <v>18</v>
      </c>
      <c r="DO27" s="178">
        <v>18</v>
      </c>
      <c r="DP27" s="178">
        <v>17.740000000000002</v>
      </c>
      <c r="DQ27" s="178">
        <v>11.919999999999998</v>
      </c>
      <c r="DR27" s="178">
        <v>10.819999999999999</v>
      </c>
      <c r="DS27" s="178">
        <v>0</v>
      </c>
      <c r="DT27" s="178">
        <v>0</v>
      </c>
      <c r="DU27" s="178">
        <v>0</v>
      </c>
      <c r="DV27" s="178">
        <v>0</v>
      </c>
      <c r="DW27" s="178">
        <v>0</v>
      </c>
      <c r="DX27" s="178">
        <v>0</v>
      </c>
      <c r="DY27" s="178">
        <v>0</v>
      </c>
      <c r="DZ27" s="178">
        <v>0</v>
      </c>
      <c r="EA27" s="178">
        <v>0</v>
      </c>
      <c r="EB27" s="178">
        <v>0</v>
      </c>
      <c r="EC27" s="178">
        <v>0</v>
      </c>
      <c r="ED27" s="178">
        <v>0</v>
      </c>
      <c r="EE27" s="178">
        <v>0</v>
      </c>
      <c r="EF27" s="178">
        <v>0</v>
      </c>
      <c r="EG27" s="178">
        <v>0</v>
      </c>
      <c r="EH27" s="178">
        <v>0</v>
      </c>
      <c r="EI27" s="178">
        <v>0</v>
      </c>
      <c r="EJ27" s="178">
        <v>0</v>
      </c>
      <c r="EK27" s="178">
        <v>0</v>
      </c>
      <c r="EL27" s="178">
        <v>0</v>
      </c>
      <c r="EM27" s="178">
        <v>0</v>
      </c>
      <c r="EN27" s="178" t="s">
        <v>139</v>
      </c>
      <c r="EO27" s="178">
        <v>0</v>
      </c>
      <c r="EP27" s="178">
        <v>0</v>
      </c>
      <c r="EQ27" s="178">
        <v>0</v>
      </c>
      <c r="ER27" s="178">
        <v>0</v>
      </c>
      <c r="ES27" s="178">
        <v>0</v>
      </c>
      <c r="ET27" s="178">
        <v>0</v>
      </c>
      <c r="EU27" s="178">
        <v>0</v>
      </c>
      <c r="EV27" s="178">
        <v>0</v>
      </c>
      <c r="EW27" s="178">
        <v>0</v>
      </c>
      <c r="EX27" s="178">
        <v>0</v>
      </c>
      <c r="EY27" s="178">
        <v>0</v>
      </c>
      <c r="EZ27" s="178">
        <v>0</v>
      </c>
      <c r="FA27" s="178">
        <v>0</v>
      </c>
      <c r="FB27" s="178">
        <v>0</v>
      </c>
      <c r="FC27" s="178">
        <v>0</v>
      </c>
      <c r="FD27" s="178">
        <v>0</v>
      </c>
      <c r="FE27" s="178">
        <v>0</v>
      </c>
      <c r="FF27" s="178">
        <v>0</v>
      </c>
      <c r="FG27" s="178">
        <v>0</v>
      </c>
      <c r="FH27" s="178">
        <v>0</v>
      </c>
      <c r="FI27" s="178">
        <v>0</v>
      </c>
      <c r="FJ27" s="178">
        <v>0</v>
      </c>
      <c r="FK27" s="178">
        <v>0</v>
      </c>
      <c r="FL27" s="178">
        <v>0</v>
      </c>
      <c r="FM27" s="178">
        <v>0</v>
      </c>
      <c r="FN27" s="178">
        <v>0</v>
      </c>
      <c r="FO27" s="178">
        <v>0</v>
      </c>
      <c r="FP27" s="178">
        <v>0</v>
      </c>
      <c r="FQ27" s="178">
        <v>0</v>
      </c>
      <c r="FR27" s="178">
        <v>0</v>
      </c>
      <c r="FS27" s="178">
        <v>0</v>
      </c>
      <c r="FT27" s="178">
        <v>0</v>
      </c>
      <c r="FU27" s="178">
        <v>0</v>
      </c>
      <c r="FV27" s="178">
        <v>0</v>
      </c>
      <c r="FW27" s="178">
        <v>0</v>
      </c>
      <c r="FX27" s="178">
        <v>0</v>
      </c>
      <c r="FY27" s="178">
        <v>0</v>
      </c>
      <c r="FZ27" s="178"/>
      <c r="GA27" s="178"/>
      <c r="GB27" s="178"/>
      <c r="GC27" s="178"/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</row>
    <row r="28" spans="2:194" ht="15" customHeight="1">
      <c r="B28" s="255" t="s">
        <v>316</v>
      </c>
      <c r="C28" s="178">
        <v>0</v>
      </c>
      <c r="D28" s="178">
        <v>0</v>
      </c>
      <c r="E28" s="178">
        <v>134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 s="178">
        <v>0</v>
      </c>
      <c r="Q28" s="178">
        <v>0</v>
      </c>
      <c r="R28" s="178">
        <v>0</v>
      </c>
      <c r="S28" s="178">
        <v>133.42000000000002</v>
      </c>
      <c r="T28" s="178">
        <v>124.08999999999999</v>
      </c>
      <c r="U28" s="178">
        <v>93.51</v>
      </c>
      <c r="V28" s="178">
        <v>101.85</v>
      </c>
      <c r="W28" s="178">
        <v>123.47999999999999</v>
      </c>
      <c r="X28" s="178">
        <v>0</v>
      </c>
      <c r="Y28" s="178">
        <v>101.95</v>
      </c>
      <c r="Z28" s="178">
        <v>112.99999999999999</v>
      </c>
      <c r="AA28" s="178">
        <v>127</v>
      </c>
      <c r="AB28" s="178">
        <v>110.1</v>
      </c>
      <c r="AC28" s="178">
        <v>86.25</v>
      </c>
      <c r="AD28" s="178">
        <v>27.54</v>
      </c>
      <c r="AE28" s="178">
        <v>40.160000000000004</v>
      </c>
      <c r="AF28" s="178">
        <v>63.4</v>
      </c>
      <c r="AG28" s="178">
        <v>109.35999999999999</v>
      </c>
      <c r="AH28" s="178">
        <v>94.16</v>
      </c>
      <c r="AI28" s="178">
        <v>110.44</v>
      </c>
      <c r="AJ28" s="178">
        <v>101.89999999999999</v>
      </c>
      <c r="AK28" s="178">
        <v>98</v>
      </c>
      <c r="AL28" s="178">
        <v>98</v>
      </c>
      <c r="AM28" s="178">
        <v>51.690000000000005</v>
      </c>
      <c r="AN28" s="178">
        <v>51.93</v>
      </c>
      <c r="AO28" s="178">
        <v>50.1</v>
      </c>
      <c r="AP28" s="178">
        <v>51.23</v>
      </c>
      <c r="AQ28" s="178">
        <v>51</v>
      </c>
      <c r="AR28" s="178">
        <v>53.59</v>
      </c>
      <c r="AS28" s="178">
        <v>55.24</v>
      </c>
      <c r="AT28" s="178">
        <v>58.87</v>
      </c>
      <c r="AU28" s="178">
        <v>64</v>
      </c>
      <c r="AV28" s="178">
        <v>0</v>
      </c>
      <c r="AW28" s="178">
        <v>0</v>
      </c>
      <c r="AX28" s="178">
        <v>60.480000000000004</v>
      </c>
      <c r="AY28" s="178">
        <v>60.22</v>
      </c>
      <c r="AZ28" s="178">
        <v>55.7</v>
      </c>
      <c r="BA28" s="178">
        <v>45.62</v>
      </c>
      <c r="BB28" s="178">
        <v>41.22</v>
      </c>
      <c r="BC28" s="178">
        <v>42.3</v>
      </c>
      <c r="BD28" s="178">
        <v>42.480000000000004</v>
      </c>
      <c r="BE28" s="178">
        <v>41.959999999999994</v>
      </c>
      <c r="BF28" s="178">
        <v>40.64</v>
      </c>
      <c r="BG28" s="178">
        <v>38.769999999999996</v>
      </c>
      <c r="BH28" s="178">
        <v>35.799999999999997</v>
      </c>
      <c r="BI28" s="178">
        <v>26.83</v>
      </c>
      <c r="BJ28" s="178">
        <v>11.06</v>
      </c>
      <c r="BK28" s="178">
        <v>9.2799999999999994</v>
      </c>
      <c r="BL28" s="178">
        <v>9.36</v>
      </c>
      <c r="BM28" s="178">
        <v>9</v>
      </c>
      <c r="BN28" s="178">
        <v>6.38</v>
      </c>
      <c r="BO28" s="178">
        <v>0</v>
      </c>
      <c r="BP28" s="178">
        <v>0</v>
      </c>
      <c r="BQ28" s="178">
        <v>5.54</v>
      </c>
      <c r="BR28" s="178">
        <v>6</v>
      </c>
      <c r="BS28" s="178">
        <v>6.32</v>
      </c>
      <c r="BT28" s="178">
        <v>6.5699999999999994</v>
      </c>
      <c r="BU28" s="178">
        <v>6.84</v>
      </c>
      <c r="BV28" s="178">
        <v>7.3599999999999994</v>
      </c>
      <c r="BW28" s="178">
        <v>7.9399999999999995</v>
      </c>
      <c r="BX28" s="178">
        <v>8.24</v>
      </c>
      <c r="BY28" s="178">
        <v>9.2799999999999994</v>
      </c>
      <c r="BZ28" s="178">
        <v>12.4</v>
      </c>
      <c r="CA28" s="178">
        <v>14.829999999999998</v>
      </c>
      <c r="CB28" s="178">
        <v>14.89</v>
      </c>
      <c r="CC28" s="178">
        <v>14.97</v>
      </c>
      <c r="CD28" s="178">
        <v>14.99</v>
      </c>
      <c r="CE28" s="178">
        <v>14.99</v>
      </c>
      <c r="CF28" s="178">
        <v>14.99</v>
      </c>
      <c r="CG28" s="178">
        <v>14.99</v>
      </c>
      <c r="CH28" s="178">
        <v>14.99</v>
      </c>
      <c r="CI28" s="178">
        <v>14.99</v>
      </c>
      <c r="CJ28" s="178">
        <v>14.01</v>
      </c>
      <c r="CK28" s="178">
        <v>14.469999999999999</v>
      </c>
      <c r="CL28" s="178">
        <v>14.56</v>
      </c>
      <c r="CM28" s="178">
        <v>14.6</v>
      </c>
      <c r="CN28" s="178">
        <v>14.48</v>
      </c>
      <c r="CO28" s="178">
        <v>14.430000000000001</v>
      </c>
      <c r="CP28" s="178">
        <v>14.92</v>
      </c>
      <c r="CQ28" s="178">
        <v>14.92</v>
      </c>
      <c r="CR28" s="178">
        <v>14.95</v>
      </c>
      <c r="CS28" s="178">
        <v>14.82</v>
      </c>
      <c r="CT28" s="178">
        <v>14.89</v>
      </c>
      <c r="CU28" s="178">
        <v>14.95</v>
      </c>
      <c r="CV28" s="178">
        <v>15</v>
      </c>
      <c r="CW28" s="178">
        <v>14.979999999999999</v>
      </c>
      <c r="CX28" s="178">
        <v>0</v>
      </c>
      <c r="CY28" s="178">
        <v>14.979999999999999</v>
      </c>
      <c r="CZ28" s="178">
        <v>9.15</v>
      </c>
      <c r="DA28" s="178">
        <v>8.129999999999999</v>
      </c>
      <c r="DB28" s="178">
        <v>11.790000000000001</v>
      </c>
      <c r="DC28" s="178">
        <v>10.08</v>
      </c>
      <c r="DD28" s="178">
        <v>18.730000000000004</v>
      </c>
      <c r="DE28" s="178">
        <v>20.372499999999999</v>
      </c>
      <c r="DF28" s="178">
        <v>0</v>
      </c>
      <c r="DG28" s="178">
        <v>1.7000000000000002</v>
      </c>
      <c r="DH28" s="178">
        <v>23.905000000000001</v>
      </c>
      <c r="DI28" s="178">
        <v>23.998000000000001</v>
      </c>
      <c r="DJ28" s="178">
        <v>23.977500000000003</v>
      </c>
      <c r="DK28" s="178">
        <v>21.577500000000001</v>
      </c>
      <c r="DL28" s="178">
        <v>18.776</v>
      </c>
      <c r="DM28" s="178">
        <v>18.91</v>
      </c>
      <c r="DN28" s="178">
        <v>19</v>
      </c>
      <c r="DO28" s="178">
        <v>18.979999999999997</v>
      </c>
      <c r="DP28" s="178">
        <v>18.75</v>
      </c>
      <c r="DQ28" s="178">
        <v>12.41</v>
      </c>
      <c r="DR28" s="178">
        <v>11.55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6.8000000000000007</v>
      </c>
      <c r="EC28" s="178">
        <v>6.8000000000000007</v>
      </c>
      <c r="ED28" s="178">
        <v>6.8000000000000007</v>
      </c>
      <c r="EE28" s="178">
        <v>6.8000000000000007</v>
      </c>
      <c r="EF28" s="178">
        <v>6.8000000000000007</v>
      </c>
      <c r="EG28" s="178">
        <v>0</v>
      </c>
      <c r="EH28" s="178">
        <v>0</v>
      </c>
      <c r="EI28" s="178">
        <v>3.91</v>
      </c>
      <c r="EJ28" s="178">
        <v>3.94</v>
      </c>
      <c r="EK28" s="178">
        <v>3.25</v>
      </c>
      <c r="EL28" s="178">
        <v>4.1000000000000005</v>
      </c>
      <c r="EM28" s="178">
        <v>5.04</v>
      </c>
      <c r="EN28" s="178">
        <v>0</v>
      </c>
      <c r="EO28" s="178">
        <v>0</v>
      </c>
      <c r="EP28" s="178">
        <v>5.08</v>
      </c>
      <c r="EQ28" s="178">
        <v>5.07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/>
      <c r="GA28" s="178"/>
      <c r="GB28" s="178"/>
      <c r="GC28" s="178"/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</row>
    <row r="29" spans="2:194" ht="15" customHeight="1">
      <c r="B29" s="255" t="s">
        <v>317</v>
      </c>
      <c r="C29" s="178">
        <v>0</v>
      </c>
      <c r="D29" s="178">
        <v>0</v>
      </c>
      <c r="E29" s="178">
        <v>0</v>
      </c>
      <c r="F29" s="178">
        <v>0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78">
        <v>0</v>
      </c>
      <c r="AN29" s="178">
        <v>0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178">
        <v>0</v>
      </c>
      <c r="AW29" s="178">
        <v>0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178">
        <v>0</v>
      </c>
      <c r="BD29" s="178">
        <v>0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178">
        <v>0</v>
      </c>
      <c r="BK29" s="178">
        <v>0</v>
      </c>
      <c r="BL29" s="178">
        <v>0</v>
      </c>
      <c r="BM29" s="178">
        <v>0</v>
      </c>
      <c r="BN29" s="178">
        <v>0</v>
      </c>
      <c r="BO29" s="178">
        <v>0</v>
      </c>
      <c r="BP29" s="178">
        <v>0</v>
      </c>
      <c r="BQ29" s="178">
        <v>0</v>
      </c>
      <c r="BR29" s="178">
        <v>0</v>
      </c>
      <c r="BS29" s="178">
        <v>0</v>
      </c>
      <c r="BT29" s="178">
        <v>7.7700000000000005</v>
      </c>
      <c r="BU29" s="178">
        <v>7.9399999999999995</v>
      </c>
      <c r="BV29" s="178">
        <v>9.5299999999999994</v>
      </c>
      <c r="BW29" s="178">
        <v>10.17</v>
      </c>
      <c r="BX29" s="178">
        <v>10.33</v>
      </c>
      <c r="BY29" s="178">
        <v>10.96</v>
      </c>
      <c r="BZ29" s="178">
        <v>12.690000000000001</v>
      </c>
      <c r="CA29" s="178">
        <v>14.360000000000001</v>
      </c>
      <c r="CB29" s="178">
        <v>14.78</v>
      </c>
      <c r="CC29" s="178">
        <v>14.89</v>
      </c>
      <c r="CD29" s="178">
        <v>14.99</v>
      </c>
      <c r="CE29" s="178">
        <v>14.940000000000001</v>
      </c>
      <c r="CF29" s="178">
        <v>14.99</v>
      </c>
      <c r="CG29" s="178">
        <v>14.99</v>
      </c>
      <c r="CH29" s="178">
        <v>15</v>
      </c>
      <c r="CI29" s="178">
        <v>14.99</v>
      </c>
      <c r="CJ29" s="178">
        <v>0</v>
      </c>
      <c r="CK29" s="178">
        <v>0</v>
      </c>
      <c r="CL29" s="178">
        <v>0</v>
      </c>
      <c r="CM29" s="178">
        <v>0</v>
      </c>
      <c r="CN29" s="178">
        <v>0</v>
      </c>
      <c r="CO29" s="178">
        <v>0</v>
      </c>
      <c r="CP29" s="178">
        <v>14.48</v>
      </c>
      <c r="CQ29" s="178">
        <v>14.84</v>
      </c>
      <c r="CR29" s="178">
        <v>14.899999999999999</v>
      </c>
      <c r="CS29" s="178">
        <v>14.899999999999999</v>
      </c>
      <c r="CT29" s="178">
        <v>14.940000000000001</v>
      </c>
      <c r="CU29" s="178">
        <v>14.92</v>
      </c>
      <c r="CV29" s="178">
        <v>14.89</v>
      </c>
      <c r="CW29" s="178">
        <v>14.92</v>
      </c>
      <c r="CX29" s="178">
        <v>0</v>
      </c>
      <c r="CY29" s="178">
        <v>14.91</v>
      </c>
      <c r="CZ29" s="178">
        <v>10.32</v>
      </c>
      <c r="DA29" s="178">
        <v>5.65</v>
      </c>
      <c r="DB29" s="178">
        <v>12.959999999999999</v>
      </c>
      <c r="DC29" s="178">
        <v>0</v>
      </c>
      <c r="DD29" s="178">
        <v>0</v>
      </c>
      <c r="DE29" s="178">
        <v>0</v>
      </c>
      <c r="DF29" s="178">
        <v>0</v>
      </c>
      <c r="DG29" s="178">
        <v>0</v>
      </c>
      <c r="DH29" s="178">
        <v>25</v>
      </c>
      <c r="DI29" s="178">
        <v>25</v>
      </c>
      <c r="DJ29" s="178">
        <v>24.875</v>
      </c>
      <c r="DK29" s="178">
        <v>23.274999999999999</v>
      </c>
      <c r="DL29" s="178">
        <v>20.756000000000004</v>
      </c>
      <c r="DM29" s="178">
        <v>21</v>
      </c>
      <c r="DN29" s="178">
        <v>20.995000000000001</v>
      </c>
      <c r="DO29" s="178">
        <v>20.954000000000001</v>
      </c>
      <c r="DP29" s="178">
        <v>21</v>
      </c>
      <c r="DQ29" s="178">
        <v>13.856666666666664</v>
      </c>
      <c r="DR29" s="178">
        <v>13.690000000000001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0</v>
      </c>
      <c r="ER29" s="178">
        <v>0</v>
      </c>
      <c r="ES29" s="178">
        <v>0</v>
      </c>
      <c r="ET29" s="178">
        <v>0</v>
      </c>
      <c r="EU29" s="178">
        <v>0</v>
      </c>
      <c r="EV29" s="178">
        <v>0</v>
      </c>
      <c r="EW29" s="178">
        <v>0</v>
      </c>
      <c r="EX29" s="178">
        <v>0</v>
      </c>
      <c r="EY29" s="178">
        <v>0</v>
      </c>
      <c r="EZ29" s="178">
        <v>0</v>
      </c>
      <c r="FA29" s="178">
        <v>0</v>
      </c>
      <c r="FB29" s="178">
        <v>0</v>
      </c>
      <c r="FC29" s="178">
        <v>0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/>
      <c r="GA29" s="178"/>
      <c r="GB29" s="178"/>
      <c r="GC29" s="178"/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</row>
    <row r="30" spans="2:194" ht="15" customHeight="1">
      <c r="B30" s="255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8"/>
      <c r="FU30" s="178"/>
      <c r="FV30" s="178"/>
      <c r="FW30" s="178"/>
      <c r="FX30" s="178"/>
      <c r="FY30" s="178"/>
      <c r="FZ30" s="178"/>
      <c r="GA30" s="178"/>
      <c r="GB30" s="178"/>
      <c r="GC30" s="178"/>
      <c r="GE30" s="256"/>
      <c r="GF30" s="256"/>
      <c r="GG30" s="256"/>
      <c r="GH30" s="256"/>
      <c r="GI30" s="256"/>
      <c r="GJ30" s="256"/>
      <c r="GK30" s="256"/>
      <c r="GL30" s="256"/>
    </row>
    <row r="31" spans="2:194" ht="15" customHeight="1">
      <c r="B31" s="198" t="s">
        <v>273</v>
      </c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</row>
    <row r="32" spans="2:194" ht="15" customHeight="1">
      <c r="B32" s="255" t="s">
        <v>272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 s="178">
        <v>0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5.2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  <c r="DF32" s="178">
        <v>0</v>
      </c>
      <c r="DG32" s="178">
        <v>0</v>
      </c>
      <c r="DH32" s="178">
        <v>0</v>
      </c>
      <c r="DI32" s="178">
        <v>0</v>
      </c>
      <c r="DJ32" s="178">
        <v>0</v>
      </c>
      <c r="DK32" s="178">
        <v>0</v>
      </c>
      <c r="DL32" s="178">
        <v>0</v>
      </c>
      <c r="DM32" s="178">
        <v>0</v>
      </c>
      <c r="DN32" s="178">
        <v>0</v>
      </c>
      <c r="DO32" s="178">
        <v>0</v>
      </c>
      <c r="DP32" s="178">
        <v>0</v>
      </c>
      <c r="DQ32" s="178">
        <v>0</v>
      </c>
      <c r="DR32" s="178">
        <v>0</v>
      </c>
      <c r="DS32" s="178">
        <v>0</v>
      </c>
      <c r="DT32" s="178">
        <v>0</v>
      </c>
      <c r="DU32" s="178">
        <v>0</v>
      </c>
      <c r="DV32" s="178">
        <v>0</v>
      </c>
      <c r="DW32" s="178">
        <v>0</v>
      </c>
      <c r="DX32" s="178">
        <v>0</v>
      </c>
      <c r="DY32" s="178">
        <v>0</v>
      </c>
      <c r="DZ32" s="178">
        <v>0</v>
      </c>
      <c r="EA32" s="178">
        <v>0</v>
      </c>
      <c r="EB32" s="178">
        <v>0</v>
      </c>
      <c r="EC32" s="178">
        <v>0</v>
      </c>
      <c r="ED32" s="178">
        <v>0</v>
      </c>
      <c r="EE32" s="178">
        <v>0</v>
      </c>
      <c r="EF32" s="178">
        <v>0</v>
      </c>
      <c r="EG32" s="178">
        <v>0</v>
      </c>
      <c r="EH32" s="178">
        <v>0</v>
      </c>
      <c r="EI32" s="178">
        <v>0</v>
      </c>
      <c r="EJ32" s="178">
        <v>0</v>
      </c>
      <c r="EK32" s="178">
        <v>0</v>
      </c>
      <c r="EL32" s="178">
        <v>0</v>
      </c>
      <c r="EM32" s="178">
        <v>0</v>
      </c>
      <c r="EN32" s="178">
        <v>0</v>
      </c>
      <c r="EO32" s="178">
        <v>0</v>
      </c>
      <c r="EP32" s="178">
        <v>0</v>
      </c>
      <c r="EQ32" s="178">
        <v>0</v>
      </c>
      <c r="ER32" s="178">
        <v>0</v>
      </c>
      <c r="ES32" s="178">
        <v>0</v>
      </c>
      <c r="ET32" s="178">
        <v>0</v>
      </c>
      <c r="EU32" s="178">
        <v>0</v>
      </c>
      <c r="EV32" s="178">
        <v>0</v>
      </c>
      <c r="EW32" s="178">
        <v>0</v>
      </c>
      <c r="EX32" s="178">
        <v>0</v>
      </c>
      <c r="EY32" s="178">
        <v>0</v>
      </c>
      <c r="EZ32" s="178">
        <v>0</v>
      </c>
      <c r="FA32" s="178">
        <v>0</v>
      </c>
      <c r="FB32" s="178">
        <v>0</v>
      </c>
      <c r="FC32" s="178">
        <v>0</v>
      </c>
      <c r="FD32" s="178">
        <v>0</v>
      </c>
      <c r="FE32" s="178">
        <v>0</v>
      </c>
      <c r="FF32" s="178">
        <v>0</v>
      </c>
      <c r="FG32" s="178">
        <v>0</v>
      </c>
      <c r="FH32" s="178">
        <v>0</v>
      </c>
      <c r="FI32" s="178">
        <v>0</v>
      </c>
      <c r="FJ32" s="178">
        <v>0</v>
      </c>
      <c r="FK32" s="178">
        <v>0</v>
      </c>
      <c r="FL32" s="178">
        <v>0</v>
      </c>
      <c r="FM32" s="178">
        <v>0</v>
      </c>
      <c r="FN32" s="178">
        <v>0</v>
      </c>
      <c r="FO32" s="178">
        <v>0</v>
      </c>
      <c r="FP32" s="178">
        <v>0</v>
      </c>
      <c r="FQ32" s="178">
        <v>0</v>
      </c>
      <c r="FR32" s="178">
        <v>0</v>
      </c>
      <c r="FS32" s="178">
        <v>3.4799999999999995</v>
      </c>
      <c r="FT32" s="178">
        <v>3.45</v>
      </c>
      <c r="FU32" s="178">
        <v>3.4566666666666701</v>
      </c>
      <c r="FV32" s="178">
        <v>4.2149999999999999</v>
      </c>
      <c r="FW32" s="178">
        <v>7.22</v>
      </c>
      <c r="FX32" s="178">
        <v>8.5333333333333297</v>
      </c>
      <c r="FY32" s="178">
        <v>0</v>
      </c>
      <c r="FZ32" s="178">
        <v>0</v>
      </c>
      <c r="GA32" s="178">
        <v>0</v>
      </c>
      <c r="GB32" s="178"/>
      <c r="GC32" s="178"/>
      <c r="GD32" s="252">
        <v>0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/>
      <c r="GK32" s="252">
        <v>0</v>
      </c>
      <c r="GL32" s="252"/>
    </row>
    <row r="33" spans="2:194" ht="15" customHeight="1">
      <c r="B33" s="255" t="s">
        <v>318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 s="178">
        <v>133.9</v>
      </c>
      <c r="Q33" s="178">
        <v>133.9</v>
      </c>
      <c r="R33" s="178">
        <v>133.49</v>
      </c>
      <c r="S33" s="178">
        <v>125.54</v>
      </c>
      <c r="T33" s="178">
        <v>93.55</v>
      </c>
      <c r="U33" s="178">
        <v>59.85</v>
      </c>
      <c r="V33" s="178">
        <v>89.52</v>
      </c>
      <c r="W33" s="178">
        <v>111.45</v>
      </c>
      <c r="X33" s="178">
        <v>112.41000000000001</v>
      </c>
      <c r="Y33" s="178">
        <v>95.65</v>
      </c>
      <c r="Z33" s="178">
        <v>109.16</v>
      </c>
      <c r="AA33" s="178">
        <v>105.33999999999999</v>
      </c>
      <c r="AB33" s="178">
        <v>104.16000000000001</v>
      </c>
      <c r="AC33" s="178">
        <v>81.86</v>
      </c>
      <c r="AD33" s="178">
        <v>44.89</v>
      </c>
      <c r="AE33" s="178">
        <v>22.98</v>
      </c>
      <c r="AF33" s="178">
        <v>44.769999999999996</v>
      </c>
      <c r="AG33" s="178">
        <v>96.63000000000001</v>
      </c>
      <c r="AH33" s="178">
        <v>101.42999999999999</v>
      </c>
      <c r="AI33" s="178">
        <v>104.10999999999999</v>
      </c>
      <c r="AJ33" s="178">
        <v>92.47</v>
      </c>
      <c r="AK33" s="178">
        <v>81.289999999999992</v>
      </c>
      <c r="AL33" s="178">
        <v>81.289999999999992</v>
      </c>
      <c r="AM33" s="178">
        <v>43.9</v>
      </c>
      <c r="AN33" s="178">
        <v>42.71</v>
      </c>
      <c r="AO33" s="178">
        <v>41.47</v>
      </c>
      <c r="AP33" s="178">
        <v>41.099999999999994</v>
      </c>
      <c r="AQ33" s="178">
        <v>40.11</v>
      </c>
      <c r="AR33" s="178">
        <v>44</v>
      </c>
      <c r="AS33" s="178">
        <v>44</v>
      </c>
      <c r="AT33" s="178">
        <v>41.620000000000005</v>
      </c>
      <c r="AU33" s="178">
        <v>50.5</v>
      </c>
      <c r="AV33" s="178">
        <v>52.959999999999994</v>
      </c>
      <c r="AW33" s="178">
        <v>52.88</v>
      </c>
      <c r="AX33" s="178">
        <v>57.210000000000008</v>
      </c>
      <c r="AY33" s="178">
        <v>0</v>
      </c>
      <c r="AZ33" s="178">
        <v>0</v>
      </c>
      <c r="BA33" s="178">
        <v>38.450000000000003</v>
      </c>
      <c r="BB33" s="178">
        <v>34.369999999999997</v>
      </c>
      <c r="BC33" s="178">
        <v>34.660000000000004</v>
      </c>
      <c r="BD33" s="178">
        <v>34.699999999999996</v>
      </c>
      <c r="BE33" s="178">
        <v>34.72</v>
      </c>
      <c r="BF33" s="178">
        <v>32.42</v>
      </c>
      <c r="BG33" s="178">
        <v>30.86</v>
      </c>
      <c r="BH33" s="178">
        <v>28.499999999999996</v>
      </c>
      <c r="BI33" s="178">
        <v>22.770000000000003</v>
      </c>
      <c r="BJ33" s="178">
        <v>11.17</v>
      </c>
      <c r="BK33" s="178">
        <v>0</v>
      </c>
      <c r="BL33" s="178">
        <v>0</v>
      </c>
      <c r="BM33" s="178">
        <v>0</v>
      </c>
      <c r="BN33" s="178">
        <v>0</v>
      </c>
      <c r="BO33" s="178">
        <v>0</v>
      </c>
      <c r="BP33" s="178">
        <v>0</v>
      </c>
      <c r="BQ33" s="178">
        <v>0</v>
      </c>
      <c r="BR33" s="178">
        <v>0</v>
      </c>
      <c r="BS33" s="178">
        <v>0</v>
      </c>
      <c r="BT33" s="178">
        <v>0</v>
      </c>
      <c r="BU33" s="178">
        <v>0</v>
      </c>
      <c r="BV33" s="178">
        <v>0</v>
      </c>
      <c r="BW33" s="178">
        <v>0</v>
      </c>
      <c r="BX33" s="178">
        <v>0</v>
      </c>
      <c r="BY33" s="178">
        <v>0</v>
      </c>
      <c r="BZ33" s="178">
        <v>0</v>
      </c>
      <c r="CA33" s="178">
        <v>0</v>
      </c>
      <c r="CB33" s="178">
        <v>0</v>
      </c>
      <c r="CC33" s="178">
        <v>0</v>
      </c>
      <c r="CD33" s="178">
        <v>0</v>
      </c>
      <c r="CE33" s="178">
        <v>0</v>
      </c>
      <c r="CF33" s="178">
        <v>0</v>
      </c>
      <c r="CG33" s="178">
        <v>0</v>
      </c>
      <c r="CH33" s="178">
        <v>0</v>
      </c>
      <c r="CI33" s="178">
        <v>14.99</v>
      </c>
      <c r="CJ33" s="178">
        <v>14.87</v>
      </c>
      <c r="CK33" s="178">
        <v>14.92</v>
      </c>
      <c r="CL33" s="178">
        <v>14.81</v>
      </c>
      <c r="CM33" s="178">
        <v>14.82</v>
      </c>
      <c r="CN33" s="178">
        <v>14.6</v>
      </c>
      <c r="CO33" s="178">
        <v>14.45</v>
      </c>
      <c r="CP33" s="178">
        <v>14.6</v>
      </c>
      <c r="CQ33" s="178">
        <v>14.6</v>
      </c>
      <c r="CR33" s="178">
        <v>14.430000000000001</v>
      </c>
      <c r="CS33" s="178">
        <v>14.469999999999999</v>
      </c>
      <c r="CT33" s="178">
        <v>14.59</v>
      </c>
      <c r="CU33" s="178">
        <v>14.799999999999999</v>
      </c>
      <c r="CV33" s="178">
        <v>14.67</v>
      </c>
      <c r="CW33" s="178">
        <v>14.549999999999999</v>
      </c>
      <c r="CX33" s="178">
        <v>0</v>
      </c>
      <c r="CY33" s="178">
        <v>0</v>
      </c>
      <c r="CZ33" s="178">
        <v>0</v>
      </c>
      <c r="DA33" s="178">
        <v>0</v>
      </c>
      <c r="DB33" s="178">
        <v>0</v>
      </c>
      <c r="DC33" s="178">
        <v>13.930000000000001</v>
      </c>
      <c r="DD33" s="178">
        <v>16.518000000000001</v>
      </c>
      <c r="DE33" s="178">
        <v>19.973999999999997</v>
      </c>
      <c r="DF33" s="178">
        <v>23.28</v>
      </c>
      <c r="DG33" s="178">
        <v>0</v>
      </c>
      <c r="DH33" s="178">
        <v>0</v>
      </c>
      <c r="DI33" s="178">
        <v>0</v>
      </c>
      <c r="DJ33" s="178">
        <v>0</v>
      </c>
      <c r="DK33" s="178">
        <v>0</v>
      </c>
      <c r="DL33" s="178">
        <v>0</v>
      </c>
      <c r="DM33" s="178">
        <v>0</v>
      </c>
      <c r="DN33" s="178">
        <v>0</v>
      </c>
      <c r="DO33" s="178">
        <v>0</v>
      </c>
      <c r="DP33" s="178">
        <v>0</v>
      </c>
      <c r="DQ33" s="178">
        <v>11.92</v>
      </c>
      <c r="DR33" s="178">
        <v>10.82</v>
      </c>
      <c r="DS33" s="178">
        <v>10.82</v>
      </c>
      <c r="DT33" s="178">
        <v>10.190000000000001</v>
      </c>
      <c r="DU33" s="178">
        <v>9.9966666666666661</v>
      </c>
      <c r="DV33" s="178">
        <v>10</v>
      </c>
      <c r="DW33" s="178">
        <v>9.2299999999999986</v>
      </c>
      <c r="DX33" s="178">
        <v>8.3379999999999992</v>
      </c>
      <c r="DY33" s="178">
        <v>5.4450000000000003</v>
      </c>
      <c r="DZ33" s="178">
        <v>4.0900000000000007</v>
      </c>
      <c r="EA33" s="178">
        <v>3.58</v>
      </c>
      <c r="EB33" s="178">
        <v>3.4799999999999995</v>
      </c>
      <c r="EC33" s="178">
        <v>4</v>
      </c>
      <c r="ED33" s="178">
        <v>3.94</v>
      </c>
      <c r="EE33" s="178">
        <v>3.94</v>
      </c>
      <c r="EF33" s="178">
        <v>3.94</v>
      </c>
      <c r="EG33" s="178">
        <v>3.91</v>
      </c>
      <c r="EH33" s="178">
        <v>3.91</v>
      </c>
      <c r="EI33" s="178">
        <v>3.5333333333333337</v>
      </c>
      <c r="EJ33" s="178">
        <v>3.29</v>
      </c>
      <c r="EK33" s="178">
        <v>3.0300000000000002</v>
      </c>
      <c r="EL33" s="178">
        <v>2.8000000000000003</v>
      </c>
      <c r="EM33" s="178">
        <v>2.75</v>
      </c>
      <c r="EN33" s="178">
        <v>0</v>
      </c>
      <c r="EO33" s="178">
        <v>3.2933333333333334</v>
      </c>
      <c r="EP33" s="178">
        <v>3.35</v>
      </c>
      <c r="EQ33" s="178">
        <v>0</v>
      </c>
      <c r="ER33" s="178">
        <v>0</v>
      </c>
      <c r="ES33" s="178">
        <v>0</v>
      </c>
      <c r="ET33" s="178">
        <v>0</v>
      </c>
      <c r="EU33" s="178">
        <v>2.9499999999999997</v>
      </c>
      <c r="EV33" s="178">
        <v>3</v>
      </c>
      <c r="EW33" s="178">
        <v>3.1</v>
      </c>
      <c r="EX33" s="178">
        <v>2.5766666666666662</v>
      </c>
      <c r="EY33" s="178">
        <v>2.4550000000000001</v>
      </c>
      <c r="EZ33" s="178">
        <v>2.585</v>
      </c>
      <c r="FA33" s="178">
        <v>3.6150000000000002</v>
      </c>
      <c r="FB33" s="178">
        <v>3.6349999999999998</v>
      </c>
      <c r="FC33" s="178">
        <v>3.36</v>
      </c>
      <c r="FD33" s="178">
        <v>3.4850000000000008</v>
      </c>
      <c r="FE33" s="178">
        <v>3.82</v>
      </c>
      <c r="FF33" s="178">
        <v>3.8249999999999997</v>
      </c>
      <c r="FG33" s="178">
        <v>3.7050000000000001</v>
      </c>
      <c r="FH33" s="178">
        <v>3.64</v>
      </c>
      <c r="FI33" s="178">
        <v>4.1466666666666674</v>
      </c>
      <c r="FJ33" s="178">
        <v>4.2649999999999997</v>
      </c>
      <c r="FK33" s="178">
        <v>4.7600000000000007</v>
      </c>
      <c r="FL33" s="178">
        <v>4.875</v>
      </c>
      <c r="FM33" s="178">
        <v>5.0100000000000007</v>
      </c>
      <c r="FN33" s="178">
        <v>6.44</v>
      </c>
      <c r="FO33" s="178">
        <v>6.7733333333333325</v>
      </c>
      <c r="FP33" s="178">
        <v>6.5274999999999999</v>
      </c>
      <c r="FQ33" s="178">
        <v>5.8125</v>
      </c>
      <c r="FR33" s="178">
        <v>5.0500000000000007</v>
      </c>
      <c r="FS33" s="178">
        <v>4.5033333333333339</v>
      </c>
      <c r="FT33" s="178">
        <v>4.4400000000000004</v>
      </c>
      <c r="FU33" s="178">
        <v>4.4000000000000004</v>
      </c>
      <c r="FV33" s="178">
        <v>6.84</v>
      </c>
      <c r="FW33" s="178">
        <v>7.8925000000000001</v>
      </c>
      <c r="FX33" s="178">
        <v>9.6057142857142903</v>
      </c>
      <c r="FY33" s="178">
        <v>11.46</v>
      </c>
      <c r="FZ33" s="178">
        <v>13.9</v>
      </c>
      <c r="GA33" s="178">
        <v>0</v>
      </c>
      <c r="GB33" s="178">
        <v>14.01</v>
      </c>
      <c r="GC33" s="178">
        <v>14.626250000000001</v>
      </c>
      <c r="GD33" s="257">
        <v>14.9</v>
      </c>
      <c r="GE33" s="257">
        <v>14.89</v>
      </c>
      <c r="GF33" s="257">
        <v>14.24</v>
      </c>
      <c r="GG33" s="257">
        <v>14.1</v>
      </c>
      <c r="GH33" s="257">
        <v>13.91</v>
      </c>
      <c r="GI33" s="257">
        <v>14.237500000000001</v>
      </c>
      <c r="GJ33" s="257">
        <v>0.17635000000000001</v>
      </c>
      <c r="GK33" s="257">
        <v>18.548666666666701</v>
      </c>
      <c r="GL33" s="257"/>
    </row>
    <row r="34" spans="2:194" ht="15" customHeight="1">
      <c r="B34" s="255" t="s">
        <v>316</v>
      </c>
      <c r="C34" s="178">
        <v>0</v>
      </c>
      <c r="D34" s="178">
        <v>0</v>
      </c>
      <c r="E34" s="178">
        <v>0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178">
        <v>133.42000000000002</v>
      </c>
      <c r="T34" s="178">
        <v>124.08999999999999</v>
      </c>
      <c r="U34" s="178">
        <v>93.51</v>
      </c>
      <c r="V34" s="178">
        <v>101.85</v>
      </c>
      <c r="W34" s="178">
        <v>123.47999999999999</v>
      </c>
      <c r="X34" s="178">
        <v>0</v>
      </c>
      <c r="Y34" s="178">
        <v>101.95</v>
      </c>
      <c r="Z34" s="178">
        <v>112.99999999999999</v>
      </c>
      <c r="AA34" s="178">
        <v>127</v>
      </c>
      <c r="AB34" s="178">
        <v>110.1</v>
      </c>
      <c r="AC34" s="178">
        <v>86.25</v>
      </c>
      <c r="AD34" s="178">
        <v>27.54</v>
      </c>
      <c r="AE34" s="178">
        <v>40.160000000000004</v>
      </c>
      <c r="AF34" s="178">
        <v>63.4</v>
      </c>
      <c r="AG34" s="178">
        <v>109.35999999999999</v>
      </c>
      <c r="AH34" s="178">
        <v>94.16</v>
      </c>
      <c r="AI34" s="178">
        <v>110.44</v>
      </c>
      <c r="AJ34" s="178">
        <v>101.89999999999999</v>
      </c>
      <c r="AK34" s="178">
        <v>98</v>
      </c>
      <c r="AL34" s="178">
        <v>98</v>
      </c>
      <c r="AM34" s="178">
        <v>51.690000000000005</v>
      </c>
      <c r="AN34" s="178">
        <v>51.93</v>
      </c>
      <c r="AO34" s="178">
        <v>50.1</v>
      </c>
      <c r="AP34" s="178">
        <v>51.23</v>
      </c>
      <c r="AQ34" s="178">
        <v>51</v>
      </c>
      <c r="AR34" s="178">
        <v>53.59</v>
      </c>
      <c r="AS34" s="178">
        <v>55.24</v>
      </c>
      <c r="AT34" s="178">
        <v>58.87</v>
      </c>
      <c r="AU34" s="178">
        <v>64</v>
      </c>
      <c r="AV34" s="178">
        <v>61.18</v>
      </c>
      <c r="AW34" s="178">
        <v>60.91</v>
      </c>
      <c r="AX34" s="178">
        <v>60.519999999999996</v>
      </c>
      <c r="AY34" s="178">
        <v>0</v>
      </c>
      <c r="AZ34" s="178">
        <v>0</v>
      </c>
      <c r="BA34" s="178">
        <v>45.1</v>
      </c>
      <c r="BB34" s="178">
        <v>41.22</v>
      </c>
      <c r="BC34" s="178">
        <v>42.3</v>
      </c>
      <c r="BD34" s="178">
        <v>42.480000000000004</v>
      </c>
      <c r="BE34" s="178">
        <v>41.959999999999994</v>
      </c>
      <c r="BF34" s="178">
        <v>40.64</v>
      </c>
      <c r="BG34" s="178">
        <v>38.769999999999996</v>
      </c>
      <c r="BH34" s="178">
        <v>35.799999999999997</v>
      </c>
      <c r="BI34" s="178">
        <v>26.83</v>
      </c>
      <c r="BJ34" s="178">
        <v>11.06</v>
      </c>
      <c r="BK34" s="178">
        <v>9.25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14.99</v>
      </c>
      <c r="CJ34" s="178">
        <v>14.01</v>
      </c>
      <c r="CK34" s="178">
        <v>14.469999999999999</v>
      </c>
      <c r="CL34" s="178">
        <v>14.56</v>
      </c>
      <c r="CM34" s="178">
        <v>14.6</v>
      </c>
      <c r="CN34" s="178">
        <v>14.48</v>
      </c>
      <c r="CO34" s="178">
        <v>14.430000000000001</v>
      </c>
      <c r="CP34" s="178">
        <v>14.92</v>
      </c>
      <c r="CQ34" s="178">
        <v>14.92</v>
      </c>
      <c r="CR34" s="178">
        <v>14.95</v>
      </c>
      <c r="CS34" s="178">
        <v>14.82</v>
      </c>
      <c r="CT34" s="178">
        <v>14.89</v>
      </c>
      <c r="CU34" s="178">
        <v>14.95</v>
      </c>
      <c r="CV34" s="178">
        <v>15</v>
      </c>
      <c r="CW34" s="178">
        <v>14.979999999999999</v>
      </c>
      <c r="CX34" s="178">
        <v>0</v>
      </c>
      <c r="CY34" s="178">
        <v>14.979999999999999</v>
      </c>
      <c r="CZ34" s="178">
        <v>9.15</v>
      </c>
      <c r="DA34" s="178">
        <v>8.129999999999999</v>
      </c>
      <c r="DB34" s="178">
        <v>11.790000000000001</v>
      </c>
      <c r="DC34" s="178">
        <v>10.08</v>
      </c>
      <c r="DD34" s="178">
        <v>18.730000000000004</v>
      </c>
      <c r="DE34" s="178">
        <v>20.372499999999999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12.41</v>
      </c>
      <c r="DR34" s="178">
        <v>11.55</v>
      </c>
      <c r="DS34" s="178">
        <v>11.55</v>
      </c>
      <c r="DT34" s="178">
        <v>10.885</v>
      </c>
      <c r="DU34" s="178">
        <v>10.59</v>
      </c>
      <c r="DV34" s="178">
        <v>10.725</v>
      </c>
      <c r="DW34" s="178">
        <v>10.035</v>
      </c>
      <c r="DX34" s="178">
        <v>7.870000000000001</v>
      </c>
      <c r="DY34" s="178">
        <v>5.61</v>
      </c>
      <c r="DZ34" s="178">
        <v>4.0600000000000005</v>
      </c>
      <c r="EA34" s="178">
        <v>3.7350000000000003</v>
      </c>
      <c r="EB34" s="178">
        <v>3.49</v>
      </c>
      <c r="EC34" s="178">
        <v>3.7516666666666665</v>
      </c>
      <c r="ED34" s="178">
        <v>4.8149999999999995</v>
      </c>
      <c r="EE34" s="178">
        <v>4.8149999999999995</v>
      </c>
      <c r="EF34" s="178">
        <v>4.8149999999999995</v>
      </c>
      <c r="EG34" s="178">
        <v>4.0049999999999999</v>
      </c>
      <c r="EH34" s="178">
        <v>3.988</v>
      </c>
      <c r="EI34" s="178">
        <v>3.8250000000000006</v>
      </c>
      <c r="EJ34" s="178">
        <v>3.5700000000000003</v>
      </c>
      <c r="EK34" s="178">
        <v>3.2800000000000002</v>
      </c>
      <c r="EL34" s="178">
        <v>3.5999999999999996</v>
      </c>
      <c r="EM34" s="178">
        <v>0</v>
      </c>
      <c r="EN34" s="178">
        <v>3.8899999999999997</v>
      </c>
      <c r="EO34" s="178">
        <v>3.71</v>
      </c>
      <c r="EP34" s="178">
        <v>3.71</v>
      </c>
      <c r="EQ34" s="178">
        <v>0</v>
      </c>
      <c r="ER34" s="178">
        <v>0</v>
      </c>
      <c r="ES34" s="178">
        <v>0</v>
      </c>
      <c r="ET34" s="178">
        <v>0</v>
      </c>
      <c r="EU34" s="178">
        <v>3.5649999999999999</v>
      </c>
      <c r="EV34" s="178">
        <v>4.3099999999999996</v>
      </c>
      <c r="EW34" s="178">
        <v>3.5999999999999996</v>
      </c>
      <c r="EX34" s="178">
        <v>3.335</v>
      </c>
      <c r="EY34" s="178">
        <v>2.9400000000000004</v>
      </c>
      <c r="EZ34" s="178">
        <v>2.9739999999999998</v>
      </c>
      <c r="FA34" s="178">
        <v>3.2</v>
      </c>
      <c r="FB34" s="178">
        <v>4.5950000000000006</v>
      </c>
      <c r="FC34" s="178">
        <v>0</v>
      </c>
      <c r="FD34" s="178">
        <v>3.7050000000000001</v>
      </c>
      <c r="FE34" s="178">
        <v>4.0550000000000006</v>
      </c>
      <c r="FF34" s="178">
        <v>4.0599999999999996</v>
      </c>
      <c r="FG34" s="178">
        <v>3.94</v>
      </c>
      <c r="FH34" s="178">
        <v>4.37</v>
      </c>
      <c r="FI34" s="178">
        <v>4.415</v>
      </c>
      <c r="FJ34" s="178">
        <v>4.6349999999999998</v>
      </c>
      <c r="FK34" s="178">
        <v>5.1449999999999996</v>
      </c>
      <c r="FL34" s="178">
        <v>5.4266666666666667</v>
      </c>
      <c r="FM34" s="178">
        <v>5.91</v>
      </c>
      <c r="FN34" s="178">
        <v>7.11</v>
      </c>
      <c r="FO34" s="178">
        <v>7.1099999999999994</v>
      </c>
      <c r="FP34" s="178">
        <v>7.4774999999999991</v>
      </c>
      <c r="FQ34" s="178">
        <v>6.7366666666666672</v>
      </c>
      <c r="FR34" s="178">
        <v>6.38</v>
      </c>
      <c r="FS34" s="178">
        <v>5.3825000000000003</v>
      </c>
      <c r="FT34" s="178">
        <v>4.95</v>
      </c>
      <c r="FU34" s="178">
        <v>4.9980000000000002</v>
      </c>
      <c r="FV34" s="178">
        <v>8.5</v>
      </c>
      <c r="FW34" s="178">
        <v>9.0166666666666693</v>
      </c>
      <c r="FX34" s="178">
        <v>9.35</v>
      </c>
      <c r="FY34" s="178">
        <v>12.01</v>
      </c>
      <c r="FZ34" s="178">
        <v>14.95</v>
      </c>
      <c r="GA34" s="178">
        <v>0</v>
      </c>
      <c r="GB34" s="178">
        <v>15.5</v>
      </c>
      <c r="GC34" s="178">
        <v>16.291250000000002</v>
      </c>
      <c r="GD34" s="257">
        <v>17</v>
      </c>
      <c r="GE34" s="257">
        <v>17.72</v>
      </c>
      <c r="GF34" s="257">
        <v>16.89</v>
      </c>
      <c r="GG34" s="257">
        <v>16.760000000000002</v>
      </c>
      <c r="GH34" s="257">
        <v>16.71</v>
      </c>
      <c r="GI34" s="257">
        <v>17.934999999999999</v>
      </c>
      <c r="GJ34" s="257">
        <v>0.20959999999999998</v>
      </c>
      <c r="GK34" s="257">
        <v>24.08</v>
      </c>
      <c r="GL34" s="257"/>
    </row>
    <row r="35" spans="2:194" ht="15" customHeight="1">
      <c r="B35" s="255" t="s">
        <v>312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0</v>
      </c>
      <c r="BU35" s="178">
        <v>0</v>
      </c>
      <c r="BV35" s="178">
        <v>0</v>
      </c>
      <c r="BW35" s="178">
        <v>0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0</v>
      </c>
      <c r="CD35" s="178">
        <v>0</v>
      </c>
      <c r="CE35" s="178">
        <v>0</v>
      </c>
      <c r="CF35" s="178">
        <v>0</v>
      </c>
      <c r="CG35" s="178">
        <v>0</v>
      </c>
      <c r="CH35" s="178">
        <v>0</v>
      </c>
      <c r="CI35" s="178">
        <v>14.99</v>
      </c>
      <c r="CJ35" s="178">
        <v>0</v>
      </c>
      <c r="CK35" s="178">
        <v>0</v>
      </c>
      <c r="CL35" s="178">
        <v>0</v>
      </c>
      <c r="CM35" s="178">
        <v>0</v>
      </c>
      <c r="CN35" s="178">
        <v>0</v>
      </c>
      <c r="CO35" s="178">
        <v>0</v>
      </c>
      <c r="CP35" s="178">
        <v>14.48</v>
      </c>
      <c r="CQ35" s="178">
        <v>14.84</v>
      </c>
      <c r="CR35" s="178">
        <v>14.899999999999999</v>
      </c>
      <c r="CS35" s="178">
        <v>14.899999999999999</v>
      </c>
      <c r="CT35" s="178">
        <v>14.940000000000001</v>
      </c>
      <c r="CU35" s="178">
        <v>14.92</v>
      </c>
      <c r="CV35" s="178">
        <v>14.89</v>
      </c>
      <c r="CW35" s="178">
        <v>14.92</v>
      </c>
      <c r="CX35" s="178">
        <v>0</v>
      </c>
      <c r="CY35" s="178">
        <v>14.91</v>
      </c>
      <c r="CZ35" s="178">
        <v>10.32</v>
      </c>
      <c r="DA35" s="178">
        <v>5.65</v>
      </c>
      <c r="DB35" s="178">
        <v>12.959999999999999</v>
      </c>
      <c r="DC35" s="178">
        <v>0</v>
      </c>
      <c r="DD35" s="178">
        <v>0</v>
      </c>
      <c r="DE35" s="178">
        <v>0</v>
      </c>
      <c r="DF35" s="178">
        <v>0</v>
      </c>
      <c r="DG35" s="178">
        <v>0</v>
      </c>
      <c r="DH35" s="178">
        <v>0</v>
      </c>
      <c r="DI35" s="178">
        <v>0</v>
      </c>
      <c r="DJ35" s="178">
        <v>0</v>
      </c>
      <c r="DK35" s="178">
        <v>0</v>
      </c>
      <c r="DL35" s="178">
        <v>0</v>
      </c>
      <c r="DM35" s="178">
        <v>0</v>
      </c>
      <c r="DN35" s="178">
        <v>0</v>
      </c>
      <c r="DO35" s="178">
        <v>0</v>
      </c>
      <c r="DP35" s="178">
        <v>0</v>
      </c>
      <c r="DQ35" s="178">
        <v>13.86</v>
      </c>
      <c r="DR35" s="178">
        <v>13.69</v>
      </c>
      <c r="DS35" s="178">
        <v>13.69</v>
      </c>
      <c r="DT35" s="178">
        <v>12.746666666666668</v>
      </c>
      <c r="DU35" s="178">
        <v>12.412000000000001</v>
      </c>
      <c r="DV35" s="178">
        <v>12.407499999999999</v>
      </c>
      <c r="DW35" s="178">
        <v>11.065</v>
      </c>
      <c r="DX35" s="178">
        <v>9.0020000000000007</v>
      </c>
      <c r="DY35" s="178">
        <v>6.0966666666666667</v>
      </c>
      <c r="DZ35" s="178">
        <v>4.9720000000000004</v>
      </c>
      <c r="EA35" s="178">
        <v>4.7549999999999999</v>
      </c>
      <c r="EB35" s="178">
        <v>5.4924999999999997</v>
      </c>
      <c r="EC35" s="178">
        <v>5.9685714285714289</v>
      </c>
      <c r="ED35" s="178">
        <v>5.1766666666666659</v>
      </c>
      <c r="EE35" s="178">
        <v>5.1760000000000002</v>
      </c>
      <c r="EF35" s="178">
        <v>5.1769999999999996</v>
      </c>
      <c r="EG35" s="178">
        <v>4.5600000000000005</v>
      </c>
      <c r="EH35" s="178">
        <v>4.9574999999999996</v>
      </c>
      <c r="EI35" s="178">
        <v>3.9579999999999997</v>
      </c>
      <c r="EJ35" s="178">
        <v>3.6799999999999997</v>
      </c>
      <c r="EK35" s="178">
        <v>3.74</v>
      </c>
      <c r="EL35" s="178">
        <v>3.95</v>
      </c>
      <c r="EM35" s="178">
        <v>4</v>
      </c>
      <c r="EN35" s="178">
        <v>5.2200000000000006</v>
      </c>
      <c r="EO35" s="178">
        <v>5.2700000000000005</v>
      </c>
      <c r="EP35" s="178">
        <v>5.0999999999999996</v>
      </c>
      <c r="EQ35" s="178">
        <v>0</v>
      </c>
      <c r="ER35" s="178">
        <v>0</v>
      </c>
      <c r="ES35" s="178">
        <v>0</v>
      </c>
      <c r="ET35" s="178">
        <v>0</v>
      </c>
      <c r="EU35" s="178">
        <v>4.1549999999999994</v>
      </c>
      <c r="EV35" s="178">
        <v>5.96</v>
      </c>
      <c r="EW35" s="178">
        <v>5.3</v>
      </c>
      <c r="EX35" s="178">
        <v>4.0599999999999996</v>
      </c>
      <c r="EY35" s="178">
        <v>3.9733333333333336</v>
      </c>
      <c r="EZ35" s="178">
        <v>4.7620000000000013</v>
      </c>
      <c r="FA35" s="178">
        <v>5.7525000000000004</v>
      </c>
      <c r="FB35" s="178">
        <v>0</v>
      </c>
      <c r="FC35" s="178">
        <v>4.9799999999999995</v>
      </c>
      <c r="FD35" s="178">
        <v>4.8500000000000005</v>
      </c>
      <c r="FE35" s="178">
        <v>5.0699999999999994</v>
      </c>
      <c r="FF35" s="178">
        <v>4.8774999999999995</v>
      </c>
      <c r="FG35" s="178">
        <v>4.8380000000000001</v>
      </c>
      <c r="FH35" s="178">
        <v>5.413333333333334</v>
      </c>
      <c r="FI35" s="178">
        <v>5.8660000000000005</v>
      </c>
      <c r="FJ35" s="178">
        <v>5.8849999999999989</v>
      </c>
      <c r="FK35" s="178">
        <v>6.0600000000000005</v>
      </c>
      <c r="FL35" s="178">
        <v>6.1779999999999999</v>
      </c>
      <c r="FM35" s="178">
        <v>6.5675000000000008</v>
      </c>
      <c r="FN35" s="178">
        <v>8.18</v>
      </c>
      <c r="FO35" s="178">
        <v>7.4749999999999996</v>
      </c>
      <c r="FP35" s="178">
        <v>8.2600000000000016</v>
      </c>
      <c r="FQ35" s="178">
        <v>8.1</v>
      </c>
      <c r="FR35" s="178">
        <v>5.2744444444444447</v>
      </c>
      <c r="FS35" s="178">
        <v>5.5437500000000011</v>
      </c>
      <c r="FT35" s="178">
        <v>7.03</v>
      </c>
      <c r="FU35" s="178">
        <v>7</v>
      </c>
      <c r="FV35" s="178">
        <v>7.3057142857142896</v>
      </c>
      <c r="FW35" s="178">
        <v>9.3219999999999992</v>
      </c>
      <c r="FX35" s="178">
        <v>10.1225</v>
      </c>
      <c r="FY35" s="178">
        <v>12.6</v>
      </c>
      <c r="FZ35" s="178">
        <v>0</v>
      </c>
      <c r="GA35" s="178">
        <v>0</v>
      </c>
      <c r="GB35" s="178">
        <v>16.100000000000001</v>
      </c>
      <c r="GC35" s="178">
        <v>17.297999999999998</v>
      </c>
      <c r="GD35" s="257">
        <v>18.03</v>
      </c>
      <c r="GE35" s="257">
        <v>18.96</v>
      </c>
      <c r="GF35" s="257">
        <v>18.38</v>
      </c>
      <c r="GG35" s="257">
        <v>18.489999999999998</v>
      </c>
      <c r="GH35" s="257">
        <v>18.5</v>
      </c>
      <c r="GI35" s="257">
        <v>20.02375</v>
      </c>
      <c r="GJ35" s="257">
        <v>0.23043749999999996</v>
      </c>
      <c r="GK35" s="257">
        <v>24.699000000000002</v>
      </c>
      <c r="GL35" s="257"/>
    </row>
    <row r="36" spans="2:194" ht="15" customHeight="1">
      <c r="B36" s="25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8"/>
      <c r="FU36" s="178"/>
      <c r="FV36" s="178"/>
      <c r="FW36" s="178"/>
      <c r="FX36" s="178"/>
      <c r="FY36" s="178"/>
      <c r="FZ36" s="178"/>
      <c r="GA36" s="178"/>
      <c r="GB36" s="178"/>
      <c r="GC36" s="178"/>
      <c r="GD36" s="258"/>
    </row>
    <row r="37" spans="2:194" ht="15" customHeight="1">
      <c r="B37" s="198" t="s">
        <v>313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8"/>
      <c r="FU37" s="178"/>
      <c r="FV37" s="178"/>
      <c r="FW37" s="178"/>
      <c r="FX37" s="178"/>
      <c r="FY37" s="178"/>
      <c r="FZ37" s="178"/>
      <c r="GA37" s="178"/>
      <c r="GB37" s="178"/>
      <c r="GC37" s="178"/>
    </row>
    <row r="38" spans="2:194" ht="15" customHeight="1">
      <c r="B38" s="255" t="s">
        <v>319</v>
      </c>
      <c r="C38" s="178">
        <v>0</v>
      </c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4.6274999999999995</v>
      </c>
      <c r="CY38" s="178">
        <v>4.3175000000000008</v>
      </c>
      <c r="CZ38" s="178">
        <v>5.16</v>
      </c>
      <c r="DA38" s="178">
        <v>5.016</v>
      </c>
      <c r="DB38" s="178">
        <v>4.8466666666666667</v>
      </c>
      <c r="DC38" s="178">
        <v>4.6920000000000002</v>
      </c>
      <c r="DD38" s="178">
        <v>4.6025</v>
      </c>
      <c r="DE38" s="178">
        <v>0</v>
      </c>
      <c r="DF38" s="178">
        <v>0</v>
      </c>
      <c r="DG38" s="178">
        <v>0</v>
      </c>
      <c r="DH38" s="178">
        <v>0</v>
      </c>
      <c r="DI38" s="178">
        <v>0</v>
      </c>
      <c r="DJ38" s="178">
        <v>0</v>
      </c>
      <c r="DK38" s="178">
        <v>0</v>
      </c>
      <c r="DL38" s="178">
        <v>0</v>
      </c>
      <c r="DM38" s="178">
        <v>0</v>
      </c>
      <c r="DN38" s="178">
        <v>0</v>
      </c>
      <c r="DO38" s="178">
        <v>0</v>
      </c>
      <c r="DP38" s="178">
        <v>0</v>
      </c>
      <c r="DQ38" s="178">
        <v>0</v>
      </c>
      <c r="DR38" s="178">
        <v>0</v>
      </c>
      <c r="DS38" s="178">
        <v>0</v>
      </c>
      <c r="DT38" s="178">
        <v>0</v>
      </c>
      <c r="DU38" s="178">
        <v>0</v>
      </c>
      <c r="DV38" s="178">
        <v>0</v>
      </c>
      <c r="DW38" s="178">
        <v>0</v>
      </c>
      <c r="DX38" s="178">
        <v>0</v>
      </c>
      <c r="DY38" s="178">
        <v>0</v>
      </c>
      <c r="DZ38" s="178">
        <v>0</v>
      </c>
      <c r="EA38" s="178">
        <v>0</v>
      </c>
      <c r="EB38" s="178">
        <v>0</v>
      </c>
      <c r="EC38" s="178">
        <v>0</v>
      </c>
      <c r="ED38" s="178">
        <v>0</v>
      </c>
      <c r="EE38" s="178">
        <v>0</v>
      </c>
      <c r="EF38" s="178">
        <v>0</v>
      </c>
      <c r="EG38" s="178">
        <v>7.0000000000000009</v>
      </c>
      <c r="EH38" s="178">
        <v>7.0000000000000009</v>
      </c>
      <c r="EI38" s="178">
        <v>7.0000000000000009</v>
      </c>
      <c r="EJ38" s="178">
        <v>7.0000000000000009</v>
      </c>
      <c r="EK38" s="178">
        <v>7.0000000000000009</v>
      </c>
      <c r="EL38" s="178">
        <v>0</v>
      </c>
      <c r="EM38" s="178">
        <v>0</v>
      </c>
      <c r="EN38" s="178">
        <v>0</v>
      </c>
      <c r="EO38" s="178">
        <v>0</v>
      </c>
      <c r="EP38" s="178">
        <v>0</v>
      </c>
      <c r="EQ38" s="178">
        <v>0</v>
      </c>
      <c r="ER38" s="178">
        <v>0</v>
      </c>
      <c r="ES38" s="178">
        <v>0</v>
      </c>
      <c r="ET38" s="178">
        <v>0</v>
      </c>
      <c r="EU38" s="178">
        <v>7.0000000000000009</v>
      </c>
      <c r="EV38" s="178">
        <v>7.0000000000000009</v>
      </c>
      <c r="EW38" s="178">
        <v>7.0000000000000009</v>
      </c>
      <c r="EX38" s="178">
        <v>7.0000000000000009</v>
      </c>
      <c r="EY38" s="178">
        <v>7.0000000000000009</v>
      </c>
      <c r="EZ38" s="178">
        <v>7.0000000000000009</v>
      </c>
      <c r="FA38" s="178">
        <v>7.0000000000000009</v>
      </c>
      <c r="FB38" s="178">
        <v>7.0000000000000009</v>
      </c>
      <c r="FC38" s="178">
        <v>7.0000000000000009</v>
      </c>
      <c r="FD38" s="178">
        <v>7.0000000000000009</v>
      </c>
      <c r="FE38" s="178">
        <v>7.0000000000000009</v>
      </c>
      <c r="FF38" s="178">
        <v>7.0000000000000009</v>
      </c>
      <c r="FG38" s="178">
        <v>7.0000000000000009</v>
      </c>
      <c r="FH38" s="178">
        <v>7.0000000000000009</v>
      </c>
      <c r="FI38" s="178">
        <v>7.0000000000000009</v>
      </c>
      <c r="FJ38" s="178">
        <v>7.0000000000000009</v>
      </c>
      <c r="FK38" s="178">
        <v>7.0000000000000009</v>
      </c>
      <c r="FL38" s="178">
        <v>7.0000000000000009</v>
      </c>
      <c r="FM38" s="178">
        <v>7.0000000000000009</v>
      </c>
      <c r="FN38" s="178">
        <v>7.0000000000000009</v>
      </c>
      <c r="FO38" s="178">
        <v>7.0000000000000009</v>
      </c>
      <c r="FP38" s="178">
        <v>7.0000000000000009</v>
      </c>
      <c r="FQ38" s="178">
        <v>7.0000000000000009</v>
      </c>
      <c r="FR38" s="178">
        <v>7.0000000000000009</v>
      </c>
      <c r="FS38" s="178">
        <v>7.0000000000000009</v>
      </c>
      <c r="FT38" s="178">
        <v>7.0000000000000009</v>
      </c>
      <c r="FU38" s="178">
        <v>7</v>
      </c>
      <c r="FV38" s="178">
        <v>7</v>
      </c>
      <c r="FW38" s="178">
        <v>7</v>
      </c>
      <c r="FX38" s="178">
        <v>7</v>
      </c>
      <c r="FY38" s="178">
        <v>7</v>
      </c>
      <c r="FZ38" s="178">
        <v>0</v>
      </c>
      <c r="GA38" s="178">
        <v>0</v>
      </c>
      <c r="GB38" s="178">
        <v>7</v>
      </c>
      <c r="GC38" s="178">
        <v>7</v>
      </c>
      <c r="GD38" s="252">
        <v>7</v>
      </c>
      <c r="GE38" s="252">
        <v>7</v>
      </c>
      <c r="GF38" s="252">
        <v>7</v>
      </c>
      <c r="GG38" s="252">
        <v>7</v>
      </c>
      <c r="GH38" s="252">
        <v>7</v>
      </c>
      <c r="GI38" s="252">
        <v>7</v>
      </c>
      <c r="GJ38" s="252">
        <v>7</v>
      </c>
      <c r="GK38" s="252">
        <v>7</v>
      </c>
      <c r="GL38" s="252"/>
    </row>
    <row r="39" spans="2:194" ht="15" customHeight="1">
      <c r="B39" s="255" t="s">
        <v>320</v>
      </c>
      <c r="C39" s="178">
        <v>0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178">
        <v>0</v>
      </c>
      <c r="AI39" s="178">
        <v>0</v>
      </c>
      <c r="AJ39" s="178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178">
        <v>0</v>
      </c>
      <c r="AW39" s="178">
        <v>0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178">
        <v>0</v>
      </c>
      <c r="BD39" s="178">
        <v>0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5.1275000000000004</v>
      </c>
      <c r="CY39" s="178">
        <v>4.8174999999999999</v>
      </c>
      <c r="CZ39" s="178">
        <v>5.6549999999999994</v>
      </c>
      <c r="DA39" s="178">
        <v>5.5197499999999993</v>
      </c>
      <c r="DB39" s="178">
        <v>5.47</v>
      </c>
      <c r="DC39" s="178">
        <v>5.234</v>
      </c>
      <c r="DD39" s="178">
        <v>5.1025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7.0000000000000009</v>
      </c>
      <c r="DS39" s="178">
        <v>7.0000000000000009</v>
      </c>
      <c r="DT39" s="178">
        <v>7.0000000000000009</v>
      </c>
      <c r="DU39" s="178">
        <v>7.0000000000000009</v>
      </c>
      <c r="DV39" s="178">
        <v>7.0000000000000009</v>
      </c>
      <c r="DW39" s="178">
        <v>7.0000000000000009</v>
      </c>
      <c r="DX39" s="178">
        <v>7.0000000000000009</v>
      </c>
      <c r="DY39" s="178">
        <v>7.0000000000000009</v>
      </c>
      <c r="DZ39" s="178">
        <v>7.0000000000000009</v>
      </c>
      <c r="EA39" s="178">
        <v>7.0000000000000009</v>
      </c>
      <c r="EB39" s="178">
        <v>7.0000000000000009</v>
      </c>
      <c r="EC39" s="178">
        <v>7.0000000000000009</v>
      </c>
      <c r="ED39" s="178">
        <v>7.0000000000000009</v>
      </c>
      <c r="EE39" s="178">
        <v>0</v>
      </c>
      <c r="EF39" s="178">
        <v>0</v>
      </c>
      <c r="EG39" s="178">
        <v>7.2499999999999991</v>
      </c>
      <c r="EH39" s="178">
        <v>7.2499999999999991</v>
      </c>
      <c r="EI39" s="178">
        <v>7.2499999999999991</v>
      </c>
      <c r="EJ39" s="178">
        <v>7.2499999999999991</v>
      </c>
      <c r="EK39" s="178">
        <v>7.2499999999999991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7.2499999999999991</v>
      </c>
      <c r="EV39" s="178">
        <v>7.2499999999999991</v>
      </c>
      <c r="EW39" s="178">
        <v>7.2499999999999991</v>
      </c>
      <c r="EX39" s="178">
        <v>7.2499999999999991</v>
      </c>
      <c r="EY39" s="178">
        <v>7.2499999999999991</v>
      </c>
      <c r="EZ39" s="178">
        <v>7.2499999999999991</v>
      </c>
      <c r="FA39" s="178">
        <v>7.2499999999999991</v>
      </c>
      <c r="FB39" s="178">
        <v>7.2499999999999991</v>
      </c>
      <c r="FC39" s="178">
        <v>7.2499999999999991</v>
      </c>
      <c r="FD39" s="178">
        <v>7.2499999999999991</v>
      </c>
      <c r="FE39" s="178">
        <v>7.2499999999999991</v>
      </c>
      <c r="FF39" s="178">
        <v>7.2499999999999991</v>
      </c>
      <c r="FG39" s="178">
        <v>7.2499999999999991</v>
      </c>
      <c r="FH39" s="178">
        <v>7.2499999999999991</v>
      </c>
      <c r="FI39" s="178">
        <v>7.2499999999999991</v>
      </c>
      <c r="FJ39" s="178">
        <v>7.2499999999999991</v>
      </c>
      <c r="FK39" s="178">
        <v>7.2499999999999991</v>
      </c>
      <c r="FL39" s="178">
        <v>7.2499999999999991</v>
      </c>
      <c r="FM39" s="178">
        <v>7.2499999999999991</v>
      </c>
      <c r="FN39" s="178">
        <v>7.2499999999999991</v>
      </c>
      <c r="FO39" s="178">
        <v>7.2499999999999991</v>
      </c>
      <c r="FP39" s="178">
        <v>7.2499999999999991</v>
      </c>
      <c r="FQ39" s="178">
        <v>7.2499999999999991</v>
      </c>
      <c r="FR39" s="178">
        <v>7.2499999999999991</v>
      </c>
      <c r="FS39" s="178">
        <v>7.2499999999999991</v>
      </c>
      <c r="FT39" s="178">
        <v>7.2499999999999991</v>
      </c>
      <c r="FU39" s="178">
        <v>7.25</v>
      </c>
      <c r="FV39" s="178">
        <v>7.25</v>
      </c>
      <c r="FW39" s="178">
        <v>7.25</v>
      </c>
      <c r="FX39" s="178">
        <v>7.25</v>
      </c>
      <c r="FY39" s="178">
        <v>7.25</v>
      </c>
      <c r="FZ39" s="178">
        <v>0</v>
      </c>
      <c r="GA39" s="178">
        <v>0</v>
      </c>
      <c r="GB39" s="178">
        <v>7.25</v>
      </c>
      <c r="GC39" s="178">
        <v>7.25</v>
      </c>
      <c r="GD39" s="252">
        <v>7.25</v>
      </c>
      <c r="GE39" s="252">
        <v>7.25</v>
      </c>
      <c r="GF39" s="252">
        <v>7.25</v>
      </c>
      <c r="GG39" s="252">
        <v>7.25</v>
      </c>
      <c r="GH39" s="252">
        <v>7.25</v>
      </c>
      <c r="GI39" s="252">
        <v>7.25</v>
      </c>
      <c r="GJ39" s="252">
        <v>7.25</v>
      </c>
      <c r="GK39" s="252">
        <v>7.25</v>
      </c>
      <c r="GL39" s="252"/>
    </row>
    <row r="40" spans="2:194" ht="15" customHeight="1">
      <c r="B40" s="255" t="s">
        <v>321</v>
      </c>
      <c r="C40" s="178">
        <v>0</v>
      </c>
      <c r="D40" s="178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178"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178">
        <v>0</v>
      </c>
      <c r="AW40" s="178">
        <v>0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178">
        <v>0</v>
      </c>
      <c r="BD40" s="178">
        <v>0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5.6274999999999995</v>
      </c>
      <c r="CY40" s="178">
        <v>5.3174999999999999</v>
      </c>
      <c r="CZ40" s="178">
        <v>6.16</v>
      </c>
      <c r="DA40" s="178">
        <v>6.0210000000000008</v>
      </c>
      <c r="DB40" s="178">
        <v>5.9700000000000006</v>
      </c>
      <c r="DC40" s="178">
        <v>5.734</v>
      </c>
      <c r="DD40" s="178">
        <v>5.6025000000000009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7.0000000000000009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7.2499999999999991</v>
      </c>
      <c r="EA40" s="178">
        <v>7.2499999999999991</v>
      </c>
      <c r="EB40" s="178">
        <v>7.2499999999999991</v>
      </c>
      <c r="EC40" s="178">
        <v>7.2499999999999991</v>
      </c>
      <c r="ED40" s="178">
        <v>7.2499999999999991</v>
      </c>
      <c r="EE40" s="178">
        <v>0</v>
      </c>
      <c r="EF40" s="178">
        <v>0</v>
      </c>
      <c r="EG40" s="178">
        <v>7.5</v>
      </c>
      <c r="EH40" s="178">
        <v>7.5</v>
      </c>
      <c r="EI40" s="178">
        <v>7.5</v>
      </c>
      <c r="EJ40" s="178">
        <v>0</v>
      </c>
      <c r="EK40" s="178">
        <v>0</v>
      </c>
      <c r="EL40" s="178">
        <v>7.5</v>
      </c>
      <c r="EM40" s="178">
        <v>7.5</v>
      </c>
      <c r="EN40" s="178">
        <v>7.5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7.5</v>
      </c>
      <c r="EV40" s="178">
        <v>0</v>
      </c>
      <c r="EW40" s="178">
        <v>7.5</v>
      </c>
      <c r="EX40" s="178">
        <v>7.5</v>
      </c>
      <c r="EY40" s="178">
        <v>7.5</v>
      </c>
      <c r="EZ40" s="178">
        <v>7.5</v>
      </c>
      <c r="FA40" s="178">
        <v>7.5</v>
      </c>
      <c r="FB40" s="178">
        <v>7.5</v>
      </c>
      <c r="FC40" s="178">
        <v>7.5</v>
      </c>
      <c r="FD40" s="178">
        <v>7.5</v>
      </c>
      <c r="FE40" s="178">
        <v>7.5</v>
      </c>
      <c r="FF40" s="178">
        <v>7.5</v>
      </c>
      <c r="FG40" s="178">
        <v>7.5</v>
      </c>
      <c r="FH40" s="178">
        <v>7.5</v>
      </c>
      <c r="FI40" s="178">
        <v>7.5</v>
      </c>
      <c r="FJ40" s="178">
        <v>7.5</v>
      </c>
      <c r="FK40" s="178">
        <v>7.5</v>
      </c>
      <c r="FL40" s="178">
        <v>7.5</v>
      </c>
      <c r="FM40" s="178">
        <v>7.5</v>
      </c>
      <c r="FN40" s="178">
        <v>7.5</v>
      </c>
      <c r="FO40" s="178">
        <v>7.5</v>
      </c>
      <c r="FP40" s="178">
        <v>7.5</v>
      </c>
      <c r="FQ40" s="178">
        <v>7.5</v>
      </c>
      <c r="FR40" s="178">
        <v>7.5</v>
      </c>
      <c r="FS40" s="178">
        <v>7.5</v>
      </c>
      <c r="FT40" s="178">
        <v>7.5</v>
      </c>
      <c r="FU40" s="178">
        <v>7.5</v>
      </c>
      <c r="FV40" s="178">
        <v>7.5</v>
      </c>
      <c r="FW40" s="178">
        <v>0</v>
      </c>
      <c r="FX40" s="178">
        <v>7.5</v>
      </c>
      <c r="FY40" s="178">
        <v>7.5</v>
      </c>
      <c r="FZ40" s="178">
        <v>0</v>
      </c>
      <c r="GA40" s="178">
        <v>0</v>
      </c>
      <c r="GB40" s="178">
        <v>7.5</v>
      </c>
      <c r="GC40" s="178">
        <v>7.5</v>
      </c>
      <c r="GD40" s="252">
        <v>7.5</v>
      </c>
      <c r="GE40" s="252">
        <v>7.5</v>
      </c>
      <c r="GF40" s="252">
        <v>7.5</v>
      </c>
      <c r="GG40" s="252">
        <v>7.5</v>
      </c>
      <c r="GH40" s="252">
        <v>7.5</v>
      </c>
      <c r="GI40" s="252">
        <v>7.5</v>
      </c>
      <c r="GJ40" s="252">
        <v>7.5</v>
      </c>
      <c r="GK40" s="252">
        <v>7.5</v>
      </c>
      <c r="GL40" s="252"/>
    </row>
    <row r="41" spans="2:194" ht="15" customHeight="1">
      <c r="B41" s="255" t="s">
        <v>322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6.6275000000000004</v>
      </c>
      <c r="CY41" s="178">
        <v>6.3175000000000008</v>
      </c>
      <c r="CZ41" s="178">
        <v>7.16</v>
      </c>
      <c r="DA41" s="178">
        <v>7.020999999999999</v>
      </c>
      <c r="DB41" s="178">
        <v>6.97</v>
      </c>
      <c r="DC41" s="178">
        <v>6.734</v>
      </c>
      <c r="DD41" s="178">
        <v>6.6025</v>
      </c>
      <c r="DE41" s="178">
        <v>0</v>
      </c>
      <c r="DF41" s="178">
        <v>0</v>
      </c>
      <c r="DG41" s="178">
        <v>0</v>
      </c>
      <c r="DH41" s="178">
        <v>0</v>
      </c>
      <c r="DI41" s="178">
        <v>0</v>
      </c>
      <c r="DJ41" s="178">
        <v>0</v>
      </c>
      <c r="DK41" s="178">
        <v>0</v>
      </c>
      <c r="DL41" s="178">
        <v>0</v>
      </c>
      <c r="DM41" s="178">
        <v>0</v>
      </c>
      <c r="DN41" s="178">
        <v>0</v>
      </c>
      <c r="DO41" s="178">
        <v>0</v>
      </c>
      <c r="DP41" s="178">
        <v>0</v>
      </c>
      <c r="DQ41" s="178">
        <v>0</v>
      </c>
      <c r="DR41" s="178">
        <v>7.0000000000000009</v>
      </c>
      <c r="DS41" s="178">
        <v>0</v>
      </c>
      <c r="DT41" s="178">
        <v>0</v>
      </c>
      <c r="DU41" s="178">
        <v>0</v>
      </c>
      <c r="DV41" s="178">
        <v>7.75</v>
      </c>
      <c r="DW41" s="178">
        <v>7.75</v>
      </c>
      <c r="DX41" s="178">
        <v>7.75</v>
      </c>
      <c r="DY41" s="178">
        <v>7.75</v>
      </c>
      <c r="DZ41" s="178">
        <v>7.75</v>
      </c>
      <c r="EA41" s="178">
        <v>7.75</v>
      </c>
      <c r="EB41" s="178">
        <v>7.75</v>
      </c>
      <c r="EC41" s="178">
        <v>7.75</v>
      </c>
      <c r="ED41" s="178">
        <v>7.75</v>
      </c>
      <c r="EE41" s="178">
        <v>0</v>
      </c>
      <c r="EF41" s="178">
        <v>0</v>
      </c>
      <c r="EG41" s="178">
        <v>7.75</v>
      </c>
      <c r="EH41" s="178">
        <v>7.75</v>
      </c>
      <c r="EI41" s="178">
        <v>7.75</v>
      </c>
      <c r="EJ41" s="178">
        <v>0</v>
      </c>
      <c r="EK41" s="178">
        <v>0</v>
      </c>
      <c r="EL41" s="178">
        <v>7.75</v>
      </c>
      <c r="EM41" s="178">
        <v>7.75</v>
      </c>
      <c r="EN41" s="178">
        <v>0</v>
      </c>
      <c r="EO41" s="178">
        <v>0</v>
      </c>
      <c r="EP41" s="178">
        <v>0</v>
      </c>
      <c r="EQ41" s="178">
        <v>0</v>
      </c>
      <c r="ER41" s="178">
        <v>0</v>
      </c>
      <c r="ES41" s="178">
        <v>0</v>
      </c>
      <c r="ET41" s="178">
        <v>0</v>
      </c>
      <c r="EU41" s="178">
        <v>7.75</v>
      </c>
      <c r="EV41" s="178">
        <v>7.75</v>
      </c>
      <c r="EW41" s="178">
        <v>7.75</v>
      </c>
      <c r="EX41" s="178">
        <v>7.75</v>
      </c>
      <c r="EY41" s="178">
        <v>7.75</v>
      </c>
      <c r="EZ41" s="178">
        <v>7.75</v>
      </c>
      <c r="FA41" s="178">
        <v>7.75</v>
      </c>
      <c r="FB41" s="178">
        <v>7.75</v>
      </c>
      <c r="FC41" s="178">
        <v>7.75</v>
      </c>
      <c r="FD41" s="178">
        <v>7.75</v>
      </c>
      <c r="FE41" s="178">
        <v>7.75</v>
      </c>
      <c r="FF41" s="178">
        <v>7.75</v>
      </c>
      <c r="FG41" s="178">
        <v>7.75</v>
      </c>
      <c r="FH41" s="178">
        <v>7.75</v>
      </c>
      <c r="FI41" s="178">
        <v>7.75</v>
      </c>
      <c r="FJ41" s="178">
        <v>7.75</v>
      </c>
      <c r="FK41" s="178">
        <v>7.75</v>
      </c>
      <c r="FL41" s="178">
        <v>7.75</v>
      </c>
      <c r="FM41" s="178">
        <v>7.75</v>
      </c>
      <c r="FN41" s="178">
        <v>7.75</v>
      </c>
      <c r="FO41" s="178">
        <v>7.75</v>
      </c>
      <c r="FP41" s="178">
        <v>7.75</v>
      </c>
      <c r="FQ41" s="178">
        <v>7.75</v>
      </c>
      <c r="FR41" s="178">
        <v>7.75</v>
      </c>
      <c r="FS41" s="178">
        <v>7.75</v>
      </c>
      <c r="FT41" s="178">
        <v>7.75</v>
      </c>
      <c r="FU41" s="178">
        <v>7.77</v>
      </c>
      <c r="FV41" s="178">
        <v>7.77</v>
      </c>
      <c r="FW41" s="178">
        <v>0</v>
      </c>
      <c r="FX41" s="178">
        <v>7.77</v>
      </c>
      <c r="FY41" s="178">
        <v>7.77</v>
      </c>
      <c r="FZ41" s="178">
        <v>0</v>
      </c>
      <c r="GA41" s="178">
        <v>0</v>
      </c>
      <c r="GB41" s="178">
        <v>7.75</v>
      </c>
      <c r="GC41" s="178">
        <v>7.75</v>
      </c>
      <c r="GD41" s="252">
        <v>7.75</v>
      </c>
      <c r="GE41" s="252">
        <v>7.75</v>
      </c>
      <c r="GF41" s="252">
        <v>7.75</v>
      </c>
      <c r="GG41" s="252">
        <v>7.75</v>
      </c>
      <c r="GH41" s="252">
        <v>7.75</v>
      </c>
      <c r="GI41" s="252">
        <v>7.75</v>
      </c>
      <c r="GJ41" s="252">
        <v>7.75</v>
      </c>
      <c r="GK41" s="252">
        <v>7.75</v>
      </c>
      <c r="GL41" s="252"/>
    </row>
    <row r="42" spans="2:194" ht="15" customHeight="1">
      <c r="B42" s="255" t="s">
        <v>323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78">
        <v>0</v>
      </c>
      <c r="BP42" s="178">
        <v>0</v>
      </c>
      <c r="BQ42" s="178">
        <v>0</v>
      </c>
      <c r="BR42" s="178">
        <v>0</v>
      </c>
      <c r="BS42" s="178">
        <v>0</v>
      </c>
      <c r="BT42" s="178">
        <v>0</v>
      </c>
      <c r="BU42" s="178">
        <v>0</v>
      </c>
      <c r="BV42" s="178">
        <v>0</v>
      </c>
      <c r="BW42" s="178">
        <v>0</v>
      </c>
      <c r="BX42" s="178">
        <v>0</v>
      </c>
      <c r="BY42" s="178">
        <v>0</v>
      </c>
      <c r="BZ42" s="178">
        <v>0</v>
      </c>
      <c r="CA42" s="178">
        <v>0</v>
      </c>
      <c r="CB42" s="178">
        <v>0</v>
      </c>
      <c r="CC42" s="178">
        <v>0</v>
      </c>
      <c r="CD42" s="178">
        <v>0</v>
      </c>
      <c r="CE42" s="178">
        <v>0</v>
      </c>
      <c r="CF42" s="178">
        <v>0</v>
      </c>
      <c r="CG42" s="178">
        <v>0</v>
      </c>
      <c r="CH42" s="178">
        <v>0</v>
      </c>
      <c r="CI42" s="178">
        <v>0</v>
      </c>
      <c r="CJ42" s="178">
        <v>0</v>
      </c>
      <c r="CK42" s="178">
        <v>0</v>
      </c>
      <c r="CL42" s="178">
        <v>0</v>
      </c>
      <c r="CM42" s="178">
        <v>0</v>
      </c>
      <c r="CN42" s="178">
        <v>0</v>
      </c>
      <c r="CO42" s="178">
        <v>0</v>
      </c>
      <c r="CP42" s="178">
        <v>0</v>
      </c>
      <c r="CQ42" s="178">
        <v>0</v>
      </c>
      <c r="CR42" s="178">
        <v>0</v>
      </c>
      <c r="CS42" s="178">
        <v>0</v>
      </c>
      <c r="CT42" s="178">
        <v>0</v>
      </c>
      <c r="CU42" s="178">
        <v>0</v>
      </c>
      <c r="CV42" s="178">
        <v>0</v>
      </c>
      <c r="CW42" s="178">
        <v>0</v>
      </c>
      <c r="CX42" s="178">
        <v>0</v>
      </c>
      <c r="CY42" s="178">
        <v>0</v>
      </c>
      <c r="CZ42" s="178">
        <v>0</v>
      </c>
      <c r="DA42" s="178">
        <v>0</v>
      </c>
      <c r="DB42" s="178">
        <v>0</v>
      </c>
      <c r="DC42" s="178">
        <v>0</v>
      </c>
      <c r="DD42" s="178">
        <v>0</v>
      </c>
      <c r="DE42" s="178">
        <v>0</v>
      </c>
      <c r="DF42" s="178">
        <v>0</v>
      </c>
      <c r="DG42" s="178">
        <v>0</v>
      </c>
      <c r="DH42" s="178">
        <v>0</v>
      </c>
      <c r="DI42" s="178">
        <v>0</v>
      </c>
      <c r="DJ42" s="178">
        <v>0</v>
      </c>
      <c r="DK42" s="178">
        <v>0</v>
      </c>
      <c r="DL42" s="178">
        <v>0</v>
      </c>
      <c r="DM42" s="178">
        <v>0</v>
      </c>
      <c r="DN42" s="178">
        <v>0</v>
      </c>
      <c r="DO42" s="178">
        <v>0</v>
      </c>
      <c r="DP42" s="178">
        <v>0</v>
      </c>
      <c r="DQ42" s="178">
        <v>0</v>
      </c>
      <c r="DR42" s="178">
        <v>0</v>
      </c>
      <c r="DS42" s="178">
        <v>0</v>
      </c>
      <c r="DT42" s="178">
        <v>0</v>
      </c>
      <c r="DU42" s="178">
        <v>0</v>
      </c>
      <c r="DV42" s="178">
        <v>0</v>
      </c>
      <c r="DW42" s="178">
        <v>0</v>
      </c>
      <c r="DX42" s="178">
        <v>8</v>
      </c>
      <c r="DY42" s="178">
        <v>8</v>
      </c>
      <c r="DZ42" s="178">
        <v>8</v>
      </c>
      <c r="EA42" s="178">
        <v>8</v>
      </c>
      <c r="EB42" s="178">
        <v>8</v>
      </c>
      <c r="EC42" s="178">
        <v>8</v>
      </c>
      <c r="ED42" s="178">
        <v>8</v>
      </c>
      <c r="EE42" s="178">
        <v>0</v>
      </c>
      <c r="EF42" s="178">
        <v>0</v>
      </c>
      <c r="EG42" s="178">
        <v>0</v>
      </c>
      <c r="EH42" s="178">
        <v>0</v>
      </c>
      <c r="EI42" s="178">
        <v>0</v>
      </c>
      <c r="EJ42" s="178">
        <v>0</v>
      </c>
      <c r="EK42" s="178">
        <v>0</v>
      </c>
      <c r="EL42" s="178">
        <v>0</v>
      </c>
      <c r="EM42" s="178">
        <v>0</v>
      </c>
      <c r="EN42" s="178">
        <v>0</v>
      </c>
      <c r="EO42" s="178">
        <v>0</v>
      </c>
      <c r="EP42" s="178">
        <v>0</v>
      </c>
      <c r="EQ42" s="178">
        <v>0</v>
      </c>
      <c r="ER42" s="178">
        <v>0</v>
      </c>
      <c r="ES42" s="178">
        <v>0</v>
      </c>
      <c r="ET42" s="178">
        <v>0</v>
      </c>
      <c r="EU42" s="178">
        <v>0</v>
      </c>
      <c r="EV42" s="178">
        <v>0</v>
      </c>
      <c r="EW42" s="178">
        <v>0</v>
      </c>
      <c r="EX42" s="178">
        <v>0</v>
      </c>
      <c r="EY42" s="178">
        <v>0</v>
      </c>
      <c r="EZ42" s="178">
        <v>0</v>
      </c>
      <c r="FA42" s="178">
        <v>0</v>
      </c>
      <c r="FB42" s="178">
        <v>0</v>
      </c>
      <c r="FC42" s="178">
        <v>0</v>
      </c>
      <c r="FD42" s="178">
        <v>0</v>
      </c>
      <c r="FE42" s="178">
        <v>0</v>
      </c>
      <c r="FF42" s="178">
        <v>0</v>
      </c>
      <c r="FG42" s="178">
        <v>0</v>
      </c>
      <c r="FH42" s="178">
        <v>0</v>
      </c>
      <c r="FI42" s="178">
        <v>0</v>
      </c>
      <c r="FJ42" s="178">
        <v>0</v>
      </c>
      <c r="FK42" s="178">
        <v>0</v>
      </c>
      <c r="FL42" s="178">
        <v>0</v>
      </c>
      <c r="FM42" s="178"/>
      <c r="FN42" s="178"/>
      <c r="FO42" s="178"/>
      <c r="FP42" s="178"/>
      <c r="FQ42" s="178"/>
      <c r="FR42" s="178"/>
      <c r="FS42" s="178"/>
      <c r="FT42" s="178"/>
      <c r="FU42" s="178"/>
      <c r="FV42" s="178"/>
      <c r="FW42" s="178"/>
      <c r="FX42" s="178"/>
      <c r="FY42" s="178"/>
      <c r="FZ42" s="178"/>
      <c r="GA42" s="178"/>
      <c r="GB42" s="178"/>
      <c r="GC42" s="178"/>
    </row>
    <row r="43" spans="2:194" ht="15" customHeight="1">
      <c r="B43" s="255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178"/>
      <c r="DH43" s="178"/>
      <c r="DI43" s="178"/>
      <c r="DJ43" s="178"/>
      <c r="DK43" s="178"/>
      <c r="DL43" s="178"/>
      <c r="DM43" s="178"/>
      <c r="DN43" s="178"/>
      <c r="DO43" s="178"/>
      <c r="DP43" s="178"/>
      <c r="DQ43" s="178"/>
      <c r="DR43" s="178"/>
      <c r="DS43" s="178"/>
      <c r="DT43" s="178"/>
      <c r="DU43" s="178"/>
      <c r="DV43" s="178"/>
      <c r="DW43" s="178"/>
      <c r="DX43" s="178"/>
      <c r="DY43" s="178"/>
      <c r="DZ43" s="178"/>
      <c r="EA43" s="178"/>
      <c r="EB43" s="178"/>
      <c r="EC43" s="178"/>
      <c r="ED43" s="178"/>
      <c r="EE43" s="178"/>
      <c r="EF43" s="178"/>
      <c r="EG43" s="178"/>
      <c r="EH43" s="178"/>
      <c r="EI43" s="178"/>
      <c r="EJ43" s="178"/>
      <c r="EK43" s="178"/>
      <c r="EL43" s="178"/>
      <c r="EM43" s="178"/>
      <c r="EN43" s="178"/>
      <c r="EO43" s="178"/>
      <c r="EP43" s="178"/>
      <c r="EQ43" s="178"/>
      <c r="ER43" s="178"/>
      <c r="ES43" s="178"/>
      <c r="ET43" s="178"/>
      <c r="EU43" s="178"/>
      <c r="EV43" s="178"/>
      <c r="EW43" s="178"/>
      <c r="EX43" s="178"/>
      <c r="EY43" s="178"/>
      <c r="EZ43" s="178"/>
      <c r="FA43" s="178"/>
      <c r="FB43" s="178"/>
      <c r="FC43" s="178"/>
      <c r="FD43" s="178"/>
      <c r="FE43" s="178"/>
      <c r="FF43" s="178"/>
      <c r="FG43" s="178"/>
      <c r="FH43" s="178"/>
      <c r="FI43" s="178"/>
      <c r="FJ43" s="178"/>
      <c r="FK43" s="178"/>
      <c r="FL43" s="178"/>
      <c r="FM43" s="178"/>
      <c r="FN43" s="178"/>
      <c r="FO43" s="178"/>
      <c r="FP43" s="178"/>
      <c r="FQ43" s="178"/>
      <c r="FR43" s="178"/>
      <c r="FS43" s="178"/>
      <c r="FT43" s="178"/>
      <c r="FU43" s="178"/>
      <c r="FV43" s="178"/>
      <c r="FW43" s="178"/>
      <c r="FX43" s="178"/>
      <c r="FY43" s="178"/>
      <c r="FZ43" s="178"/>
      <c r="GA43" s="178"/>
      <c r="GB43" s="178"/>
      <c r="GC43" s="178"/>
    </row>
    <row r="44" spans="2:194" ht="15" customHeight="1">
      <c r="B44" s="198" t="s">
        <v>314</v>
      </c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</row>
    <row r="45" spans="2:194" ht="15" customHeight="1">
      <c r="B45" s="255" t="s">
        <v>319</v>
      </c>
      <c r="C45" s="178">
        <v>0</v>
      </c>
      <c r="D45" s="178">
        <v>0</v>
      </c>
      <c r="E45" s="178">
        <v>0</v>
      </c>
      <c r="F45" s="178">
        <v>0</v>
      </c>
      <c r="G45" s="178">
        <v>0</v>
      </c>
      <c r="H45" s="178">
        <v>0</v>
      </c>
      <c r="I45" s="178">
        <v>0</v>
      </c>
      <c r="J45" s="178">
        <v>0</v>
      </c>
      <c r="K45" s="178">
        <v>0</v>
      </c>
      <c r="L45" s="178">
        <v>0</v>
      </c>
      <c r="M45" s="178">
        <v>0</v>
      </c>
      <c r="N45" s="178">
        <v>0</v>
      </c>
      <c r="O45" s="178">
        <v>0</v>
      </c>
      <c r="P45" s="178">
        <v>0</v>
      </c>
      <c r="Q45" s="178">
        <v>0</v>
      </c>
      <c r="R45" s="178">
        <v>0</v>
      </c>
      <c r="S45" s="178">
        <v>0</v>
      </c>
      <c r="T45" s="178">
        <v>0</v>
      </c>
      <c r="U45" s="178">
        <v>0</v>
      </c>
      <c r="V45" s="178">
        <v>0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178">
        <v>0</v>
      </c>
      <c r="AI45" s="178">
        <v>0</v>
      </c>
      <c r="AJ45" s="178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  <c r="CB45" s="178">
        <v>0</v>
      </c>
      <c r="CC45" s="178">
        <v>0</v>
      </c>
      <c r="CD45" s="178">
        <v>0</v>
      </c>
      <c r="CE45" s="178">
        <v>0</v>
      </c>
      <c r="CF45" s="178">
        <v>0</v>
      </c>
      <c r="CG45" s="178">
        <v>0</v>
      </c>
      <c r="CH45" s="178">
        <v>0</v>
      </c>
      <c r="CI45" s="178">
        <v>0</v>
      </c>
      <c r="CJ45" s="178">
        <v>0</v>
      </c>
      <c r="CK45" s="178">
        <v>0</v>
      </c>
      <c r="CL45" s="178">
        <v>0</v>
      </c>
      <c r="CM45" s="178">
        <v>0</v>
      </c>
      <c r="CN45" s="178">
        <v>0</v>
      </c>
      <c r="CO45" s="178">
        <v>0</v>
      </c>
      <c r="CP45" s="178">
        <v>0</v>
      </c>
      <c r="CQ45" s="178">
        <v>0</v>
      </c>
      <c r="CR45" s="178">
        <v>0</v>
      </c>
      <c r="CS45" s="178">
        <v>0</v>
      </c>
      <c r="CT45" s="178">
        <v>0</v>
      </c>
      <c r="CU45" s="178">
        <v>0</v>
      </c>
      <c r="CV45" s="178">
        <v>0</v>
      </c>
      <c r="CW45" s="178">
        <v>0</v>
      </c>
      <c r="CX45" s="178">
        <v>0</v>
      </c>
      <c r="CY45" s="178">
        <v>0</v>
      </c>
      <c r="CZ45" s="178">
        <v>0</v>
      </c>
      <c r="DA45" s="178">
        <v>2</v>
      </c>
      <c r="DB45" s="178">
        <v>2</v>
      </c>
      <c r="DC45" s="178">
        <v>2</v>
      </c>
      <c r="DD45" s="178">
        <v>2</v>
      </c>
      <c r="DE45" s="178">
        <v>0</v>
      </c>
      <c r="DF45" s="178">
        <v>0</v>
      </c>
      <c r="DG45" s="178">
        <v>0</v>
      </c>
      <c r="DH45" s="178">
        <v>0</v>
      </c>
      <c r="DI45" s="178">
        <v>0</v>
      </c>
      <c r="DJ45" s="178">
        <v>0</v>
      </c>
      <c r="DK45" s="178">
        <v>0</v>
      </c>
      <c r="DL45" s="178">
        <v>0</v>
      </c>
      <c r="DM45" s="178">
        <v>0</v>
      </c>
      <c r="DN45" s="178">
        <v>0</v>
      </c>
      <c r="DO45" s="178">
        <v>0</v>
      </c>
      <c r="DP45" s="178">
        <v>0</v>
      </c>
      <c r="DQ45" s="178">
        <v>0</v>
      </c>
      <c r="DR45" s="178">
        <v>0</v>
      </c>
      <c r="DS45" s="178">
        <v>0</v>
      </c>
      <c r="DT45" s="178">
        <v>0</v>
      </c>
      <c r="DU45" s="178">
        <v>0</v>
      </c>
      <c r="DV45" s="178">
        <v>0</v>
      </c>
      <c r="DW45" s="178">
        <v>0</v>
      </c>
      <c r="DX45" s="178">
        <v>0</v>
      </c>
      <c r="DY45" s="178">
        <v>0</v>
      </c>
      <c r="DZ45" s="178">
        <v>0</v>
      </c>
      <c r="EA45" s="178">
        <v>0</v>
      </c>
      <c r="EB45" s="178">
        <v>0</v>
      </c>
      <c r="EC45" s="178">
        <v>0</v>
      </c>
      <c r="ED45" s="178">
        <v>0</v>
      </c>
      <c r="EE45" s="178">
        <v>0</v>
      </c>
      <c r="EF45" s="178">
        <v>0</v>
      </c>
      <c r="EG45" s="178">
        <v>0</v>
      </c>
      <c r="EH45" s="178">
        <v>0</v>
      </c>
      <c r="EI45" s="178">
        <v>0</v>
      </c>
      <c r="EJ45" s="178">
        <v>0</v>
      </c>
      <c r="EK45" s="178">
        <v>0</v>
      </c>
      <c r="EL45" s="178">
        <v>0</v>
      </c>
      <c r="EM45" s="178">
        <v>0</v>
      </c>
      <c r="EN45" s="178">
        <v>0</v>
      </c>
      <c r="EO45" s="178">
        <v>0</v>
      </c>
      <c r="EP45" s="178">
        <v>0</v>
      </c>
      <c r="EQ45" s="178">
        <v>0</v>
      </c>
      <c r="ER45" s="178">
        <v>0</v>
      </c>
      <c r="ES45" s="178">
        <v>0</v>
      </c>
      <c r="ET45" s="178">
        <v>0</v>
      </c>
      <c r="EU45" s="178">
        <v>0</v>
      </c>
      <c r="EV45" s="178">
        <v>0</v>
      </c>
      <c r="EW45" s="178">
        <v>0</v>
      </c>
      <c r="EX45" s="178">
        <v>0</v>
      </c>
      <c r="EY45" s="178">
        <v>0</v>
      </c>
      <c r="EZ45" s="178">
        <v>0</v>
      </c>
      <c r="FA45" s="178">
        <v>0</v>
      </c>
      <c r="FB45" s="178">
        <v>0</v>
      </c>
      <c r="FC45" s="178">
        <v>0</v>
      </c>
      <c r="FD45" s="178">
        <v>0</v>
      </c>
      <c r="FE45" s="178">
        <v>0</v>
      </c>
      <c r="FF45" s="178">
        <v>0</v>
      </c>
      <c r="FG45" s="178">
        <v>0</v>
      </c>
      <c r="FH45" s="178">
        <v>0</v>
      </c>
      <c r="FI45" s="178">
        <v>0</v>
      </c>
      <c r="FJ45" s="178">
        <v>0</v>
      </c>
      <c r="FK45" s="178">
        <v>0</v>
      </c>
      <c r="FL45" s="178">
        <v>0</v>
      </c>
      <c r="FM45" s="178">
        <v>0</v>
      </c>
      <c r="FN45" s="178">
        <v>0</v>
      </c>
      <c r="FO45" s="178">
        <v>0</v>
      </c>
      <c r="FP45" s="178">
        <v>0</v>
      </c>
      <c r="FQ45" s="178">
        <v>0</v>
      </c>
      <c r="FR45" s="178">
        <v>0</v>
      </c>
      <c r="FS45" s="178">
        <v>0</v>
      </c>
      <c r="FT45" s="178">
        <v>0</v>
      </c>
      <c r="FU45" s="178">
        <v>0</v>
      </c>
      <c r="FV45" s="178">
        <v>0</v>
      </c>
      <c r="FW45" s="178">
        <v>0</v>
      </c>
      <c r="FX45" s="178">
        <v>0</v>
      </c>
      <c r="FY45" s="178">
        <v>0</v>
      </c>
      <c r="FZ45" s="178">
        <v>0</v>
      </c>
      <c r="GA45" s="178">
        <v>0</v>
      </c>
      <c r="GB45" s="178">
        <v>0</v>
      </c>
      <c r="GC45" s="178">
        <v>0</v>
      </c>
      <c r="GD45" s="252">
        <v>0</v>
      </c>
      <c r="GE45" s="252">
        <v>0</v>
      </c>
      <c r="GF45" s="252">
        <v>0</v>
      </c>
      <c r="GG45" s="252">
        <v>0</v>
      </c>
      <c r="GH45" s="252">
        <v>0</v>
      </c>
      <c r="GI45" s="252">
        <v>0</v>
      </c>
      <c r="GJ45" s="252">
        <v>0</v>
      </c>
      <c r="GK45" s="252">
        <v>0</v>
      </c>
      <c r="GL45" s="252"/>
    </row>
    <row r="46" spans="2:194" ht="15" customHeight="1">
      <c r="B46" s="255" t="s">
        <v>320</v>
      </c>
      <c r="C46" s="178">
        <v>0</v>
      </c>
      <c r="D46" s="178">
        <v>0</v>
      </c>
      <c r="E46" s="178">
        <v>0</v>
      </c>
      <c r="F46" s="178">
        <v>0</v>
      </c>
      <c r="G46" s="178">
        <v>0</v>
      </c>
      <c r="H46" s="178">
        <v>0</v>
      </c>
      <c r="I46" s="178">
        <v>0</v>
      </c>
      <c r="J46" s="178">
        <v>0</v>
      </c>
      <c r="K46" s="178">
        <v>0</v>
      </c>
      <c r="L46" s="178">
        <v>0</v>
      </c>
      <c r="M46" s="178">
        <v>0</v>
      </c>
      <c r="N46" s="178">
        <v>0</v>
      </c>
      <c r="O46" s="178">
        <v>0</v>
      </c>
      <c r="P46" s="178">
        <v>0</v>
      </c>
      <c r="Q46" s="178">
        <v>0</v>
      </c>
      <c r="R46" s="178">
        <v>0</v>
      </c>
      <c r="S46" s="178">
        <v>0</v>
      </c>
      <c r="T46" s="178">
        <v>0</v>
      </c>
      <c r="U46" s="178">
        <v>0</v>
      </c>
      <c r="V46" s="178">
        <v>0</v>
      </c>
      <c r="W46" s="178">
        <v>0</v>
      </c>
      <c r="X46" s="178">
        <v>0</v>
      </c>
      <c r="Y46" s="178">
        <v>0</v>
      </c>
      <c r="Z46" s="178">
        <v>0</v>
      </c>
      <c r="AA46" s="178">
        <v>0</v>
      </c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178">
        <v>0</v>
      </c>
      <c r="AI46" s="178">
        <v>0</v>
      </c>
      <c r="AJ46" s="178">
        <v>0</v>
      </c>
      <c r="AK46" s="178">
        <v>0</v>
      </c>
      <c r="AL46" s="178">
        <v>0</v>
      </c>
      <c r="AM46" s="178">
        <v>0</v>
      </c>
      <c r="AN46" s="178">
        <v>0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178">
        <v>0</v>
      </c>
      <c r="AV46" s="178">
        <v>0</v>
      </c>
      <c r="AW46" s="178">
        <v>0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178">
        <v>0</v>
      </c>
      <c r="BD46" s="178">
        <v>0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178">
        <v>0</v>
      </c>
      <c r="BK46" s="178">
        <v>0</v>
      </c>
      <c r="BL46" s="178">
        <v>0</v>
      </c>
      <c r="BM46" s="178">
        <v>0</v>
      </c>
      <c r="BN46" s="178">
        <v>0</v>
      </c>
      <c r="BO46" s="178">
        <v>0</v>
      </c>
      <c r="BP46" s="178">
        <v>0</v>
      </c>
      <c r="BQ46" s="178">
        <v>0</v>
      </c>
      <c r="BR46" s="178">
        <v>0</v>
      </c>
      <c r="BS46" s="178">
        <v>0</v>
      </c>
      <c r="BT46" s="178">
        <v>0</v>
      </c>
      <c r="BU46" s="178">
        <v>0</v>
      </c>
      <c r="BV46" s="178">
        <v>0</v>
      </c>
      <c r="BW46" s="178">
        <v>0</v>
      </c>
      <c r="BX46" s="178">
        <v>0</v>
      </c>
      <c r="BY46" s="178">
        <v>0</v>
      </c>
      <c r="BZ46" s="178">
        <v>0</v>
      </c>
      <c r="CA46" s="178">
        <v>0</v>
      </c>
      <c r="CB46" s="178">
        <v>0</v>
      </c>
      <c r="CC46" s="178">
        <v>0</v>
      </c>
      <c r="CD46" s="178">
        <v>0</v>
      </c>
      <c r="CE46" s="178">
        <v>0</v>
      </c>
      <c r="CF46" s="178">
        <v>0</v>
      </c>
      <c r="CG46" s="178">
        <v>0</v>
      </c>
      <c r="CH46" s="178">
        <v>0</v>
      </c>
      <c r="CI46" s="178">
        <v>0</v>
      </c>
      <c r="CJ46" s="178">
        <v>0</v>
      </c>
      <c r="CK46" s="178">
        <v>0</v>
      </c>
      <c r="CL46" s="178">
        <v>0</v>
      </c>
      <c r="CM46" s="178">
        <v>0</v>
      </c>
      <c r="CN46" s="178">
        <v>0</v>
      </c>
      <c r="CO46" s="178">
        <v>0</v>
      </c>
      <c r="CP46" s="178">
        <v>0</v>
      </c>
      <c r="CQ46" s="178">
        <v>0</v>
      </c>
      <c r="CR46" s="178">
        <v>0</v>
      </c>
      <c r="CS46" s="178">
        <v>0</v>
      </c>
      <c r="CT46" s="178">
        <v>0</v>
      </c>
      <c r="CU46" s="178">
        <v>0</v>
      </c>
      <c r="CV46" s="178">
        <v>0</v>
      </c>
      <c r="CW46" s="178">
        <v>0</v>
      </c>
      <c r="CX46" s="178">
        <v>0</v>
      </c>
      <c r="CY46" s="178">
        <v>3</v>
      </c>
      <c r="CZ46" s="178">
        <v>3</v>
      </c>
      <c r="DA46" s="178">
        <v>3</v>
      </c>
      <c r="DB46" s="178">
        <v>3</v>
      </c>
      <c r="DC46" s="178">
        <v>3</v>
      </c>
      <c r="DD46" s="178">
        <v>3</v>
      </c>
      <c r="DE46" s="178">
        <v>0</v>
      </c>
      <c r="DF46" s="178">
        <v>0</v>
      </c>
      <c r="DG46" s="178">
        <v>0</v>
      </c>
      <c r="DH46" s="178">
        <v>0</v>
      </c>
      <c r="DI46" s="178">
        <v>0</v>
      </c>
      <c r="DJ46" s="178">
        <v>0</v>
      </c>
      <c r="DK46" s="178">
        <v>0</v>
      </c>
      <c r="DL46" s="178">
        <v>0</v>
      </c>
      <c r="DM46" s="178">
        <v>0</v>
      </c>
      <c r="DN46" s="178">
        <v>0</v>
      </c>
      <c r="DO46" s="178">
        <v>0</v>
      </c>
      <c r="DP46" s="178">
        <v>0</v>
      </c>
      <c r="DQ46" s="178">
        <v>0</v>
      </c>
      <c r="DR46" s="178">
        <v>0</v>
      </c>
      <c r="DS46" s="178">
        <v>0</v>
      </c>
      <c r="DT46" s="178">
        <v>0</v>
      </c>
      <c r="DU46" s="178">
        <v>0</v>
      </c>
      <c r="DV46" s="178">
        <v>0</v>
      </c>
      <c r="DW46" s="178">
        <v>0</v>
      </c>
      <c r="DX46" s="178">
        <v>0</v>
      </c>
      <c r="DY46" s="178">
        <v>0</v>
      </c>
      <c r="DZ46" s="178">
        <v>0</v>
      </c>
      <c r="EA46" s="178">
        <v>0</v>
      </c>
      <c r="EB46" s="178">
        <v>0</v>
      </c>
      <c r="EC46" s="178">
        <v>0</v>
      </c>
      <c r="ED46" s="178">
        <v>0</v>
      </c>
      <c r="EE46" s="178">
        <v>0</v>
      </c>
      <c r="EF46" s="178">
        <v>0</v>
      </c>
      <c r="EG46" s="178">
        <v>0</v>
      </c>
      <c r="EH46" s="178">
        <v>0</v>
      </c>
      <c r="EI46" s="178">
        <v>0</v>
      </c>
      <c r="EJ46" s="178">
        <v>0</v>
      </c>
      <c r="EK46" s="178">
        <v>0</v>
      </c>
      <c r="EL46" s="178">
        <v>0</v>
      </c>
      <c r="EM46" s="178">
        <v>0</v>
      </c>
      <c r="EN46" s="178">
        <v>0</v>
      </c>
      <c r="EO46" s="178">
        <v>0</v>
      </c>
      <c r="EP46" s="178">
        <v>0</v>
      </c>
      <c r="EQ46" s="178">
        <v>0</v>
      </c>
      <c r="ER46" s="178">
        <v>0</v>
      </c>
      <c r="ES46" s="178">
        <v>0</v>
      </c>
      <c r="ET46" s="178">
        <v>0</v>
      </c>
      <c r="EU46" s="178">
        <v>0</v>
      </c>
      <c r="EV46" s="178">
        <v>0</v>
      </c>
      <c r="EW46" s="178">
        <v>0</v>
      </c>
      <c r="EX46" s="178">
        <v>0</v>
      </c>
      <c r="EY46" s="178">
        <v>0</v>
      </c>
      <c r="EZ46" s="178">
        <v>0</v>
      </c>
      <c r="FA46" s="178">
        <v>0</v>
      </c>
      <c r="FB46" s="178">
        <v>0</v>
      </c>
      <c r="FC46" s="178">
        <v>0</v>
      </c>
      <c r="FD46" s="178">
        <v>0</v>
      </c>
      <c r="FE46" s="178">
        <v>0</v>
      </c>
      <c r="FF46" s="178">
        <v>0</v>
      </c>
      <c r="FG46" s="178">
        <v>0</v>
      </c>
      <c r="FH46" s="178">
        <v>0</v>
      </c>
      <c r="FI46" s="178">
        <v>0</v>
      </c>
      <c r="FJ46" s="178">
        <v>0</v>
      </c>
      <c r="FK46" s="178">
        <v>0</v>
      </c>
      <c r="FL46" s="178">
        <v>0</v>
      </c>
      <c r="FM46" s="178">
        <v>0</v>
      </c>
      <c r="FN46" s="178">
        <v>0</v>
      </c>
      <c r="FO46" s="178">
        <v>0</v>
      </c>
      <c r="FP46" s="178">
        <v>0</v>
      </c>
      <c r="FQ46" s="178">
        <v>0</v>
      </c>
      <c r="FR46" s="178">
        <v>0</v>
      </c>
      <c r="FS46" s="178">
        <v>0</v>
      </c>
      <c r="FT46" s="178">
        <v>0</v>
      </c>
      <c r="FU46" s="178">
        <v>0</v>
      </c>
      <c r="FV46" s="178">
        <v>0</v>
      </c>
      <c r="FW46" s="178">
        <v>0</v>
      </c>
      <c r="FX46" s="178">
        <v>0</v>
      </c>
      <c r="FY46" s="178">
        <v>0</v>
      </c>
      <c r="FZ46" s="178">
        <v>0</v>
      </c>
      <c r="GA46" s="178">
        <v>0</v>
      </c>
      <c r="GB46" s="178">
        <v>0</v>
      </c>
      <c r="GC46" s="178">
        <v>0</v>
      </c>
      <c r="GD46" s="252">
        <v>0</v>
      </c>
      <c r="GE46" s="252">
        <v>0</v>
      </c>
      <c r="GF46" s="252">
        <v>0</v>
      </c>
      <c r="GG46" s="252">
        <v>0</v>
      </c>
      <c r="GH46" s="252">
        <v>0</v>
      </c>
      <c r="GI46" s="252">
        <v>0</v>
      </c>
      <c r="GJ46" s="252">
        <v>0</v>
      </c>
      <c r="GK46" s="252">
        <v>0</v>
      </c>
      <c r="GL46" s="252"/>
    </row>
    <row r="47" spans="2:194" ht="15" customHeight="1">
      <c r="B47" s="255" t="s">
        <v>321</v>
      </c>
      <c r="C47" s="178">
        <v>0</v>
      </c>
      <c r="D47" s="178">
        <v>0</v>
      </c>
      <c r="E47" s="178">
        <v>0</v>
      </c>
      <c r="F47" s="178">
        <v>0</v>
      </c>
      <c r="G47" s="178">
        <v>0</v>
      </c>
      <c r="H47" s="178">
        <v>0</v>
      </c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178">
        <v>0</v>
      </c>
      <c r="R47" s="178">
        <v>0</v>
      </c>
      <c r="S47" s="178">
        <v>0</v>
      </c>
      <c r="T47" s="178">
        <v>0</v>
      </c>
      <c r="U47" s="178">
        <v>0</v>
      </c>
      <c r="V47" s="178">
        <v>0</v>
      </c>
      <c r="W47" s="178">
        <v>0</v>
      </c>
      <c r="X47" s="178">
        <v>0</v>
      </c>
      <c r="Y47" s="178">
        <v>0</v>
      </c>
      <c r="Z47" s="178">
        <v>0</v>
      </c>
      <c r="AA47" s="178">
        <v>0</v>
      </c>
      <c r="AB47" s="178">
        <v>0</v>
      </c>
      <c r="AC47" s="178">
        <v>0</v>
      </c>
      <c r="AD47" s="178">
        <v>0</v>
      </c>
      <c r="AE47" s="178">
        <v>0</v>
      </c>
      <c r="AF47" s="178">
        <v>0</v>
      </c>
      <c r="AG47" s="178">
        <v>0</v>
      </c>
      <c r="AH47" s="178">
        <v>0</v>
      </c>
      <c r="AI47" s="178">
        <v>0</v>
      </c>
      <c r="AJ47" s="178">
        <v>0</v>
      </c>
      <c r="AK47" s="178">
        <v>0</v>
      </c>
      <c r="AL47" s="178">
        <v>0</v>
      </c>
      <c r="AM47" s="178">
        <v>0</v>
      </c>
      <c r="AN47" s="178">
        <v>0</v>
      </c>
      <c r="AO47" s="178">
        <v>0</v>
      </c>
      <c r="AP47" s="178">
        <v>0</v>
      </c>
      <c r="AQ47" s="178">
        <v>0</v>
      </c>
      <c r="AR47" s="178">
        <v>0</v>
      </c>
      <c r="AS47" s="178">
        <v>0</v>
      </c>
      <c r="AT47" s="178">
        <v>0</v>
      </c>
      <c r="AU47" s="178">
        <v>0</v>
      </c>
      <c r="AV47" s="178">
        <v>0</v>
      </c>
      <c r="AW47" s="178">
        <v>0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178">
        <v>0</v>
      </c>
      <c r="BD47" s="178">
        <v>0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178">
        <v>0</v>
      </c>
      <c r="BK47" s="178">
        <v>0</v>
      </c>
      <c r="BL47" s="178">
        <v>0</v>
      </c>
      <c r="BM47" s="178">
        <v>0</v>
      </c>
      <c r="BN47" s="178">
        <v>0</v>
      </c>
      <c r="BO47" s="178">
        <v>0</v>
      </c>
      <c r="BP47" s="178">
        <v>0</v>
      </c>
      <c r="BQ47" s="178">
        <v>0</v>
      </c>
      <c r="BR47" s="178">
        <v>0</v>
      </c>
      <c r="BS47" s="178">
        <v>0</v>
      </c>
      <c r="BT47" s="178">
        <v>0</v>
      </c>
      <c r="BU47" s="178">
        <v>0</v>
      </c>
      <c r="BV47" s="178">
        <v>0</v>
      </c>
      <c r="BW47" s="178">
        <v>0</v>
      </c>
      <c r="BX47" s="178">
        <v>0</v>
      </c>
      <c r="BY47" s="178">
        <v>0</v>
      </c>
      <c r="BZ47" s="178">
        <v>0</v>
      </c>
      <c r="CA47" s="178">
        <v>0</v>
      </c>
      <c r="CB47" s="178">
        <v>0</v>
      </c>
      <c r="CC47" s="178">
        <v>0</v>
      </c>
      <c r="CD47" s="178">
        <v>0</v>
      </c>
      <c r="CE47" s="178">
        <v>0</v>
      </c>
      <c r="CF47" s="178">
        <v>0</v>
      </c>
      <c r="CG47" s="178">
        <v>0</v>
      </c>
      <c r="CH47" s="178">
        <v>0</v>
      </c>
      <c r="CI47" s="178">
        <v>0</v>
      </c>
      <c r="CJ47" s="178">
        <v>0</v>
      </c>
      <c r="CK47" s="178">
        <v>0</v>
      </c>
      <c r="CL47" s="178">
        <v>0</v>
      </c>
      <c r="CM47" s="178">
        <v>0</v>
      </c>
      <c r="CN47" s="178">
        <v>0</v>
      </c>
      <c r="CO47" s="178">
        <v>0</v>
      </c>
      <c r="CP47" s="178">
        <v>0</v>
      </c>
      <c r="CQ47" s="178">
        <v>0</v>
      </c>
      <c r="CR47" s="178">
        <v>0</v>
      </c>
      <c r="CS47" s="178">
        <v>0</v>
      </c>
      <c r="CT47" s="178">
        <v>0</v>
      </c>
      <c r="CU47" s="178">
        <v>0</v>
      </c>
      <c r="CV47" s="178">
        <v>0</v>
      </c>
      <c r="CW47" s="178">
        <v>0</v>
      </c>
      <c r="CX47" s="178">
        <v>0</v>
      </c>
      <c r="CY47" s="178">
        <v>4</v>
      </c>
      <c r="CZ47" s="178">
        <v>4</v>
      </c>
      <c r="DA47" s="178">
        <v>4</v>
      </c>
      <c r="DB47" s="178">
        <v>4</v>
      </c>
      <c r="DC47" s="178">
        <v>4</v>
      </c>
      <c r="DD47" s="178">
        <v>4</v>
      </c>
      <c r="DE47" s="178">
        <v>0</v>
      </c>
      <c r="DF47" s="178">
        <v>0</v>
      </c>
      <c r="DG47" s="178">
        <v>0</v>
      </c>
      <c r="DH47" s="178">
        <v>0</v>
      </c>
      <c r="DI47" s="178">
        <v>0</v>
      </c>
      <c r="DJ47" s="178">
        <v>0</v>
      </c>
      <c r="DK47" s="178">
        <v>0</v>
      </c>
      <c r="DL47" s="178">
        <v>0</v>
      </c>
      <c r="DM47" s="178">
        <v>0</v>
      </c>
      <c r="DN47" s="178">
        <v>0</v>
      </c>
      <c r="DO47" s="178">
        <v>0</v>
      </c>
      <c r="DP47" s="178">
        <v>0</v>
      </c>
      <c r="DQ47" s="178">
        <v>0</v>
      </c>
      <c r="DR47" s="178">
        <v>0</v>
      </c>
      <c r="DS47" s="178">
        <v>0</v>
      </c>
      <c r="DT47" s="178">
        <v>0</v>
      </c>
      <c r="DU47" s="178">
        <v>0</v>
      </c>
      <c r="DV47" s="178">
        <v>0</v>
      </c>
      <c r="DW47" s="178">
        <v>0</v>
      </c>
      <c r="DX47" s="178">
        <v>0</v>
      </c>
      <c r="DY47" s="178">
        <v>0</v>
      </c>
      <c r="DZ47" s="178">
        <v>0</v>
      </c>
      <c r="EA47" s="178">
        <v>0</v>
      </c>
      <c r="EB47" s="178">
        <v>0</v>
      </c>
      <c r="EC47" s="178">
        <v>0</v>
      </c>
      <c r="ED47" s="178">
        <v>0</v>
      </c>
      <c r="EE47" s="178">
        <v>0</v>
      </c>
      <c r="EF47" s="178">
        <v>0</v>
      </c>
      <c r="EG47" s="178">
        <v>0</v>
      </c>
      <c r="EH47" s="178">
        <v>0</v>
      </c>
      <c r="EI47" s="178">
        <v>0</v>
      </c>
      <c r="EJ47" s="178">
        <v>0</v>
      </c>
      <c r="EK47" s="178">
        <v>0</v>
      </c>
      <c r="EL47" s="178">
        <v>0</v>
      </c>
      <c r="EM47" s="178">
        <v>0</v>
      </c>
      <c r="EN47" s="178">
        <v>0</v>
      </c>
      <c r="EO47" s="178">
        <v>0</v>
      </c>
      <c r="EP47" s="178">
        <v>0</v>
      </c>
      <c r="EQ47" s="178">
        <v>0</v>
      </c>
      <c r="ER47" s="178">
        <v>0</v>
      </c>
      <c r="ES47" s="178">
        <v>0</v>
      </c>
      <c r="ET47" s="178">
        <v>0</v>
      </c>
      <c r="EU47" s="178">
        <v>0</v>
      </c>
      <c r="EV47" s="178">
        <v>0</v>
      </c>
      <c r="EW47" s="178">
        <v>0</v>
      </c>
      <c r="EX47" s="178">
        <v>0</v>
      </c>
      <c r="EY47" s="178">
        <v>0</v>
      </c>
      <c r="EZ47" s="178">
        <v>0</v>
      </c>
      <c r="FA47" s="178">
        <v>0</v>
      </c>
      <c r="FB47" s="178">
        <v>0</v>
      </c>
      <c r="FC47" s="178">
        <v>0</v>
      </c>
      <c r="FD47" s="178">
        <v>0</v>
      </c>
      <c r="FE47" s="178">
        <v>0</v>
      </c>
      <c r="FF47" s="178">
        <v>0</v>
      </c>
      <c r="FG47" s="178">
        <v>0</v>
      </c>
      <c r="FH47" s="178">
        <v>0</v>
      </c>
      <c r="FI47" s="178">
        <v>0</v>
      </c>
      <c r="FJ47" s="178">
        <v>0</v>
      </c>
      <c r="FK47" s="178">
        <v>0</v>
      </c>
      <c r="FL47" s="178">
        <v>0</v>
      </c>
      <c r="FM47" s="178">
        <v>0</v>
      </c>
      <c r="FN47" s="178">
        <v>0</v>
      </c>
      <c r="FO47" s="178">
        <v>0</v>
      </c>
      <c r="FP47" s="178">
        <v>0</v>
      </c>
      <c r="FQ47" s="178">
        <v>0</v>
      </c>
      <c r="FR47" s="178">
        <v>0</v>
      </c>
      <c r="FS47" s="178">
        <v>0</v>
      </c>
      <c r="FT47" s="178">
        <v>0</v>
      </c>
      <c r="FU47" s="178">
        <v>0</v>
      </c>
      <c r="FV47" s="178">
        <v>0</v>
      </c>
      <c r="FW47" s="178">
        <v>0</v>
      </c>
      <c r="FX47" s="178">
        <v>0</v>
      </c>
      <c r="FY47" s="178">
        <v>0</v>
      </c>
      <c r="FZ47" s="178">
        <v>0</v>
      </c>
      <c r="GA47" s="178">
        <v>0</v>
      </c>
      <c r="GB47" s="178">
        <v>0</v>
      </c>
      <c r="GC47" s="178">
        <v>0</v>
      </c>
      <c r="GD47" s="252">
        <v>0</v>
      </c>
      <c r="GE47" s="252">
        <v>0</v>
      </c>
      <c r="GF47" s="252">
        <v>0</v>
      </c>
      <c r="GG47" s="252">
        <v>0</v>
      </c>
      <c r="GH47" s="252">
        <v>0</v>
      </c>
      <c r="GI47" s="252">
        <v>0</v>
      </c>
      <c r="GJ47" s="252">
        <v>0</v>
      </c>
      <c r="GK47" s="252">
        <v>0</v>
      </c>
      <c r="GL47" s="252"/>
    </row>
    <row r="48" spans="2:194" ht="15" customHeight="1">
      <c r="B48" s="255" t="s">
        <v>322</v>
      </c>
      <c r="C48" s="178">
        <v>0</v>
      </c>
      <c r="D48" s="178">
        <v>0</v>
      </c>
      <c r="E48" s="178">
        <v>0</v>
      </c>
      <c r="F48" s="178">
        <v>0</v>
      </c>
      <c r="G48" s="178">
        <v>0</v>
      </c>
      <c r="H48" s="178">
        <v>0</v>
      </c>
      <c r="I48" s="178">
        <v>0</v>
      </c>
      <c r="J48" s="178">
        <v>0</v>
      </c>
      <c r="K48" s="178">
        <v>0</v>
      </c>
      <c r="L48" s="178">
        <v>0</v>
      </c>
      <c r="M48" s="178">
        <v>0</v>
      </c>
      <c r="N48" s="178">
        <v>0</v>
      </c>
      <c r="O48" s="178">
        <v>0</v>
      </c>
      <c r="P48" s="178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178">
        <v>0</v>
      </c>
      <c r="BK48" s="178">
        <v>0</v>
      </c>
      <c r="BL48" s="178">
        <v>0</v>
      </c>
      <c r="BM48" s="178">
        <v>0</v>
      </c>
      <c r="BN48" s="178">
        <v>0</v>
      </c>
      <c r="BO48" s="178">
        <v>0</v>
      </c>
      <c r="BP48" s="178">
        <v>0</v>
      </c>
      <c r="BQ48" s="178">
        <v>0</v>
      </c>
      <c r="BR48" s="178">
        <v>0</v>
      </c>
      <c r="BS48" s="178">
        <v>0</v>
      </c>
      <c r="BT48" s="178">
        <v>0</v>
      </c>
      <c r="BU48" s="178">
        <v>0</v>
      </c>
      <c r="BV48" s="178">
        <v>0</v>
      </c>
      <c r="BW48" s="178">
        <v>0</v>
      </c>
      <c r="BX48" s="178">
        <v>0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>
        <v>0</v>
      </c>
      <c r="CK48" s="178">
        <v>0</v>
      </c>
      <c r="CL48" s="178">
        <v>0</v>
      </c>
      <c r="CM48" s="178">
        <v>0</v>
      </c>
      <c r="CN48" s="178">
        <v>0</v>
      </c>
      <c r="CO48" s="178">
        <v>0</v>
      </c>
      <c r="CP48" s="178">
        <v>0</v>
      </c>
      <c r="CQ48" s="178">
        <v>0</v>
      </c>
      <c r="CR48" s="178">
        <v>0</v>
      </c>
      <c r="CS48" s="178">
        <v>0</v>
      </c>
      <c r="CT48" s="178">
        <v>0</v>
      </c>
      <c r="CU48" s="178">
        <v>0</v>
      </c>
      <c r="CV48" s="178">
        <v>0</v>
      </c>
      <c r="CW48" s="178">
        <v>0</v>
      </c>
      <c r="CX48" s="178">
        <v>0</v>
      </c>
      <c r="CY48" s="178">
        <v>5</v>
      </c>
      <c r="CZ48" s="178">
        <v>5</v>
      </c>
      <c r="DA48" s="178">
        <v>5</v>
      </c>
      <c r="DB48" s="178">
        <v>5</v>
      </c>
      <c r="DC48" s="178">
        <v>5</v>
      </c>
      <c r="DD48" s="178">
        <v>5</v>
      </c>
      <c r="DE48" s="178">
        <v>0</v>
      </c>
      <c r="DF48" s="178">
        <v>0</v>
      </c>
      <c r="DG48" s="178">
        <v>0</v>
      </c>
      <c r="DH48" s="178">
        <v>0</v>
      </c>
      <c r="DI48" s="178">
        <v>0</v>
      </c>
      <c r="DJ48" s="178">
        <v>0</v>
      </c>
      <c r="DK48" s="178">
        <v>0</v>
      </c>
      <c r="DL48" s="178">
        <v>0</v>
      </c>
      <c r="DM48" s="178">
        <v>0</v>
      </c>
      <c r="DN48" s="178">
        <v>0</v>
      </c>
      <c r="DO48" s="178">
        <v>0</v>
      </c>
      <c r="DP48" s="178">
        <v>0</v>
      </c>
      <c r="DQ48" s="178">
        <v>0</v>
      </c>
      <c r="DR48" s="178">
        <v>0</v>
      </c>
      <c r="DS48" s="178">
        <v>0</v>
      </c>
      <c r="DT48" s="178">
        <v>0</v>
      </c>
      <c r="DU48" s="178">
        <v>0</v>
      </c>
      <c r="DV48" s="178">
        <v>0</v>
      </c>
      <c r="DW48" s="178">
        <v>0</v>
      </c>
      <c r="DX48" s="178">
        <v>0</v>
      </c>
      <c r="DY48" s="178">
        <v>0</v>
      </c>
      <c r="DZ48" s="178">
        <v>0</v>
      </c>
      <c r="EA48" s="178">
        <v>0</v>
      </c>
      <c r="EB48" s="178">
        <v>0</v>
      </c>
      <c r="EC48" s="178">
        <v>0</v>
      </c>
      <c r="ED48" s="178">
        <v>0</v>
      </c>
      <c r="EE48" s="178">
        <v>0</v>
      </c>
      <c r="EF48" s="178">
        <v>0</v>
      </c>
      <c r="EG48" s="178">
        <v>0</v>
      </c>
      <c r="EH48" s="178">
        <v>0</v>
      </c>
      <c r="EI48" s="178">
        <v>0</v>
      </c>
      <c r="EJ48" s="178">
        <v>0</v>
      </c>
      <c r="EK48" s="178">
        <v>0</v>
      </c>
      <c r="EL48" s="178">
        <v>0</v>
      </c>
      <c r="EM48" s="178">
        <v>0</v>
      </c>
      <c r="EN48" s="178">
        <v>0</v>
      </c>
      <c r="EO48" s="178">
        <v>0</v>
      </c>
      <c r="EP48" s="178">
        <v>0</v>
      </c>
      <c r="EQ48" s="178">
        <v>0</v>
      </c>
      <c r="ER48" s="178">
        <v>0</v>
      </c>
      <c r="ES48" s="178">
        <v>0</v>
      </c>
      <c r="ET48" s="178">
        <v>0</v>
      </c>
      <c r="EU48" s="178">
        <v>0</v>
      </c>
      <c r="EV48" s="178">
        <v>0</v>
      </c>
      <c r="EW48" s="178">
        <v>0</v>
      </c>
      <c r="EX48" s="178">
        <v>0</v>
      </c>
      <c r="EY48" s="178">
        <v>0</v>
      </c>
      <c r="EZ48" s="178">
        <v>0</v>
      </c>
      <c r="FA48" s="178">
        <v>0</v>
      </c>
      <c r="FB48" s="178">
        <v>0</v>
      </c>
      <c r="FC48" s="178">
        <v>0</v>
      </c>
      <c r="FD48" s="178">
        <v>0</v>
      </c>
      <c r="FE48" s="178">
        <v>0</v>
      </c>
      <c r="FF48" s="178">
        <v>0</v>
      </c>
      <c r="FG48" s="178">
        <v>0</v>
      </c>
      <c r="FH48" s="178">
        <v>0</v>
      </c>
      <c r="FI48" s="178">
        <v>0</v>
      </c>
      <c r="FJ48" s="178">
        <v>0</v>
      </c>
      <c r="FK48" s="178">
        <v>0</v>
      </c>
      <c r="FL48" s="178">
        <v>0</v>
      </c>
      <c r="FM48" s="178">
        <v>0</v>
      </c>
      <c r="FN48" s="178">
        <v>0</v>
      </c>
      <c r="FO48" s="178">
        <v>0</v>
      </c>
      <c r="FP48" s="178">
        <v>0</v>
      </c>
      <c r="FQ48" s="178">
        <v>0</v>
      </c>
      <c r="FR48" s="178">
        <v>0</v>
      </c>
      <c r="FS48" s="178">
        <v>0</v>
      </c>
      <c r="FT48" s="178">
        <v>0</v>
      </c>
      <c r="FU48" s="178">
        <v>0</v>
      </c>
      <c r="FV48" s="178">
        <v>0</v>
      </c>
      <c r="FW48" s="178">
        <v>0</v>
      </c>
      <c r="FX48" s="178">
        <v>0</v>
      </c>
      <c r="FY48" s="178">
        <v>0</v>
      </c>
      <c r="FZ48" s="178">
        <v>0</v>
      </c>
      <c r="GA48" s="178">
        <v>0</v>
      </c>
      <c r="GB48" s="178">
        <v>0</v>
      </c>
      <c r="GC48" s="178">
        <v>0</v>
      </c>
      <c r="GD48" s="252">
        <v>0</v>
      </c>
      <c r="GE48" s="252">
        <v>0</v>
      </c>
      <c r="GF48" s="252">
        <v>0</v>
      </c>
      <c r="GG48" s="252">
        <v>0</v>
      </c>
      <c r="GH48" s="252">
        <v>0</v>
      </c>
      <c r="GI48" s="252">
        <v>0</v>
      </c>
      <c r="GJ48" s="252">
        <v>0</v>
      </c>
      <c r="GK48" s="252">
        <v>0</v>
      </c>
      <c r="GL48" s="252"/>
    </row>
    <row r="49" spans="2:194" ht="15" customHeight="1">
      <c r="B49" s="255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178"/>
      <c r="DH49" s="178"/>
      <c r="DI49" s="178"/>
      <c r="DJ49" s="178"/>
      <c r="DK49" s="178"/>
      <c r="DL49" s="178"/>
      <c r="DM49" s="178"/>
      <c r="DN49" s="178"/>
      <c r="DO49" s="178"/>
      <c r="DP49" s="178"/>
      <c r="DQ49" s="178"/>
      <c r="DR49" s="178"/>
      <c r="DS49" s="178"/>
      <c r="DT49" s="178"/>
      <c r="DU49" s="178"/>
      <c r="DV49" s="178"/>
      <c r="DW49" s="178"/>
      <c r="DX49" s="178"/>
      <c r="DY49" s="178"/>
      <c r="DZ49" s="178"/>
      <c r="EA49" s="178"/>
      <c r="EB49" s="178"/>
      <c r="EC49" s="178"/>
      <c r="ED49" s="178"/>
      <c r="EE49" s="178"/>
      <c r="EF49" s="178"/>
      <c r="EG49" s="178"/>
      <c r="EH49" s="178"/>
      <c r="EI49" s="178"/>
      <c r="EJ49" s="178"/>
      <c r="EK49" s="178"/>
      <c r="EL49" s="178"/>
      <c r="EM49" s="178"/>
      <c r="EN49" s="178"/>
      <c r="EO49" s="178"/>
      <c r="EP49" s="178"/>
      <c r="EQ49" s="178"/>
      <c r="ER49" s="178"/>
      <c r="ES49" s="178"/>
      <c r="ET49" s="178"/>
      <c r="EU49" s="178"/>
      <c r="EV49" s="178"/>
      <c r="EW49" s="178"/>
      <c r="EX49" s="178"/>
      <c r="EY49" s="178"/>
      <c r="EZ49" s="178"/>
      <c r="FA49" s="178"/>
      <c r="FB49" s="178"/>
      <c r="FC49" s="178"/>
      <c r="FD49" s="178"/>
      <c r="FE49" s="178"/>
      <c r="FF49" s="178"/>
      <c r="FG49" s="178"/>
      <c r="FH49" s="178"/>
      <c r="FI49" s="178"/>
      <c r="FJ49" s="178"/>
      <c r="FK49" s="178"/>
      <c r="FL49" s="178"/>
      <c r="FM49" s="178"/>
      <c r="FN49" s="178"/>
      <c r="FO49" s="178"/>
      <c r="FP49" s="178"/>
      <c r="FQ49" s="178"/>
      <c r="FR49" s="178"/>
      <c r="FS49" s="178"/>
      <c r="FT49" s="178"/>
      <c r="FU49" s="178"/>
      <c r="FV49" s="178"/>
      <c r="FW49" s="178"/>
      <c r="FX49" s="178"/>
      <c r="FY49" s="178"/>
      <c r="FZ49" s="178"/>
      <c r="GA49" s="178"/>
      <c r="GB49" s="178"/>
      <c r="GC49" s="178"/>
    </row>
    <row r="50" spans="2:194" ht="15" customHeight="1">
      <c r="B50" s="198" t="s">
        <v>315</v>
      </c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178"/>
      <c r="DH50" s="178"/>
      <c r="DI50" s="178"/>
      <c r="DJ50" s="178"/>
      <c r="DK50" s="178"/>
      <c r="DL50" s="178"/>
      <c r="DM50" s="178"/>
      <c r="DN50" s="178"/>
      <c r="DO50" s="178"/>
      <c r="DP50" s="178"/>
      <c r="DQ50" s="178"/>
      <c r="DR50" s="178"/>
      <c r="DS50" s="178"/>
      <c r="DT50" s="178"/>
      <c r="DU50" s="178"/>
      <c r="DV50" s="178"/>
      <c r="DW50" s="178"/>
      <c r="DX50" s="178"/>
      <c r="DY50" s="178"/>
      <c r="DZ50" s="178"/>
      <c r="EA50" s="178"/>
      <c r="EB50" s="178"/>
      <c r="EC50" s="178"/>
      <c r="ED50" s="178"/>
      <c r="EE50" s="178"/>
      <c r="EF50" s="178"/>
      <c r="EG50" s="178"/>
      <c r="EH50" s="178"/>
      <c r="EI50" s="178"/>
      <c r="EJ50" s="178"/>
      <c r="EK50" s="178"/>
      <c r="EL50" s="178"/>
      <c r="EM50" s="178"/>
      <c r="EN50" s="178"/>
      <c r="EO50" s="178"/>
      <c r="EP50" s="178"/>
      <c r="EQ50" s="178"/>
      <c r="ER50" s="178"/>
      <c r="ES50" s="178"/>
      <c r="ET50" s="178"/>
      <c r="EU50" s="178"/>
      <c r="EV50" s="178"/>
      <c r="EW50" s="178"/>
      <c r="EX50" s="178"/>
      <c r="EY50" s="178"/>
      <c r="EZ50" s="178"/>
      <c r="FA50" s="178"/>
      <c r="FB50" s="178"/>
      <c r="FC50" s="178"/>
      <c r="FD50" s="178"/>
      <c r="FE50" s="178"/>
      <c r="FF50" s="178"/>
      <c r="FG50" s="178"/>
      <c r="FH50" s="178"/>
      <c r="FI50" s="178"/>
      <c r="FJ50" s="178"/>
      <c r="FK50" s="178"/>
      <c r="FL50" s="178"/>
      <c r="FM50" s="178"/>
      <c r="FN50" s="178"/>
      <c r="FO50" s="178"/>
      <c r="FP50" s="178"/>
      <c r="FQ50" s="178"/>
      <c r="FR50" s="178"/>
      <c r="FS50" s="178"/>
      <c r="FT50" s="178"/>
      <c r="FU50" s="178"/>
      <c r="FV50" s="178"/>
      <c r="FW50" s="178"/>
      <c r="FX50" s="178"/>
      <c r="FY50" s="178"/>
      <c r="FZ50" s="178"/>
      <c r="GA50" s="178"/>
      <c r="GB50" s="178"/>
      <c r="GC50" s="178"/>
    </row>
    <row r="51" spans="2:194" ht="15" customHeight="1">
      <c r="B51" s="255" t="s">
        <v>319</v>
      </c>
      <c r="C51" s="178">
        <v>0</v>
      </c>
      <c r="D51" s="178">
        <v>0</v>
      </c>
      <c r="E51" s="178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8">
        <v>0</v>
      </c>
      <c r="L51" s="178">
        <v>0</v>
      </c>
      <c r="M51" s="178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0</v>
      </c>
      <c r="S51" s="178">
        <v>0</v>
      </c>
      <c r="T51" s="178">
        <v>0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178">
        <v>0</v>
      </c>
      <c r="AI51" s="178">
        <v>0</v>
      </c>
      <c r="AJ51" s="178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178">
        <v>0</v>
      </c>
      <c r="AV51" s="178">
        <v>0</v>
      </c>
      <c r="AW51" s="178">
        <v>0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178">
        <v>0</v>
      </c>
      <c r="BD51" s="178">
        <v>0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178">
        <v>0</v>
      </c>
      <c r="BK51" s="178">
        <v>0</v>
      </c>
      <c r="BL51" s="178">
        <v>0</v>
      </c>
      <c r="BM51" s="178">
        <v>0</v>
      </c>
      <c r="BN51" s="178">
        <v>0</v>
      </c>
      <c r="BO51" s="178">
        <v>0</v>
      </c>
      <c r="BP51" s="178">
        <v>0</v>
      </c>
      <c r="BQ51" s="178">
        <v>0</v>
      </c>
      <c r="BR51" s="178">
        <v>0</v>
      </c>
      <c r="BS51" s="178">
        <v>0</v>
      </c>
      <c r="BT51" s="178">
        <v>0</v>
      </c>
      <c r="BU51" s="178">
        <v>0</v>
      </c>
      <c r="BV51" s="178">
        <v>0</v>
      </c>
      <c r="BW51" s="178">
        <v>0</v>
      </c>
      <c r="BX51" s="178">
        <v>0</v>
      </c>
      <c r="BY51" s="178">
        <v>0</v>
      </c>
      <c r="BZ51" s="178">
        <v>0</v>
      </c>
      <c r="CA51" s="178">
        <v>0</v>
      </c>
      <c r="CB51" s="178">
        <v>0</v>
      </c>
      <c r="CC51" s="178">
        <v>0</v>
      </c>
      <c r="CD51" s="178">
        <v>0</v>
      </c>
      <c r="CE51" s="178">
        <v>0</v>
      </c>
      <c r="CF51" s="178">
        <v>0</v>
      </c>
      <c r="CG51" s="178">
        <v>0</v>
      </c>
      <c r="CH51" s="178">
        <v>0</v>
      </c>
      <c r="CI51" s="178">
        <v>0</v>
      </c>
      <c r="CJ51" s="178">
        <v>0</v>
      </c>
      <c r="CK51" s="178">
        <v>0</v>
      </c>
      <c r="CL51" s="178">
        <v>0</v>
      </c>
      <c r="CM51" s="178">
        <v>0</v>
      </c>
      <c r="CN51" s="178">
        <v>0</v>
      </c>
      <c r="CO51" s="178">
        <v>0</v>
      </c>
      <c r="CP51" s="178">
        <v>0</v>
      </c>
      <c r="CQ51" s="178">
        <v>0</v>
      </c>
      <c r="CR51" s="178">
        <v>0</v>
      </c>
      <c r="CS51" s="178">
        <v>0</v>
      </c>
      <c r="CT51" s="178">
        <v>0</v>
      </c>
      <c r="CU51" s="178">
        <v>0</v>
      </c>
      <c r="CV51" s="178">
        <v>0</v>
      </c>
      <c r="CW51" s="178">
        <v>0</v>
      </c>
      <c r="CX51" s="178">
        <v>0</v>
      </c>
      <c r="CY51" s="178">
        <v>0</v>
      </c>
      <c r="CZ51" s="178">
        <v>0</v>
      </c>
      <c r="DA51" s="178">
        <v>0</v>
      </c>
      <c r="DB51" s="178">
        <v>0</v>
      </c>
      <c r="DC51" s="178">
        <v>0</v>
      </c>
      <c r="DD51" s="178">
        <v>0</v>
      </c>
      <c r="DE51" s="178">
        <v>0</v>
      </c>
      <c r="DF51" s="178">
        <v>0</v>
      </c>
      <c r="DG51" s="178">
        <v>0</v>
      </c>
      <c r="DH51" s="178">
        <v>0</v>
      </c>
      <c r="DI51" s="178">
        <v>0</v>
      </c>
      <c r="DJ51" s="178">
        <v>0</v>
      </c>
      <c r="DK51" s="178">
        <v>0</v>
      </c>
      <c r="DL51" s="178">
        <v>0</v>
      </c>
      <c r="DM51" s="178">
        <v>0</v>
      </c>
      <c r="DN51" s="178">
        <v>0</v>
      </c>
      <c r="DO51" s="178">
        <v>0</v>
      </c>
      <c r="DP51" s="178">
        <v>0</v>
      </c>
      <c r="DQ51" s="178">
        <v>0</v>
      </c>
      <c r="DR51" s="178">
        <v>0</v>
      </c>
      <c r="DS51" s="178">
        <v>0</v>
      </c>
      <c r="DT51" s="178">
        <v>0</v>
      </c>
      <c r="DU51" s="178">
        <v>0</v>
      </c>
      <c r="DV51" s="178">
        <v>0</v>
      </c>
      <c r="DW51" s="178">
        <v>0</v>
      </c>
      <c r="DX51" s="178">
        <v>0</v>
      </c>
      <c r="DY51" s="178">
        <v>0</v>
      </c>
      <c r="DZ51" s="178">
        <v>0</v>
      </c>
      <c r="EA51" s="178">
        <v>0</v>
      </c>
      <c r="EB51" s="178">
        <v>0</v>
      </c>
      <c r="EC51" s="178">
        <v>0</v>
      </c>
      <c r="ED51" s="178">
        <v>0</v>
      </c>
      <c r="EE51" s="178">
        <v>0</v>
      </c>
      <c r="EF51" s="178">
        <v>0</v>
      </c>
      <c r="EG51" s="178">
        <v>7.0000000000000009</v>
      </c>
      <c r="EH51" s="178">
        <v>7.0000000000000009</v>
      </c>
      <c r="EI51" s="178">
        <v>7.0000000000000009</v>
      </c>
      <c r="EJ51" s="178">
        <v>7.0000000000000009</v>
      </c>
      <c r="EK51" s="178">
        <v>0</v>
      </c>
      <c r="EL51" s="178">
        <v>0</v>
      </c>
      <c r="EM51" s="178">
        <v>0</v>
      </c>
      <c r="EN51" s="178">
        <v>0</v>
      </c>
      <c r="EO51" s="178">
        <v>0</v>
      </c>
      <c r="EP51" s="178">
        <v>0</v>
      </c>
      <c r="EQ51" s="178">
        <v>0</v>
      </c>
      <c r="ER51" s="178">
        <v>0</v>
      </c>
      <c r="ES51" s="178">
        <v>0</v>
      </c>
      <c r="ET51" s="178">
        <v>0</v>
      </c>
      <c r="EU51" s="178">
        <v>0</v>
      </c>
      <c r="EV51" s="178">
        <v>0</v>
      </c>
      <c r="EW51" s="178">
        <v>0</v>
      </c>
      <c r="EX51" s="178">
        <v>0</v>
      </c>
      <c r="EY51" s="178">
        <v>0</v>
      </c>
      <c r="EZ51" s="178">
        <v>7.0124999999999993</v>
      </c>
      <c r="FA51" s="178">
        <v>7.03</v>
      </c>
      <c r="FB51" s="178">
        <v>7.0525000000000002</v>
      </c>
      <c r="FC51" s="178">
        <v>7.0000000000000009</v>
      </c>
      <c r="FD51" s="178">
        <v>7.2525000000000004</v>
      </c>
      <c r="FE51" s="178">
        <v>7.2624999999999993</v>
      </c>
      <c r="FF51" s="178">
        <v>7.136000000000001</v>
      </c>
      <c r="FG51" s="178">
        <v>7.3125000000000009</v>
      </c>
      <c r="FH51" s="178">
        <v>6.99</v>
      </c>
      <c r="FI51" s="178">
        <v>7.02</v>
      </c>
      <c r="FJ51" s="178">
        <v>7.067499999999999</v>
      </c>
      <c r="FK51" s="178">
        <v>7.0900000000000007</v>
      </c>
      <c r="FL51" s="178">
        <v>7.0760000000000014</v>
      </c>
      <c r="FM51" s="178">
        <v>7.3033333333333328</v>
      </c>
      <c r="FN51" s="178">
        <v>8.1749999999999989</v>
      </c>
      <c r="FO51" s="178">
        <v>0</v>
      </c>
      <c r="FP51" s="178">
        <v>0</v>
      </c>
      <c r="FQ51" s="178">
        <v>0</v>
      </c>
      <c r="FR51" s="178">
        <v>7.0000000000000009</v>
      </c>
      <c r="FS51" s="178">
        <v>7.0000000000000009</v>
      </c>
      <c r="FT51" s="178">
        <v>0</v>
      </c>
      <c r="FU51" s="178">
        <v>0</v>
      </c>
      <c r="FV51" s="178">
        <v>0</v>
      </c>
      <c r="FW51" s="178">
        <v>0</v>
      </c>
      <c r="FX51" s="178">
        <v>0</v>
      </c>
      <c r="FY51" s="178">
        <v>7.0000000000000009</v>
      </c>
      <c r="FZ51" s="178">
        <v>0</v>
      </c>
      <c r="GA51" s="178">
        <v>0</v>
      </c>
      <c r="GB51" s="178">
        <v>0</v>
      </c>
      <c r="GC51" s="178">
        <v>0</v>
      </c>
      <c r="GD51" s="252">
        <v>0</v>
      </c>
      <c r="GE51" s="252">
        <v>0</v>
      </c>
      <c r="GF51" s="156">
        <v>18.5</v>
      </c>
      <c r="GG51" s="156">
        <v>18.5</v>
      </c>
      <c r="GH51" s="156">
        <v>18.5</v>
      </c>
      <c r="GI51" s="156">
        <v>0</v>
      </c>
      <c r="GJ51" s="156">
        <v>0</v>
      </c>
      <c r="GK51" s="156">
        <v>7</v>
      </c>
    </row>
    <row r="52" spans="2:194" ht="15" customHeight="1">
      <c r="B52" s="255" t="s">
        <v>320</v>
      </c>
      <c r="C52" s="178">
        <v>0</v>
      </c>
      <c r="D52" s="178">
        <v>0</v>
      </c>
      <c r="E52" s="178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178">
        <v>0</v>
      </c>
      <c r="AI52" s="178">
        <v>0</v>
      </c>
      <c r="AJ52" s="178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178">
        <v>0</v>
      </c>
      <c r="AW52" s="178">
        <v>0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178">
        <v>0</v>
      </c>
      <c r="BD52" s="178">
        <v>0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0</v>
      </c>
      <c r="CZ52" s="178">
        <v>0</v>
      </c>
      <c r="DA52" s="178">
        <v>0</v>
      </c>
      <c r="DB52" s="178">
        <v>0</v>
      </c>
      <c r="DC52" s="178">
        <v>0</v>
      </c>
      <c r="DD52" s="178">
        <v>0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7.2499999999999991</v>
      </c>
      <c r="EH52" s="178">
        <v>7.2499999999999991</v>
      </c>
      <c r="EI52" s="178">
        <v>7.2499999999999991</v>
      </c>
      <c r="EJ52" s="178">
        <v>7.2499999999999991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7.4399999999999995</v>
      </c>
      <c r="FA52" s="178">
        <v>7.73</v>
      </c>
      <c r="FB52" s="178">
        <v>7.75</v>
      </c>
      <c r="FC52" s="178">
        <v>7.75</v>
      </c>
      <c r="FD52" s="178">
        <v>7.75</v>
      </c>
      <c r="FE52" s="178">
        <v>7.7200000000000006</v>
      </c>
      <c r="FF52" s="178">
        <v>7.7400000000000011</v>
      </c>
      <c r="FG52" s="178">
        <v>7.625</v>
      </c>
      <c r="FH52" s="178">
        <v>7.2499999999999991</v>
      </c>
      <c r="FI52" s="178">
        <v>7.75</v>
      </c>
      <c r="FJ52" s="178">
        <v>7.5200000000000005</v>
      </c>
      <c r="FK52" s="178">
        <v>7.75</v>
      </c>
      <c r="FL52" s="178">
        <v>7.75</v>
      </c>
      <c r="FM52" s="178">
        <v>0</v>
      </c>
      <c r="FN52" s="178">
        <v>7.75</v>
      </c>
      <c r="FO52" s="178">
        <v>0</v>
      </c>
      <c r="FP52" s="178">
        <v>0</v>
      </c>
      <c r="FQ52" s="178">
        <v>0</v>
      </c>
      <c r="FR52" s="178">
        <v>7.75</v>
      </c>
      <c r="FS52" s="178">
        <v>0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0</v>
      </c>
      <c r="FZ52" s="178">
        <v>0</v>
      </c>
      <c r="GA52" s="178">
        <v>0</v>
      </c>
      <c r="GB52" s="178">
        <v>0</v>
      </c>
      <c r="GC52" s="178">
        <v>0</v>
      </c>
      <c r="GD52" s="252">
        <v>0</v>
      </c>
      <c r="GE52" s="252">
        <v>0</v>
      </c>
      <c r="GF52" s="252">
        <v>0</v>
      </c>
      <c r="GG52" s="252">
        <v>0</v>
      </c>
      <c r="GH52" s="252">
        <v>0</v>
      </c>
      <c r="GI52" s="252">
        <v>0</v>
      </c>
      <c r="GJ52" s="252">
        <v>0</v>
      </c>
      <c r="GK52" s="252">
        <v>0</v>
      </c>
      <c r="GL52" s="252"/>
    </row>
    <row r="53" spans="2:194" ht="15" customHeight="1">
      <c r="B53" s="255" t="s">
        <v>321</v>
      </c>
      <c r="C53" s="178">
        <v>0</v>
      </c>
      <c r="D53" s="178">
        <v>0</v>
      </c>
      <c r="E53" s="178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8">
        <v>0</v>
      </c>
      <c r="L53" s="178">
        <v>0</v>
      </c>
      <c r="M53" s="178">
        <v>0</v>
      </c>
      <c r="N53" s="178">
        <v>0</v>
      </c>
      <c r="O53" s="178">
        <v>0</v>
      </c>
      <c r="P53" s="178">
        <v>0</v>
      </c>
      <c r="Q53" s="178">
        <v>0</v>
      </c>
      <c r="R53" s="178">
        <v>0</v>
      </c>
      <c r="S53" s="178">
        <v>0</v>
      </c>
      <c r="T53" s="178">
        <v>0</v>
      </c>
      <c r="U53" s="178">
        <v>0</v>
      </c>
      <c r="V53" s="178">
        <v>0</v>
      </c>
      <c r="W53" s="178">
        <v>0</v>
      </c>
      <c r="X53" s="178">
        <v>0</v>
      </c>
      <c r="Y53" s="178">
        <v>0</v>
      </c>
      <c r="Z53" s="178">
        <v>0</v>
      </c>
      <c r="AA53" s="178">
        <v>0</v>
      </c>
      <c r="AB53" s="178">
        <v>0</v>
      </c>
      <c r="AC53" s="178">
        <v>0</v>
      </c>
      <c r="AD53" s="178">
        <v>0</v>
      </c>
      <c r="AE53" s="178">
        <v>0</v>
      </c>
      <c r="AF53" s="178">
        <v>0</v>
      </c>
      <c r="AG53" s="178">
        <v>0</v>
      </c>
      <c r="AH53" s="178">
        <v>0</v>
      </c>
      <c r="AI53" s="178">
        <v>0</v>
      </c>
      <c r="AJ53" s="178">
        <v>0</v>
      </c>
      <c r="AK53" s="178">
        <v>0</v>
      </c>
      <c r="AL53" s="178">
        <v>0</v>
      </c>
      <c r="AM53" s="178">
        <v>0</v>
      </c>
      <c r="AN53" s="178">
        <v>0</v>
      </c>
      <c r="AO53" s="178">
        <v>0</v>
      </c>
      <c r="AP53" s="178">
        <v>0</v>
      </c>
      <c r="AQ53" s="178">
        <v>0</v>
      </c>
      <c r="AR53" s="178">
        <v>0</v>
      </c>
      <c r="AS53" s="178">
        <v>0</v>
      </c>
      <c r="AT53" s="178">
        <v>0</v>
      </c>
      <c r="AU53" s="178">
        <v>0</v>
      </c>
      <c r="AV53" s="178">
        <v>0</v>
      </c>
      <c r="AW53" s="178">
        <v>0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178">
        <v>0</v>
      </c>
      <c r="BD53" s="178">
        <v>0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178">
        <v>0</v>
      </c>
      <c r="BK53" s="178">
        <v>0</v>
      </c>
      <c r="BL53" s="178">
        <v>0</v>
      </c>
      <c r="BM53" s="178">
        <v>0</v>
      </c>
      <c r="BN53" s="178">
        <v>0</v>
      </c>
      <c r="BO53" s="178">
        <v>0</v>
      </c>
      <c r="BP53" s="178">
        <v>0</v>
      </c>
      <c r="BQ53" s="178">
        <v>0</v>
      </c>
      <c r="BR53" s="178">
        <v>0</v>
      </c>
      <c r="BS53" s="178">
        <v>0</v>
      </c>
      <c r="BT53" s="178">
        <v>0</v>
      </c>
      <c r="BU53" s="178">
        <v>0</v>
      </c>
      <c r="BV53" s="178">
        <v>0</v>
      </c>
      <c r="BW53" s="178">
        <v>0</v>
      </c>
      <c r="BX53" s="178">
        <v>0</v>
      </c>
      <c r="BY53" s="178">
        <v>0</v>
      </c>
      <c r="BZ53" s="178">
        <v>0</v>
      </c>
      <c r="CA53" s="178">
        <v>0</v>
      </c>
      <c r="CB53" s="178">
        <v>0</v>
      </c>
      <c r="CC53" s="178">
        <v>0</v>
      </c>
      <c r="CD53" s="178">
        <v>0</v>
      </c>
      <c r="CE53" s="178">
        <v>0</v>
      </c>
      <c r="CF53" s="178">
        <v>0</v>
      </c>
      <c r="CG53" s="178">
        <v>0</v>
      </c>
      <c r="CH53" s="178">
        <v>0</v>
      </c>
      <c r="CI53" s="178">
        <v>0</v>
      </c>
      <c r="CJ53" s="178">
        <v>0</v>
      </c>
      <c r="CK53" s="178">
        <v>0</v>
      </c>
      <c r="CL53" s="178">
        <v>0</v>
      </c>
      <c r="CM53" s="178">
        <v>0</v>
      </c>
      <c r="CN53" s="178">
        <v>0</v>
      </c>
      <c r="CO53" s="178">
        <v>0</v>
      </c>
      <c r="CP53" s="178">
        <v>0</v>
      </c>
      <c r="CQ53" s="178">
        <v>0</v>
      </c>
      <c r="CR53" s="178">
        <v>0</v>
      </c>
      <c r="CS53" s="178">
        <v>0</v>
      </c>
      <c r="CT53" s="178">
        <v>0</v>
      </c>
      <c r="CU53" s="178">
        <v>0</v>
      </c>
      <c r="CV53" s="178">
        <v>0</v>
      </c>
      <c r="CW53" s="178">
        <v>0</v>
      </c>
      <c r="CX53" s="178">
        <v>0</v>
      </c>
      <c r="CY53" s="178">
        <v>0</v>
      </c>
      <c r="CZ53" s="178">
        <v>0</v>
      </c>
      <c r="DA53" s="178">
        <v>0</v>
      </c>
      <c r="DB53" s="178">
        <v>0</v>
      </c>
      <c r="DC53" s="178">
        <v>0</v>
      </c>
      <c r="DD53" s="178">
        <v>0</v>
      </c>
      <c r="DE53" s="178">
        <v>0</v>
      </c>
      <c r="DF53" s="178">
        <v>0</v>
      </c>
      <c r="DG53" s="178">
        <v>0</v>
      </c>
      <c r="DH53" s="178">
        <v>0</v>
      </c>
      <c r="DI53" s="178">
        <v>0</v>
      </c>
      <c r="DJ53" s="178">
        <v>0</v>
      </c>
      <c r="DK53" s="178">
        <v>0</v>
      </c>
      <c r="DL53" s="178">
        <v>0</v>
      </c>
      <c r="DM53" s="178">
        <v>0</v>
      </c>
      <c r="DN53" s="178">
        <v>0</v>
      </c>
      <c r="DO53" s="178">
        <v>0</v>
      </c>
      <c r="DP53" s="178">
        <v>0</v>
      </c>
      <c r="DQ53" s="178">
        <v>0</v>
      </c>
      <c r="DR53" s="178">
        <v>0</v>
      </c>
      <c r="DS53" s="178">
        <v>0</v>
      </c>
      <c r="DT53" s="178">
        <v>0</v>
      </c>
      <c r="DU53" s="178">
        <v>0</v>
      </c>
      <c r="DV53" s="178">
        <v>0</v>
      </c>
      <c r="DW53" s="178">
        <v>0</v>
      </c>
      <c r="DX53" s="178">
        <v>0</v>
      </c>
      <c r="DY53" s="178">
        <v>0</v>
      </c>
      <c r="DZ53" s="178">
        <v>0</v>
      </c>
      <c r="EA53" s="178">
        <v>0</v>
      </c>
      <c r="EB53" s="178">
        <v>0</v>
      </c>
      <c r="EC53" s="178">
        <v>0</v>
      </c>
      <c r="ED53" s="178">
        <v>0</v>
      </c>
      <c r="EE53" s="178">
        <v>0</v>
      </c>
      <c r="EF53" s="178">
        <v>0</v>
      </c>
      <c r="EG53" s="178">
        <v>7.5</v>
      </c>
      <c r="EH53" s="178">
        <v>7.5</v>
      </c>
      <c r="EI53" s="178">
        <v>7.5</v>
      </c>
      <c r="EJ53" s="178">
        <v>7.5</v>
      </c>
      <c r="EK53" s="178">
        <v>7.5</v>
      </c>
      <c r="EL53" s="178">
        <v>0</v>
      </c>
      <c r="EM53" s="178">
        <v>0</v>
      </c>
      <c r="EN53" s="178">
        <v>7.5</v>
      </c>
      <c r="EO53" s="178">
        <v>0</v>
      </c>
      <c r="EP53" s="178">
        <v>0</v>
      </c>
      <c r="EQ53" s="178">
        <v>0</v>
      </c>
      <c r="ER53" s="178">
        <v>0</v>
      </c>
      <c r="ES53" s="178">
        <v>0</v>
      </c>
      <c r="ET53" s="178">
        <v>0</v>
      </c>
      <c r="EU53" s="178">
        <v>0</v>
      </c>
      <c r="EV53" s="178">
        <v>0</v>
      </c>
      <c r="EW53" s="178">
        <v>0</v>
      </c>
      <c r="EX53" s="178">
        <v>0</v>
      </c>
      <c r="EY53" s="178">
        <v>0</v>
      </c>
      <c r="EZ53" s="178">
        <v>7.8199999999999994</v>
      </c>
      <c r="FA53" s="178">
        <v>7.9874999999999998</v>
      </c>
      <c r="FB53" s="178">
        <v>8</v>
      </c>
      <c r="FC53" s="178">
        <v>8</v>
      </c>
      <c r="FD53" s="178">
        <v>8</v>
      </c>
      <c r="FE53" s="178">
        <v>8</v>
      </c>
      <c r="FF53" s="178">
        <v>7.998333333333334</v>
      </c>
      <c r="FG53" s="178">
        <v>8</v>
      </c>
      <c r="FH53" s="178">
        <v>8</v>
      </c>
      <c r="FI53" s="178">
        <v>8</v>
      </c>
      <c r="FJ53" s="178">
        <v>8</v>
      </c>
      <c r="FK53" s="178">
        <v>8</v>
      </c>
      <c r="FL53" s="178">
        <v>8</v>
      </c>
      <c r="FM53" s="178">
        <v>0</v>
      </c>
      <c r="FN53" s="178">
        <v>8</v>
      </c>
      <c r="FO53" s="178">
        <v>0</v>
      </c>
      <c r="FP53" s="178">
        <v>0</v>
      </c>
      <c r="FQ53" s="178">
        <v>0</v>
      </c>
      <c r="FR53" s="178">
        <v>8</v>
      </c>
      <c r="FS53" s="178">
        <v>0</v>
      </c>
      <c r="FT53" s="178">
        <v>0</v>
      </c>
      <c r="FU53" s="178">
        <v>0</v>
      </c>
      <c r="FV53" s="178">
        <v>0</v>
      </c>
      <c r="FW53" s="178">
        <v>0</v>
      </c>
      <c r="FX53" s="178">
        <v>0</v>
      </c>
      <c r="FY53" s="178">
        <v>0</v>
      </c>
      <c r="FZ53" s="178">
        <v>0</v>
      </c>
      <c r="GA53" s="178">
        <v>0</v>
      </c>
      <c r="GB53" s="178">
        <v>0</v>
      </c>
      <c r="GC53" s="178">
        <v>0</v>
      </c>
      <c r="GD53" s="252">
        <v>0</v>
      </c>
      <c r="GE53" s="252">
        <v>0</v>
      </c>
      <c r="GF53" s="252">
        <v>0</v>
      </c>
      <c r="GG53" s="252">
        <v>0</v>
      </c>
      <c r="GH53" s="252">
        <v>0</v>
      </c>
      <c r="GI53" s="252">
        <v>0</v>
      </c>
      <c r="GJ53" s="252">
        <v>0</v>
      </c>
      <c r="GK53" s="252">
        <v>0</v>
      </c>
      <c r="GL53" s="252"/>
    </row>
    <row r="54" spans="2:194" ht="15" customHeight="1">
      <c r="B54" s="255" t="s">
        <v>322</v>
      </c>
      <c r="C54" s="178">
        <v>0</v>
      </c>
      <c r="D54" s="178">
        <v>0</v>
      </c>
      <c r="E54" s="178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8">
        <v>0</v>
      </c>
      <c r="L54" s="178">
        <v>0</v>
      </c>
      <c r="M54" s="178">
        <v>0</v>
      </c>
      <c r="N54" s="178">
        <v>0</v>
      </c>
      <c r="O54" s="178">
        <v>0</v>
      </c>
      <c r="P54" s="178">
        <v>0</v>
      </c>
      <c r="Q54" s="178">
        <v>0</v>
      </c>
      <c r="R54" s="178">
        <v>0</v>
      </c>
      <c r="S54" s="178">
        <v>0</v>
      </c>
      <c r="T54" s="178">
        <v>0</v>
      </c>
      <c r="U54" s="178">
        <v>0</v>
      </c>
      <c r="V54" s="178">
        <v>0</v>
      </c>
      <c r="W54" s="178">
        <v>0</v>
      </c>
      <c r="X54" s="178">
        <v>0</v>
      </c>
      <c r="Y54" s="178">
        <v>0</v>
      </c>
      <c r="Z54" s="178">
        <v>0</v>
      </c>
      <c r="AA54" s="178">
        <v>0</v>
      </c>
      <c r="AB54" s="178">
        <v>0</v>
      </c>
      <c r="AC54" s="178">
        <v>0</v>
      </c>
      <c r="AD54" s="178">
        <v>0</v>
      </c>
      <c r="AE54" s="178">
        <v>0</v>
      </c>
      <c r="AF54" s="178">
        <v>0</v>
      </c>
      <c r="AG54" s="178">
        <v>0</v>
      </c>
      <c r="AH54" s="178">
        <v>0</v>
      </c>
      <c r="AI54" s="178">
        <v>0</v>
      </c>
      <c r="AJ54" s="178">
        <v>0</v>
      </c>
      <c r="AK54" s="178">
        <v>0</v>
      </c>
      <c r="AL54" s="178">
        <v>0</v>
      </c>
      <c r="AM54" s="178">
        <v>0</v>
      </c>
      <c r="AN54" s="178">
        <v>0</v>
      </c>
      <c r="AO54" s="178">
        <v>0</v>
      </c>
      <c r="AP54" s="178">
        <v>0</v>
      </c>
      <c r="AQ54" s="178">
        <v>0</v>
      </c>
      <c r="AR54" s="178">
        <v>0</v>
      </c>
      <c r="AS54" s="178">
        <v>0</v>
      </c>
      <c r="AT54" s="178">
        <v>0</v>
      </c>
      <c r="AU54" s="178">
        <v>0</v>
      </c>
      <c r="AV54" s="178">
        <v>0</v>
      </c>
      <c r="AW54" s="178">
        <v>0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178">
        <v>0</v>
      </c>
      <c r="BD54" s="178">
        <v>0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178">
        <v>0</v>
      </c>
      <c r="BK54" s="178">
        <v>0</v>
      </c>
      <c r="BL54" s="178">
        <v>0</v>
      </c>
      <c r="BM54" s="178">
        <v>0</v>
      </c>
      <c r="BN54" s="178">
        <v>0</v>
      </c>
      <c r="BO54" s="178">
        <v>0</v>
      </c>
      <c r="BP54" s="178">
        <v>0</v>
      </c>
      <c r="BQ54" s="178">
        <v>0</v>
      </c>
      <c r="BR54" s="178">
        <v>0</v>
      </c>
      <c r="BS54" s="178">
        <v>0</v>
      </c>
      <c r="BT54" s="178">
        <v>0</v>
      </c>
      <c r="BU54" s="178">
        <v>0</v>
      </c>
      <c r="BV54" s="178">
        <v>0</v>
      </c>
      <c r="BW54" s="178">
        <v>0</v>
      </c>
      <c r="BX54" s="178">
        <v>0</v>
      </c>
      <c r="BY54" s="178">
        <v>0</v>
      </c>
      <c r="BZ54" s="178">
        <v>0</v>
      </c>
      <c r="CA54" s="178">
        <v>0</v>
      </c>
      <c r="CB54" s="178">
        <v>0</v>
      </c>
      <c r="CC54" s="178">
        <v>0</v>
      </c>
      <c r="CD54" s="178">
        <v>0</v>
      </c>
      <c r="CE54" s="178">
        <v>0</v>
      </c>
      <c r="CF54" s="178">
        <v>0</v>
      </c>
      <c r="CG54" s="178">
        <v>0</v>
      </c>
      <c r="CH54" s="178">
        <v>0</v>
      </c>
      <c r="CI54" s="178">
        <v>0</v>
      </c>
      <c r="CJ54" s="178">
        <v>0</v>
      </c>
      <c r="CK54" s="178">
        <v>0</v>
      </c>
      <c r="CL54" s="178">
        <v>0</v>
      </c>
      <c r="CM54" s="178">
        <v>0</v>
      </c>
      <c r="CN54" s="178">
        <v>0</v>
      </c>
      <c r="CO54" s="178">
        <v>0</v>
      </c>
      <c r="CP54" s="178">
        <v>0</v>
      </c>
      <c r="CQ54" s="178">
        <v>0</v>
      </c>
      <c r="CR54" s="178">
        <v>0</v>
      </c>
      <c r="CS54" s="178">
        <v>0</v>
      </c>
      <c r="CT54" s="178">
        <v>0</v>
      </c>
      <c r="CU54" s="178">
        <v>0</v>
      </c>
      <c r="CV54" s="178">
        <v>0</v>
      </c>
      <c r="CW54" s="178">
        <v>0</v>
      </c>
      <c r="CX54" s="178">
        <v>0</v>
      </c>
      <c r="CY54" s="178">
        <v>0</v>
      </c>
      <c r="CZ54" s="178">
        <v>0</v>
      </c>
      <c r="DA54" s="178">
        <v>0</v>
      </c>
      <c r="DB54" s="178">
        <v>0</v>
      </c>
      <c r="DC54" s="178">
        <v>0</v>
      </c>
      <c r="DD54" s="178">
        <v>0</v>
      </c>
      <c r="DE54" s="178">
        <v>0</v>
      </c>
      <c r="DF54" s="178">
        <v>0</v>
      </c>
      <c r="DG54" s="178">
        <v>0</v>
      </c>
      <c r="DH54" s="178">
        <v>0</v>
      </c>
      <c r="DI54" s="178">
        <v>0</v>
      </c>
      <c r="DJ54" s="178">
        <v>0</v>
      </c>
      <c r="DK54" s="178">
        <v>0</v>
      </c>
      <c r="DL54" s="178">
        <v>0</v>
      </c>
      <c r="DM54" s="178">
        <v>0</v>
      </c>
      <c r="DN54" s="178">
        <v>0</v>
      </c>
      <c r="DO54" s="178">
        <v>0</v>
      </c>
      <c r="DP54" s="178">
        <v>0</v>
      </c>
      <c r="DQ54" s="178">
        <v>0</v>
      </c>
      <c r="DR54" s="178">
        <v>0</v>
      </c>
      <c r="DS54" s="178">
        <v>0</v>
      </c>
      <c r="DT54" s="178">
        <v>0</v>
      </c>
      <c r="DU54" s="178">
        <v>0</v>
      </c>
      <c r="DV54" s="178">
        <v>0</v>
      </c>
      <c r="DW54" s="178">
        <v>0</v>
      </c>
      <c r="DX54" s="178">
        <v>0</v>
      </c>
      <c r="DY54" s="178">
        <v>0</v>
      </c>
      <c r="DZ54" s="178">
        <v>0</v>
      </c>
      <c r="EA54" s="178">
        <v>0</v>
      </c>
      <c r="EB54" s="178">
        <v>0</v>
      </c>
      <c r="EC54" s="178">
        <v>0</v>
      </c>
      <c r="ED54" s="178">
        <v>0</v>
      </c>
      <c r="EE54" s="178">
        <v>0</v>
      </c>
      <c r="EF54" s="178">
        <v>0</v>
      </c>
      <c r="EG54" s="178">
        <v>7.75</v>
      </c>
      <c r="EH54" s="178">
        <v>7.75</v>
      </c>
      <c r="EI54" s="178">
        <v>7.75</v>
      </c>
      <c r="EJ54" s="178">
        <v>7.75</v>
      </c>
      <c r="EK54" s="178">
        <v>7.75</v>
      </c>
      <c r="EL54" s="178">
        <v>0</v>
      </c>
      <c r="EM54" s="178">
        <v>0</v>
      </c>
      <c r="EN54" s="178">
        <v>0</v>
      </c>
      <c r="EO54" s="178">
        <v>0</v>
      </c>
      <c r="EP54" s="178">
        <v>0</v>
      </c>
      <c r="EQ54" s="178">
        <v>0</v>
      </c>
      <c r="ER54" s="178">
        <v>0</v>
      </c>
      <c r="ES54" s="178">
        <v>0</v>
      </c>
      <c r="ET54" s="178">
        <v>0</v>
      </c>
      <c r="EU54" s="178">
        <v>0</v>
      </c>
      <c r="EV54" s="178">
        <v>0</v>
      </c>
      <c r="EW54" s="178">
        <v>0</v>
      </c>
      <c r="EX54" s="178">
        <v>0</v>
      </c>
      <c r="EY54" s="178">
        <v>0</v>
      </c>
      <c r="EZ54" s="178">
        <v>8.1033333333333335</v>
      </c>
      <c r="FA54" s="178">
        <v>8.2366666666666664</v>
      </c>
      <c r="FB54" s="178">
        <v>8.25</v>
      </c>
      <c r="FC54" s="178">
        <v>8.25</v>
      </c>
      <c r="FD54" s="178">
        <v>8.25</v>
      </c>
      <c r="FE54" s="178">
        <v>8.25</v>
      </c>
      <c r="FF54" s="178">
        <v>8.2479999999999993</v>
      </c>
      <c r="FG54" s="178">
        <v>8.25</v>
      </c>
      <c r="FH54" s="178">
        <v>8.25</v>
      </c>
      <c r="FI54" s="178">
        <v>8.25</v>
      </c>
      <c r="FJ54" s="178">
        <v>8.25</v>
      </c>
      <c r="FK54" s="178">
        <v>8.25</v>
      </c>
      <c r="FL54" s="178">
        <v>8.25</v>
      </c>
      <c r="FM54" s="178">
        <v>0</v>
      </c>
      <c r="FN54" s="178">
        <v>8.25</v>
      </c>
      <c r="FO54" s="178">
        <v>0</v>
      </c>
      <c r="FP54" s="178">
        <v>0</v>
      </c>
      <c r="FQ54" s="178">
        <v>0</v>
      </c>
      <c r="FR54" s="178">
        <v>8.25</v>
      </c>
      <c r="FS54" s="178">
        <v>0</v>
      </c>
      <c r="FT54" s="178">
        <v>0</v>
      </c>
      <c r="FU54" s="178">
        <v>0</v>
      </c>
      <c r="FV54" s="178">
        <v>0</v>
      </c>
      <c r="FW54" s="178">
        <v>0</v>
      </c>
      <c r="FX54" s="178">
        <v>0</v>
      </c>
      <c r="FY54" s="178">
        <v>0</v>
      </c>
      <c r="FZ54" s="178">
        <v>0</v>
      </c>
      <c r="GA54" s="178">
        <v>0</v>
      </c>
      <c r="GB54" s="178">
        <v>0</v>
      </c>
      <c r="GC54" s="178">
        <v>0</v>
      </c>
      <c r="GD54" s="252">
        <v>0</v>
      </c>
      <c r="GE54" s="252">
        <v>0</v>
      </c>
      <c r="GF54" s="252">
        <v>0</v>
      </c>
      <c r="GG54" s="252">
        <v>0</v>
      </c>
      <c r="GH54" s="252">
        <v>0</v>
      </c>
      <c r="GI54" s="252">
        <v>0</v>
      </c>
      <c r="GJ54" s="252">
        <v>0</v>
      </c>
      <c r="GK54" s="252">
        <v>0</v>
      </c>
      <c r="GL54" s="252"/>
    </row>
    <row r="55" spans="2:194" ht="15" customHeight="1">
      <c r="B55" s="199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  <c r="DH55" s="178"/>
      <c r="DI55" s="178"/>
      <c r="DJ55" s="178"/>
      <c r="DK55" s="178"/>
      <c r="DL55" s="178"/>
      <c r="DM55" s="178"/>
      <c r="DN55" s="178"/>
      <c r="DO55" s="178"/>
      <c r="DP55" s="178"/>
      <c r="DQ55" s="178"/>
      <c r="DR55" s="178"/>
      <c r="DS55" s="178"/>
      <c r="DT55" s="178"/>
      <c r="DU55" s="178"/>
      <c r="DV55" s="178"/>
      <c r="DW55" s="178"/>
      <c r="DX55" s="178"/>
      <c r="DY55" s="178"/>
      <c r="DZ55" s="178"/>
      <c r="EA55" s="178"/>
      <c r="EB55" s="178"/>
      <c r="EC55" s="178"/>
      <c r="ED55" s="178"/>
      <c r="EE55" s="178"/>
      <c r="EF55" s="178"/>
      <c r="EG55" s="178"/>
      <c r="EH55" s="178"/>
      <c r="EI55" s="178"/>
      <c r="EJ55" s="178"/>
      <c r="EK55" s="178"/>
      <c r="EL55" s="1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178"/>
      <c r="FF55" s="178"/>
      <c r="FG55" s="178"/>
      <c r="FH55" s="178"/>
      <c r="FI55" s="178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178"/>
      <c r="FV55" s="178"/>
      <c r="FW55" s="178"/>
      <c r="FX55" s="178"/>
      <c r="FY55" s="178"/>
      <c r="FZ55" s="178"/>
      <c r="GA55" s="178"/>
      <c r="GB55" s="178"/>
      <c r="GC55" s="178"/>
    </row>
    <row r="56" spans="2:194" ht="15" customHeight="1">
      <c r="B56" s="199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178"/>
      <c r="FF56" s="178"/>
      <c r="FG56" s="178"/>
      <c r="FH56" s="178"/>
      <c r="FI56" s="178"/>
      <c r="FJ56" s="178"/>
      <c r="FK56" s="178"/>
      <c r="FL56" s="178"/>
      <c r="FM56" s="178"/>
      <c r="FN56" s="178"/>
      <c r="FO56" s="178"/>
      <c r="FP56" s="178"/>
      <c r="FQ56" s="178"/>
      <c r="FR56" s="178"/>
      <c r="FS56" s="178"/>
      <c r="FT56" s="178"/>
      <c r="FU56" s="178"/>
      <c r="FV56" s="178"/>
      <c r="FW56" s="178"/>
      <c r="FX56" s="178"/>
      <c r="FY56" s="178"/>
      <c r="FZ56" s="178"/>
      <c r="GA56" s="178"/>
      <c r="GB56" s="178"/>
      <c r="GC56" s="178"/>
    </row>
    <row r="57" spans="2:194" ht="15" customHeight="1">
      <c r="B57" s="198" t="s">
        <v>275</v>
      </c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78"/>
      <c r="EH57" s="178"/>
      <c r="EI57" s="178"/>
      <c r="EJ57" s="178"/>
      <c r="EK57" s="178"/>
      <c r="EL57" s="178"/>
      <c r="EM57" s="178"/>
      <c r="EN57" s="178"/>
      <c r="EO57" s="178"/>
      <c r="EP57" s="178"/>
      <c r="EQ57" s="178"/>
      <c r="ER57" s="178"/>
      <c r="ES57" s="178"/>
      <c r="ET57" s="178"/>
      <c r="EU57" s="178"/>
      <c r="EV57" s="178"/>
      <c r="EW57" s="178"/>
      <c r="EX57" s="178"/>
      <c r="EY57" s="178"/>
      <c r="EZ57" s="178"/>
      <c r="FA57" s="178"/>
      <c r="FB57" s="178"/>
      <c r="FC57" s="178"/>
      <c r="FD57" s="178"/>
      <c r="FE57" s="178"/>
      <c r="FF57" s="178"/>
      <c r="FG57" s="178"/>
      <c r="FH57" s="178"/>
      <c r="FI57" s="178"/>
      <c r="FJ57" s="178"/>
      <c r="FK57" s="178"/>
      <c r="FL57" s="178"/>
      <c r="FM57" s="178"/>
      <c r="FN57" s="178"/>
      <c r="FO57" s="178"/>
      <c r="FP57" s="178"/>
      <c r="FQ57" s="178"/>
      <c r="FR57" s="178"/>
      <c r="FS57" s="178"/>
      <c r="FT57" s="178"/>
      <c r="FU57" s="178"/>
      <c r="FV57" s="178"/>
      <c r="FW57" s="178"/>
      <c r="FX57" s="178"/>
      <c r="FY57" s="178"/>
      <c r="FZ57" s="178"/>
      <c r="GA57" s="178"/>
      <c r="GB57" s="178"/>
      <c r="GC57" s="178"/>
      <c r="GE57" s="259"/>
      <c r="GF57" s="406"/>
      <c r="GG57" s="406"/>
      <c r="GH57" s="406"/>
      <c r="GI57" s="406"/>
      <c r="GJ57" s="406"/>
      <c r="GK57" s="406"/>
      <c r="GL57" s="406"/>
    </row>
    <row r="58" spans="2:194" ht="15" customHeight="1">
      <c r="B58" s="204" t="s">
        <v>276</v>
      </c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>
        <v>24.38</v>
      </c>
      <c r="AZ58" s="178">
        <v>24.36</v>
      </c>
      <c r="BA58" s="178">
        <v>19.45</v>
      </c>
      <c r="BB58" s="178">
        <v>18</v>
      </c>
      <c r="BC58" s="178">
        <v>18.7</v>
      </c>
      <c r="BD58" s="178">
        <v>18.579999999999998</v>
      </c>
      <c r="BE58" s="178">
        <v>18.600000000000001</v>
      </c>
      <c r="BF58" s="178">
        <v>18.72</v>
      </c>
      <c r="BG58" s="178">
        <v>18.190000000000001</v>
      </c>
      <c r="BH58" s="178">
        <v>18.16</v>
      </c>
      <c r="BI58" s="178">
        <v>17.96</v>
      </c>
      <c r="BJ58" s="178">
        <v>13.63</v>
      </c>
      <c r="BK58" s="178">
        <v>0</v>
      </c>
      <c r="BL58" s="178">
        <v>5.5</v>
      </c>
      <c r="BM58" s="178">
        <v>0</v>
      </c>
      <c r="BN58" s="178">
        <v>5.38</v>
      </c>
      <c r="BO58" s="178">
        <v>4</v>
      </c>
      <c r="BP58" s="178">
        <v>3.92</v>
      </c>
      <c r="BQ58" s="178">
        <v>3.7800000000000002</v>
      </c>
      <c r="BR58" s="178">
        <v>4.2799999999999994</v>
      </c>
      <c r="BS58" s="178">
        <v>4.74</v>
      </c>
      <c r="BT58" s="178">
        <v>5.0599999999999996</v>
      </c>
      <c r="BU58" s="178">
        <v>5.34</v>
      </c>
      <c r="BV58" s="178">
        <v>6.13</v>
      </c>
      <c r="BW58" s="178">
        <v>5.6899999999999995</v>
      </c>
      <c r="BX58" s="178">
        <v>5.7299999999999995</v>
      </c>
      <c r="BY58" s="178">
        <v>5.6099999999999994</v>
      </c>
      <c r="BZ58" s="178">
        <v>5.45</v>
      </c>
      <c r="CA58" s="178">
        <v>6.39</v>
      </c>
      <c r="CB58" s="178">
        <v>8.33</v>
      </c>
      <c r="CC58" s="178">
        <v>8.86</v>
      </c>
      <c r="CD58" s="178">
        <v>9.44</v>
      </c>
      <c r="CE58" s="178">
        <v>10.76</v>
      </c>
      <c r="CF58" s="178">
        <v>12.709999999999999</v>
      </c>
      <c r="CG58" s="178">
        <v>13.100000000000001</v>
      </c>
      <c r="CH58" s="178">
        <v>13.350000000000001</v>
      </c>
      <c r="CI58" s="178">
        <v>13.420000000000002</v>
      </c>
      <c r="CJ58" s="178">
        <v>13.36</v>
      </c>
      <c r="CK58" s="178">
        <v>13.69</v>
      </c>
      <c r="CL58" s="178">
        <v>13.87</v>
      </c>
      <c r="CM58" s="178">
        <v>14.030000000000001</v>
      </c>
      <c r="CN58" s="178">
        <v>14.02</v>
      </c>
      <c r="CO58" s="178">
        <v>14.04</v>
      </c>
      <c r="CP58" s="178">
        <v>14.030000000000001</v>
      </c>
      <c r="CQ58" s="178">
        <v>13.98</v>
      </c>
      <c r="CR58" s="178">
        <v>13.08</v>
      </c>
      <c r="CS58" s="178">
        <v>13.020000000000001</v>
      </c>
      <c r="CT58" s="178">
        <v>12.53</v>
      </c>
      <c r="CU58" s="178">
        <v>12.53</v>
      </c>
      <c r="CV58" s="178">
        <v>13.3</v>
      </c>
      <c r="CW58" s="178">
        <v>15.73</v>
      </c>
      <c r="CX58" s="178">
        <v>12.36</v>
      </c>
      <c r="CY58" s="178">
        <v>18.12</v>
      </c>
      <c r="CZ58" s="178">
        <v>12.709999999999999</v>
      </c>
      <c r="DA58" s="178">
        <v>10.99</v>
      </c>
      <c r="DB58" s="178">
        <v>10.97</v>
      </c>
      <c r="DC58" s="178">
        <v>9.7900000000000009</v>
      </c>
      <c r="DD58" s="178">
        <v>17.560000000000002</v>
      </c>
      <c r="DE58" s="178">
        <v>21.529999999999998</v>
      </c>
      <c r="DF58" s="178">
        <v>21.94</v>
      </c>
      <c r="DG58" s="178">
        <v>21.959999999999997</v>
      </c>
      <c r="DH58" s="178">
        <v>22.53</v>
      </c>
      <c r="DI58" s="178">
        <v>22.689999999999998</v>
      </c>
      <c r="DJ58" s="178">
        <v>22.759999999999998</v>
      </c>
      <c r="DK58" s="178">
        <v>23.27</v>
      </c>
      <c r="DL58" s="178">
        <v>23.41</v>
      </c>
      <c r="DM58" s="178">
        <v>23.62</v>
      </c>
      <c r="DN58" s="178">
        <v>23.47</v>
      </c>
      <c r="DO58" s="178">
        <v>22.78</v>
      </c>
      <c r="DP58" s="178">
        <v>22.5</v>
      </c>
      <c r="DQ58" s="178">
        <v>19.11</v>
      </c>
      <c r="DR58" s="178">
        <v>17.119999999999997</v>
      </c>
      <c r="DS58" s="178">
        <v>16.891430557751853</v>
      </c>
      <c r="DT58" s="178">
        <v>17.686446837918375</v>
      </c>
      <c r="DU58" s="178">
        <v>17.807846541452989</v>
      </c>
      <c r="DV58" s="178">
        <v>16.978391706777202</v>
      </c>
      <c r="DW58" s="178">
        <v>13.782500000000001</v>
      </c>
      <c r="DX58" s="178">
        <v>11.058000000000002</v>
      </c>
      <c r="DY58" s="178">
        <v>7.995000000000001</v>
      </c>
      <c r="DZ58" s="178">
        <v>6.9703765823474084</v>
      </c>
      <c r="EA58" s="178">
        <v>7.2568636363636365</v>
      </c>
      <c r="EB58" s="178">
        <v>6.01</v>
      </c>
      <c r="EC58" s="178">
        <v>6.419999999999999</v>
      </c>
      <c r="ED58" s="178">
        <v>6.3927272727272726</v>
      </c>
      <c r="EE58" s="178">
        <v>6.370000000000001</v>
      </c>
      <c r="EF58" s="178">
        <v>6.419999999999999</v>
      </c>
      <c r="EG58" s="178">
        <v>6.5</v>
      </c>
      <c r="EH58" s="178">
        <v>6.23</v>
      </c>
      <c r="EI58" s="178">
        <v>5.64</v>
      </c>
      <c r="EJ58" s="178">
        <v>5.3900000000000006</v>
      </c>
      <c r="EK58" s="178">
        <v>5.2</v>
      </c>
      <c r="EL58" s="178">
        <v>5.21</v>
      </c>
      <c r="EM58" s="178">
        <v>5.4</v>
      </c>
      <c r="EN58" s="178">
        <v>5.56</v>
      </c>
      <c r="EO58" s="178">
        <v>6.25</v>
      </c>
      <c r="EP58" s="178">
        <v>6.2</v>
      </c>
      <c r="EQ58" s="178">
        <v>6.2</v>
      </c>
      <c r="ER58" s="178">
        <v>6.1616666666666671</v>
      </c>
      <c r="ES58" s="178">
        <v>6.16</v>
      </c>
      <c r="ET58" s="178">
        <v>6.17</v>
      </c>
      <c r="EU58" s="178">
        <v>6.1400000000000006</v>
      </c>
      <c r="EV58" s="178">
        <v>6.13</v>
      </c>
      <c r="EW58" s="178">
        <v>5.94</v>
      </c>
      <c r="EX58" s="178">
        <v>5.5100000000000007</v>
      </c>
      <c r="EY58" s="178">
        <v>5.53</v>
      </c>
      <c r="EZ58" s="178">
        <v>5.38</v>
      </c>
      <c r="FA58" s="178">
        <v>5.2</v>
      </c>
      <c r="FB58" s="178">
        <v>4.71</v>
      </c>
      <c r="FC58" s="178">
        <v>4.1500000000000004</v>
      </c>
      <c r="FD58" s="178">
        <v>3.5700000000000003</v>
      </c>
      <c r="FE58" s="178">
        <v>3.15</v>
      </c>
      <c r="FF58" s="178">
        <v>3.06</v>
      </c>
      <c r="FG58" s="178">
        <v>2.96</v>
      </c>
      <c r="FH58" s="178">
        <v>2.94</v>
      </c>
      <c r="FI58" s="178">
        <v>3.3099999999999996</v>
      </c>
      <c r="FJ58" s="178">
        <v>3.63</v>
      </c>
      <c r="FK58" s="178">
        <v>3.8600000000000003</v>
      </c>
      <c r="FL58" s="178">
        <v>4.1399999999999997</v>
      </c>
      <c r="FM58" s="178">
        <v>4.79</v>
      </c>
      <c r="FN58" s="178">
        <v>6.1429999999999998</v>
      </c>
      <c r="FO58" s="178">
        <v>6.16</v>
      </c>
      <c r="FP58" s="178">
        <v>6.1899999999999995</v>
      </c>
      <c r="FQ58" s="178">
        <v>6.21</v>
      </c>
      <c r="FR58" s="178">
        <v>6.25</v>
      </c>
      <c r="FS58" s="178">
        <v>6.25</v>
      </c>
      <c r="FT58" s="178">
        <v>11.29</v>
      </c>
      <c r="FU58" s="178">
        <v>12.77</v>
      </c>
      <c r="FV58" s="178">
        <v>13.26</v>
      </c>
      <c r="FW58" s="178">
        <v>11.81</v>
      </c>
      <c r="FX58" s="178">
        <v>11.66</v>
      </c>
      <c r="FY58" s="178">
        <v>11.53</v>
      </c>
      <c r="FZ58" s="178">
        <v>11.31</v>
      </c>
      <c r="GA58" s="178">
        <v>11.3</v>
      </c>
      <c r="GB58" s="178">
        <v>11.3</v>
      </c>
      <c r="GC58" s="178">
        <v>11.01</v>
      </c>
      <c r="GD58" s="156">
        <v>14</v>
      </c>
      <c r="GE58" s="156">
        <v>13.92</v>
      </c>
      <c r="GF58" s="156">
        <v>13.92</v>
      </c>
      <c r="GG58" s="156">
        <v>13.92</v>
      </c>
      <c r="GH58" s="156">
        <v>13.93</v>
      </c>
      <c r="GI58" s="156">
        <v>14.26</v>
      </c>
      <c r="GJ58" s="156">
        <v>22.65</v>
      </c>
      <c r="GK58" s="156">
        <v>23.35</v>
      </c>
      <c r="GL58" s="156">
        <v>23.66</v>
      </c>
    </row>
    <row r="59" spans="2:194" ht="15" customHeight="1">
      <c r="B59" s="204" t="s">
        <v>309</v>
      </c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>
        <v>0</v>
      </c>
      <c r="AZ59" s="178">
        <v>0</v>
      </c>
      <c r="BA59" s="178">
        <v>0</v>
      </c>
      <c r="BB59" s="178">
        <v>0</v>
      </c>
      <c r="BC59" s="178">
        <v>0</v>
      </c>
      <c r="BD59" s="178">
        <v>0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178">
        <v>0</v>
      </c>
      <c r="BK59" s="178">
        <v>0</v>
      </c>
      <c r="BL59" s="178">
        <v>0</v>
      </c>
      <c r="BM59" s="178">
        <v>0</v>
      </c>
      <c r="BN59" s="178">
        <v>0</v>
      </c>
      <c r="BO59" s="178">
        <v>0</v>
      </c>
      <c r="BP59" s="178">
        <v>0</v>
      </c>
      <c r="BQ59" s="178">
        <v>0</v>
      </c>
      <c r="BR59" s="178">
        <v>0</v>
      </c>
      <c r="BS59" s="178">
        <v>0</v>
      </c>
      <c r="BT59" s="178">
        <v>0</v>
      </c>
      <c r="BU59" s="178">
        <v>0</v>
      </c>
      <c r="BV59" s="178">
        <v>0</v>
      </c>
      <c r="BW59" s="178">
        <v>0</v>
      </c>
      <c r="BX59" s="178">
        <v>0</v>
      </c>
      <c r="BY59" s="178">
        <v>0</v>
      </c>
      <c r="BZ59" s="178">
        <v>0</v>
      </c>
      <c r="CA59" s="178">
        <v>0</v>
      </c>
      <c r="CB59" s="178">
        <v>0</v>
      </c>
      <c r="CC59" s="178">
        <v>0</v>
      </c>
      <c r="CD59" s="178">
        <v>0</v>
      </c>
      <c r="CE59" s="178">
        <v>0</v>
      </c>
      <c r="CF59" s="178">
        <v>0</v>
      </c>
      <c r="CG59" s="178">
        <v>0</v>
      </c>
      <c r="CH59" s="178">
        <v>0</v>
      </c>
      <c r="CI59" s="178">
        <v>0</v>
      </c>
      <c r="CJ59" s="178">
        <v>0</v>
      </c>
      <c r="CK59" s="178">
        <v>0</v>
      </c>
      <c r="CL59" s="178">
        <v>0</v>
      </c>
      <c r="CM59" s="178">
        <v>0</v>
      </c>
      <c r="CN59" s="178">
        <v>0</v>
      </c>
      <c r="CO59" s="178">
        <v>0</v>
      </c>
      <c r="CP59" s="178">
        <v>0</v>
      </c>
      <c r="CQ59" s="178">
        <v>0</v>
      </c>
      <c r="CR59" s="178">
        <v>0</v>
      </c>
      <c r="CS59" s="178">
        <v>0</v>
      </c>
      <c r="CT59" s="178">
        <v>0</v>
      </c>
      <c r="CU59" s="178">
        <v>0</v>
      </c>
      <c r="CV59" s="178">
        <v>0</v>
      </c>
      <c r="CW59" s="178">
        <v>0</v>
      </c>
      <c r="CX59" s="178">
        <v>0</v>
      </c>
      <c r="CY59" s="178">
        <v>0</v>
      </c>
      <c r="CZ59" s="178">
        <v>0</v>
      </c>
      <c r="DA59" s="178">
        <v>0</v>
      </c>
      <c r="DB59" s="178">
        <v>0</v>
      </c>
      <c r="DC59" s="178">
        <v>0</v>
      </c>
      <c r="DD59" s="178">
        <v>0</v>
      </c>
      <c r="DE59" s="178">
        <v>0</v>
      </c>
      <c r="DF59" s="178">
        <v>0</v>
      </c>
      <c r="DG59" s="178">
        <v>0</v>
      </c>
      <c r="DH59" s="178">
        <v>0</v>
      </c>
      <c r="DI59" s="178">
        <v>0</v>
      </c>
      <c r="DJ59" s="178">
        <v>0</v>
      </c>
      <c r="DK59" s="178">
        <v>0</v>
      </c>
      <c r="DL59" s="178">
        <v>0</v>
      </c>
      <c r="DM59" s="178">
        <v>0</v>
      </c>
      <c r="DN59" s="178">
        <v>0</v>
      </c>
      <c r="DO59" s="178">
        <v>0</v>
      </c>
      <c r="DP59" s="178">
        <v>0</v>
      </c>
      <c r="DQ59" s="178">
        <v>0</v>
      </c>
      <c r="DR59" s="178">
        <v>0</v>
      </c>
      <c r="DS59" s="178">
        <v>0</v>
      </c>
      <c r="DT59" s="178">
        <v>0</v>
      </c>
      <c r="DU59" s="178">
        <v>0</v>
      </c>
      <c r="DV59" s="178">
        <v>0</v>
      </c>
      <c r="DW59" s="178">
        <v>0</v>
      </c>
      <c r="DX59" s="178">
        <v>0</v>
      </c>
      <c r="DY59" s="178">
        <v>0</v>
      </c>
      <c r="DZ59" s="178">
        <v>0</v>
      </c>
      <c r="EA59" s="178">
        <v>0</v>
      </c>
      <c r="EB59" s="178">
        <v>0</v>
      </c>
      <c r="EC59" s="178">
        <v>8.2100000000000009</v>
      </c>
      <c r="ED59" s="178">
        <v>8.3390909090909062</v>
      </c>
      <c r="EE59" s="178">
        <v>8.2199999999999989</v>
      </c>
      <c r="EF59" s="178">
        <v>8.2900000000000009</v>
      </c>
      <c r="EG59" s="178">
        <v>8.23</v>
      </c>
      <c r="EH59" s="178">
        <v>8.2100000000000009</v>
      </c>
      <c r="EI59" s="178">
        <v>7.86</v>
      </c>
      <c r="EJ59" s="178">
        <v>7.59</v>
      </c>
      <c r="EK59" s="178">
        <v>7.46</v>
      </c>
      <c r="EL59" s="178">
        <v>7.3</v>
      </c>
      <c r="EM59" s="178">
        <v>7.4399999999999995</v>
      </c>
      <c r="EN59" s="178">
        <v>7.5600000000000005</v>
      </c>
      <c r="EO59" s="178">
        <v>7.6700000000000008</v>
      </c>
      <c r="EP59" s="178">
        <v>7.7</v>
      </c>
      <c r="EQ59" s="178">
        <v>7.7700000000000005</v>
      </c>
      <c r="ER59" s="178">
        <v>7.8566666666666647</v>
      </c>
      <c r="ES59" s="178">
        <v>8</v>
      </c>
      <c r="ET59" s="178">
        <v>8.01</v>
      </c>
      <c r="EU59" s="178">
        <v>8.0299999999999994</v>
      </c>
      <c r="EV59" s="178">
        <v>8.0299999999999994</v>
      </c>
      <c r="EW59" s="178">
        <v>7.7799999999999994</v>
      </c>
      <c r="EX59" s="178">
        <v>7.7299999999999995</v>
      </c>
      <c r="EY59" s="178">
        <v>7.5399999999999991</v>
      </c>
      <c r="EZ59" s="178">
        <v>7.41</v>
      </c>
      <c r="FA59" s="178">
        <v>7.35</v>
      </c>
      <c r="FB59" s="178">
        <v>6.99</v>
      </c>
      <c r="FC59" s="178">
        <v>6.9</v>
      </c>
      <c r="FD59" s="178">
        <v>6.92</v>
      </c>
      <c r="FE59" s="178">
        <v>6.8000000000000007</v>
      </c>
      <c r="FF59" s="178">
        <v>6.87</v>
      </c>
      <c r="FG59" s="178">
        <v>6.78</v>
      </c>
      <c r="FH59" s="178">
        <v>6.78</v>
      </c>
      <c r="FI59" s="178">
        <v>6.8000000000000007</v>
      </c>
      <c r="FJ59" s="178">
        <v>6.76</v>
      </c>
      <c r="FK59" s="178">
        <v>6.78</v>
      </c>
      <c r="FL59" s="178">
        <v>6.99</v>
      </c>
      <c r="FM59" s="178">
        <v>7.17</v>
      </c>
      <c r="FN59" s="178">
        <v>7.4499999999999993</v>
      </c>
      <c r="FO59" s="178">
        <v>7.59</v>
      </c>
      <c r="FP59" s="178">
        <v>7.6899999999999995</v>
      </c>
      <c r="FQ59" s="178">
        <v>7.7700000000000005</v>
      </c>
      <c r="FR59" s="178">
        <v>7.7700000000000005</v>
      </c>
      <c r="FS59" s="178">
        <v>7.77</v>
      </c>
      <c r="FT59" s="178">
        <v>9.01</v>
      </c>
      <c r="FU59" s="178">
        <v>10.64</v>
      </c>
      <c r="FV59" s="178">
        <v>11.4</v>
      </c>
      <c r="FW59" s="178">
        <v>11.33</v>
      </c>
      <c r="FX59" s="178">
        <v>11.39</v>
      </c>
      <c r="FY59" s="178">
        <v>11.32</v>
      </c>
      <c r="FZ59" s="178">
        <v>11.44</v>
      </c>
      <c r="GA59" s="178">
        <v>11.47</v>
      </c>
      <c r="GB59" s="178">
        <v>11.67</v>
      </c>
      <c r="GC59" s="178">
        <v>12.27</v>
      </c>
      <c r="GD59" s="156">
        <v>13.49</v>
      </c>
      <c r="GE59" s="156">
        <v>14.2</v>
      </c>
      <c r="GF59" s="156">
        <v>13.82</v>
      </c>
      <c r="GG59" s="156">
        <v>14.72</v>
      </c>
      <c r="GH59" s="156">
        <v>15.08</v>
      </c>
      <c r="GI59" s="156">
        <v>13.71</v>
      </c>
      <c r="GJ59" s="156">
        <v>15.19</v>
      </c>
      <c r="GK59" s="156">
        <v>17.41</v>
      </c>
      <c r="GL59" s="156">
        <v>19.059999999999999</v>
      </c>
    </row>
    <row r="60" spans="2:194" ht="15" customHeight="1">
      <c r="B60" s="204" t="s">
        <v>277</v>
      </c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>
        <v>0</v>
      </c>
      <c r="AZ60" s="178">
        <v>0</v>
      </c>
      <c r="BA60" s="178">
        <v>0</v>
      </c>
      <c r="BB60" s="178">
        <v>0</v>
      </c>
      <c r="BC60" s="178">
        <v>0</v>
      </c>
      <c r="BD60" s="178">
        <v>0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178">
        <v>0</v>
      </c>
      <c r="BK60" s="178">
        <v>0</v>
      </c>
      <c r="BL60" s="178">
        <v>0</v>
      </c>
      <c r="BM60" s="178">
        <v>0</v>
      </c>
      <c r="BN60" s="178">
        <v>0</v>
      </c>
      <c r="BO60" s="178">
        <v>0</v>
      </c>
      <c r="BP60" s="178">
        <v>0</v>
      </c>
      <c r="BQ60" s="178">
        <v>0</v>
      </c>
      <c r="BR60" s="178">
        <v>0</v>
      </c>
      <c r="BS60" s="178">
        <v>0</v>
      </c>
      <c r="BT60" s="178">
        <v>0</v>
      </c>
      <c r="BU60" s="178">
        <v>0</v>
      </c>
      <c r="BV60" s="178">
        <v>0</v>
      </c>
      <c r="BW60" s="178">
        <v>0</v>
      </c>
      <c r="BX60" s="178">
        <v>0</v>
      </c>
      <c r="BY60" s="178">
        <v>0</v>
      </c>
      <c r="BZ60" s="178">
        <v>0</v>
      </c>
      <c r="CA60" s="178">
        <v>0</v>
      </c>
      <c r="CB60" s="178">
        <v>0</v>
      </c>
      <c r="CC60" s="178">
        <v>0</v>
      </c>
      <c r="CD60" s="178">
        <v>0</v>
      </c>
      <c r="CE60" s="178">
        <v>0</v>
      </c>
      <c r="CF60" s="178">
        <v>0</v>
      </c>
      <c r="CG60" s="178">
        <v>0</v>
      </c>
      <c r="CH60" s="178">
        <v>0</v>
      </c>
      <c r="CI60" s="178">
        <v>0</v>
      </c>
      <c r="CJ60" s="178">
        <v>0</v>
      </c>
      <c r="CK60" s="178">
        <v>0</v>
      </c>
      <c r="CL60" s="178">
        <v>0</v>
      </c>
      <c r="CM60" s="178">
        <v>0</v>
      </c>
      <c r="CN60" s="178">
        <v>0</v>
      </c>
      <c r="CO60" s="178">
        <v>0</v>
      </c>
      <c r="CP60" s="178">
        <v>0</v>
      </c>
      <c r="CQ60" s="178">
        <v>0</v>
      </c>
      <c r="CR60" s="178">
        <v>0</v>
      </c>
      <c r="CS60" s="178">
        <v>0</v>
      </c>
      <c r="CT60" s="178">
        <v>0</v>
      </c>
      <c r="CU60" s="178">
        <v>0</v>
      </c>
      <c r="CV60" s="178">
        <v>0</v>
      </c>
      <c r="CW60" s="178">
        <v>0</v>
      </c>
      <c r="CX60" s="178">
        <v>0</v>
      </c>
      <c r="CY60" s="178">
        <v>0</v>
      </c>
      <c r="CZ60" s="178">
        <v>0</v>
      </c>
      <c r="DA60" s="178">
        <v>0</v>
      </c>
      <c r="DB60" s="178">
        <v>0</v>
      </c>
      <c r="DC60" s="178">
        <v>0</v>
      </c>
      <c r="DD60" s="178">
        <v>0</v>
      </c>
      <c r="DE60" s="178">
        <v>0</v>
      </c>
      <c r="DF60" s="178">
        <v>0</v>
      </c>
      <c r="DG60" s="178">
        <v>0</v>
      </c>
      <c r="DH60" s="178">
        <v>0</v>
      </c>
      <c r="DI60" s="178">
        <v>0</v>
      </c>
      <c r="DJ60" s="178">
        <v>0</v>
      </c>
      <c r="DK60" s="178">
        <v>0</v>
      </c>
      <c r="DL60" s="178">
        <v>0</v>
      </c>
      <c r="DM60" s="178">
        <v>0</v>
      </c>
      <c r="DN60" s="178">
        <v>0</v>
      </c>
      <c r="DO60" s="178">
        <v>0</v>
      </c>
      <c r="DP60" s="178">
        <v>0</v>
      </c>
      <c r="DQ60" s="178">
        <v>0</v>
      </c>
      <c r="DR60" s="178">
        <v>0</v>
      </c>
      <c r="DS60" s="178">
        <v>0</v>
      </c>
      <c r="DT60" s="178">
        <v>0</v>
      </c>
      <c r="DU60" s="178">
        <v>0</v>
      </c>
      <c r="DV60" s="178">
        <v>0</v>
      </c>
      <c r="DW60" s="178">
        <v>0</v>
      </c>
      <c r="DX60" s="178">
        <v>0</v>
      </c>
      <c r="DY60" s="178">
        <v>0</v>
      </c>
      <c r="DZ60" s="178">
        <v>0</v>
      </c>
      <c r="EA60" s="178">
        <v>0</v>
      </c>
      <c r="EB60" s="178">
        <v>0</v>
      </c>
      <c r="EC60" s="178">
        <v>0</v>
      </c>
      <c r="ED60" s="178">
        <v>10.047727272727274</v>
      </c>
      <c r="EE60" s="178">
        <v>10.199999999999999</v>
      </c>
      <c r="EF60" s="178">
        <v>9.6100000000000012</v>
      </c>
      <c r="EG60" s="178">
        <v>9.83</v>
      </c>
      <c r="EH60" s="178">
        <v>9.4</v>
      </c>
      <c r="EI60" s="178">
        <v>8.99</v>
      </c>
      <c r="EJ60" s="178">
        <v>8.6499999999999986</v>
      </c>
      <c r="EK60" s="178">
        <v>8.2600000000000016</v>
      </c>
      <c r="EL60" s="178">
        <v>8.3099999999999987</v>
      </c>
      <c r="EM60" s="178">
        <v>8.44</v>
      </c>
      <c r="EN60" s="178">
        <v>8.2600000000000016</v>
      </c>
      <c r="EO60" s="178">
        <v>8.5299999999999994</v>
      </c>
      <c r="EP60" s="178">
        <v>8.6499999999999986</v>
      </c>
      <c r="EQ60" s="178">
        <v>8.6999999999999993</v>
      </c>
      <c r="ER60" s="178">
        <v>8.7816666666666681</v>
      </c>
      <c r="ES60" s="178">
        <v>8.89</v>
      </c>
      <c r="ET60" s="178">
        <v>8.9</v>
      </c>
      <c r="EU60" s="178">
        <v>8.91</v>
      </c>
      <c r="EV60" s="178">
        <v>8.870000000000001</v>
      </c>
      <c r="EW60" s="178">
        <v>8.51</v>
      </c>
      <c r="EX60" s="178">
        <v>8.4599999999999991</v>
      </c>
      <c r="EY60" s="178">
        <v>8.3000000000000007</v>
      </c>
      <c r="EZ60" s="178">
        <v>8.23</v>
      </c>
      <c r="FA60" s="178">
        <v>8.1100000000000012</v>
      </c>
      <c r="FB60" s="178">
        <v>7.5</v>
      </c>
      <c r="FC60" s="178">
        <v>7.4899999999999993</v>
      </c>
      <c r="FD60" s="178">
        <v>7.4499999999999993</v>
      </c>
      <c r="FE60" s="178">
        <v>7.46</v>
      </c>
      <c r="FF60" s="178">
        <v>7.4399999999999995</v>
      </c>
      <c r="FG60" s="178">
        <v>7.33</v>
      </c>
      <c r="FH60" s="178">
        <v>7.32</v>
      </c>
      <c r="FI60" s="178">
        <v>7.31</v>
      </c>
      <c r="FJ60" s="178">
        <v>7.24</v>
      </c>
      <c r="FK60" s="178">
        <v>7.32</v>
      </c>
      <c r="FL60" s="178">
        <v>7.4899999999999993</v>
      </c>
      <c r="FM60" s="178">
        <v>7.7799999999999994</v>
      </c>
      <c r="FN60" s="178">
        <v>8.02</v>
      </c>
      <c r="FO60" s="178">
        <v>8.2900000000000009</v>
      </c>
      <c r="FP60" s="178">
        <v>8.32</v>
      </c>
      <c r="FQ60" s="178">
        <v>8.3699999999999992</v>
      </c>
      <c r="FR60" s="178">
        <v>8.41</v>
      </c>
      <c r="FS60" s="178">
        <v>8.39</v>
      </c>
      <c r="FT60" s="178">
        <v>9.33</v>
      </c>
      <c r="FU60" s="178">
        <v>10.87</v>
      </c>
      <c r="FV60" s="178">
        <v>11.45</v>
      </c>
      <c r="FW60" s="178">
        <v>11.5</v>
      </c>
      <c r="FX60" s="178">
        <v>11.55</v>
      </c>
      <c r="FY60" s="178">
        <v>11.56</v>
      </c>
      <c r="FZ60" s="178">
        <v>11.88</v>
      </c>
      <c r="GA60" s="178">
        <v>12.1</v>
      </c>
      <c r="GB60" s="178">
        <v>12.87</v>
      </c>
      <c r="GC60" s="178">
        <v>13.31</v>
      </c>
      <c r="GD60" s="156">
        <v>14.4</v>
      </c>
      <c r="GE60" s="156">
        <v>15.42</v>
      </c>
      <c r="GF60" s="156">
        <v>15.84</v>
      </c>
      <c r="GG60" s="156">
        <v>16.239999999999998</v>
      </c>
      <c r="GH60" s="156">
        <v>16.28</v>
      </c>
      <c r="GI60" s="156">
        <v>14.73</v>
      </c>
      <c r="GJ60" s="156">
        <v>16.04</v>
      </c>
      <c r="GK60" s="156">
        <v>18.23</v>
      </c>
      <c r="GL60" s="156">
        <v>20.02</v>
      </c>
    </row>
    <row r="61" spans="2:194" ht="15" customHeight="1">
      <c r="B61" s="204" t="s">
        <v>310</v>
      </c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>
        <v>0</v>
      </c>
      <c r="AZ61" s="178">
        <v>0</v>
      </c>
      <c r="BA61" s="178">
        <v>0</v>
      </c>
      <c r="BB61" s="178">
        <v>0</v>
      </c>
      <c r="BC61" s="178">
        <v>0</v>
      </c>
      <c r="BD61" s="178">
        <v>0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78">
        <v>0</v>
      </c>
      <c r="BP61" s="178">
        <v>0</v>
      </c>
      <c r="BQ61" s="178">
        <v>0</v>
      </c>
      <c r="BR61" s="178">
        <v>0</v>
      </c>
      <c r="BS61" s="178">
        <v>0</v>
      </c>
      <c r="BT61" s="178">
        <v>0</v>
      </c>
      <c r="BU61" s="178">
        <v>0</v>
      </c>
      <c r="BV61" s="178">
        <v>0</v>
      </c>
      <c r="BW61" s="178">
        <v>0</v>
      </c>
      <c r="BX61" s="178">
        <v>0</v>
      </c>
      <c r="BY61" s="178">
        <v>0</v>
      </c>
      <c r="BZ61" s="178">
        <v>0</v>
      </c>
      <c r="CA61" s="178">
        <v>0</v>
      </c>
      <c r="CB61" s="178">
        <v>0</v>
      </c>
      <c r="CC61" s="178">
        <v>0</v>
      </c>
      <c r="CD61" s="178">
        <v>0</v>
      </c>
      <c r="CE61" s="178">
        <v>0</v>
      </c>
      <c r="CF61" s="178">
        <v>0</v>
      </c>
      <c r="CG61" s="178">
        <v>0</v>
      </c>
      <c r="CH61" s="178">
        <v>0</v>
      </c>
      <c r="CI61" s="178">
        <v>0</v>
      </c>
      <c r="CJ61" s="178">
        <v>0</v>
      </c>
      <c r="CK61" s="178">
        <v>0</v>
      </c>
      <c r="CL61" s="178">
        <v>0</v>
      </c>
      <c r="CM61" s="178">
        <v>0</v>
      </c>
      <c r="CN61" s="178">
        <v>0</v>
      </c>
      <c r="CO61" s="178">
        <v>0</v>
      </c>
      <c r="CP61" s="178">
        <v>0</v>
      </c>
      <c r="CQ61" s="178">
        <v>0</v>
      </c>
      <c r="CR61" s="178">
        <v>0</v>
      </c>
      <c r="CS61" s="178">
        <v>0</v>
      </c>
      <c r="CT61" s="178">
        <v>0</v>
      </c>
      <c r="CU61" s="178">
        <v>0</v>
      </c>
      <c r="CV61" s="178">
        <v>0</v>
      </c>
      <c r="CW61" s="178">
        <v>0</v>
      </c>
      <c r="CX61" s="178">
        <v>0</v>
      </c>
      <c r="CY61" s="178">
        <v>0</v>
      </c>
      <c r="CZ61" s="178">
        <v>0</v>
      </c>
      <c r="DA61" s="178">
        <v>0</v>
      </c>
      <c r="DB61" s="178">
        <v>0</v>
      </c>
      <c r="DC61" s="178">
        <v>0</v>
      </c>
      <c r="DD61" s="178">
        <v>0</v>
      </c>
      <c r="DE61" s="178">
        <v>0</v>
      </c>
      <c r="DF61" s="178">
        <v>0</v>
      </c>
      <c r="DG61" s="178">
        <v>0</v>
      </c>
      <c r="DH61" s="178">
        <v>0</v>
      </c>
      <c r="DI61" s="178">
        <v>0</v>
      </c>
      <c r="DJ61" s="178">
        <v>0</v>
      </c>
      <c r="DK61" s="178">
        <v>0</v>
      </c>
      <c r="DL61" s="178">
        <v>0</v>
      </c>
      <c r="DM61" s="178">
        <v>0</v>
      </c>
      <c r="DN61" s="178">
        <v>0</v>
      </c>
      <c r="DO61" s="178">
        <v>0</v>
      </c>
      <c r="DP61" s="178">
        <v>0</v>
      </c>
      <c r="DQ61" s="178">
        <v>0</v>
      </c>
      <c r="DR61" s="178">
        <v>0</v>
      </c>
      <c r="DS61" s="178">
        <v>0</v>
      </c>
      <c r="DT61" s="178">
        <v>0</v>
      </c>
      <c r="DU61" s="178">
        <v>0</v>
      </c>
      <c r="DV61" s="178">
        <v>0</v>
      </c>
      <c r="DW61" s="178">
        <v>0</v>
      </c>
      <c r="DX61" s="178">
        <v>0</v>
      </c>
      <c r="DY61" s="178">
        <v>0</v>
      </c>
      <c r="DZ61" s="178">
        <v>0</v>
      </c>
      <c r="EA61" s="178">
        <v>0</v>
      </c>
      <c r="EB61" s="178">
        <v>0</v>
      </c>
      <c r="EC61" s="178">
        <v>0</v>
      </c>
      <c r="ED61" s="178">
        <v>0</v>
      </c>
      <c r="EE61" s="178">
        <v>10.69</v>
      </c>
      <c r="EF61" s="178">
        <v>10.63</v>
      </c>
      <c r="EG61" s="178">
        <v>10.66</v>
      </c>
      <c r="EH61" s="178">
        <v>10.48</v>
      </c>
      <c r="EI61" s="178">
        <v>9.7900000000000009</v>
      </c>
      <c r="EJ61" s="178">
        <v>9.25</v>
      </c>
      <c r="EK61" s="178">
        <v>9.09</v>
      </c>
      <c r="EL61" s="178">
        <v>8.91</v>
      </c>
      <c r="EM61" s="178">
        <v>9.01</v>
      </c>
      <c r="EN61" s="178">
        <v>9.1300000000000008</v>
      </c>
      <c r="EO61" s="178">
        <v>9.25</v>
      </c>
      <c r="EP61" s="178">
        <v>9.43</v>
      </c>
      <c r="EQ61" s="178">
        <v>9.4</v>
      </c>
      <c r="ER61" s="178">
        <v>9.4166666666666714</v>
      </c>
      <c r="ES61" s="178">
        <v>9.379999999999999</v>
      </c>
      <c r="ET61" s="178">
        <v>9.4</v>
      </c>
      <c r="EU61" s="178">
        <v>9.4</v>
      </c>
      <c r="EV61" s="178">
        <v>9.42</v>
      </c>
      <c r="EW61" s="178">
        <v>9.08</v>
      </c>
      <c r="EX61" s="178">
        <v>9</v>
      </c>
      <c r="EY61" s="178">
        <v>8.86</v>
      </c>
      <c r="EZ61" s="178">
        <v>8.77</v>
      </c>
      <c r="FA61" s="178">
        <v>8.58</v>
      </c>
      <c r="FB61" s="178">
        <v>8.1199999999999992</v>
      </c>
      <c r="FC61" s="178">
        <v>8.06</v>
      </c>
      <c r="FD61" s="178">
        <v>8.08</v>
      </c>
      <c r="FE61" s="178">
        <v>8.06</v>
      </c>
      <c r="FF61" s="178">
        <v>8.0500000000000007</v>
      </c>
      <c r="FG61" s="178">
        <v>7.93</v>
      </c>
      <c r="FH61" s="178">
        <v>8.01</v>
      </c>
      <c r="FI61" s="178">
        <v>8.15</v>
      </c>
      <c r="FJ61" s="178">
        <v>7.9699999999999989</v>
      </c>
      <c r="FK61" s="178">
        <v>7.9699999999999989</v>
      </c>
      <c r="FL61" s="178">
        <v>8.02</v>
      </c>
      <c r="FM61" s="178">
        <v>8.14</v>
      </c>
      <c r="FN61" s="178">
        <v>8.5</v>
      </c>
      <c r="FO61" s="178">
        <v>8.91</v>
      </c>
      <c r="FP61" s="178">
        <v>8.9599999999999991</v>
      </c>
      <c r="FQ61" s="178">
        <v>8.9499999999999993</v>
      </c>
      <c r="FR61" s="178">
        <v>8.98</v>
      </c>
      <c r="FS61" s="178">
        <v>8.99</v>
      </c>
      <c r="FT61" s="178">
        <v>9.9</v>
      </c>
      <c r="FU61" s="178">
        <v>10.93</v>
      </c>
      <c r="FV61" s="178">
        <v>11.37</v>
      </c>
      <c r="FW61" s="178">
        <v>11.6</v>
      </c>
      <c r="FX61" s="178">
        <v>11.68</v>
      </c>
      <c r="FY61" s="178">
        <v>11.73</v>
      </c>
      <c r="FZ61" s="178">
        <v>12.21</v>
      </c>
      <c r="GA61" s="178">
        <v>12.55</v>
      </c>
      <c r="GB61" s="178">
        <v>13.44</v>
      </c>
      <c r="GC61" s="178">
        <v>14.01</v>
      </c>
      <c r="GD61" s="156">
        <v>15.18</v>
      </c>
      <c r="GE61" s="156">
        <v>16.43</v>
      </c>
      <c r="GF61" s="156">
        <v>16.71</v>
      </c>
      <c r="GG61" s="156">
        <v>17.07</v>
      </c>
      <c r="GH61" s="156">
        <v>17.34</v>
      </c>
      <c r="GI61" s="156">
        <v>15.22</v>
      </c>
      <c r="GJ61" s="156">
        <v>16.36</v>
      </c>
      <c r="GK61" s="156">
        <v>18.3</v>
      </c>
      <c r="GL61" s="156">
        <v>20.260000000000002</v>
      </c>
    </row>
    <row r="62" spans="2:194" ht="15" customHeight="1">
      <c r="B62" s="204" t="s">
        <v>278</v>
      </c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>
        <v>0</v>
      </c>
      <c r="AZ62" s="178">
        <v>0</v>
      </c>
      <c r="BA62" s="178">
        <v>0</v>
      </c>
      <c r="BB62" s="178">
        <v>0</v>
      </c>
      <c r="BC62" s="178">
        <v>0</v>
      </c>
      <c r="BD62" s="178">
        <v>0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178">
        <v>0</v>
      </c>
      <c r="BK62" s="178">
        <v>0</v>
      </c>
      <c r="BL62" s="178">
        <v>0</v>
      </c>
      <c r="BM62" s="178">
        <v>0</v>
      </c>
      <c r="BN62" s="178">
        <v>0</v>
      </c>
      <c r="BO62" s="178">
        <v>0</v>
      </c>
      <c r="BP62" s="178">
        <v>0</v>
      </c>
      <c r="BQ62" s="178">
        <v>0</v>
      </c>
      <c r="BR62" s="178">
        <v>0</v>
      </c>
      <c r="BS62" s="178">
        <v>0</v>
      </c>
      <c r="BT62" s="178">
        <v>0</v>
      </c>
      <c r="BU62" s="178">
        <v>0</v>
      </c>
      <c r="BV62" s="178">
        <v>0</v>
      </c>
      <c r="BW62" s="178">
        <v>0</v>
      </c>
      <c r="BX62" s="178">
        <v>0</v>
      </c>
      <c r="BY62" s="178">
        <v>0</v>
      </c>
      <c r="BZ62" s="178">
        <v>0</v>
      </c>
      <c r="CA62" s="178">
        <v>0</v>
      </c>
      <c r="CB62" s="178">
        <v>0</v>
      </c>
      <c r="CC62" s="178">
        <v>0</v>
      </c>
      <c r="CD62" s="178">
        <v>0</v>
      </c>
      <c r="CE62" s="178">
        <v>0</v>
      </c>
      <c r="CF62" s="178">
        <v>0</v>
      </c>
      <c r="CG62" s="178">
        <v>0</v>
      </c>
      <c r="CH62" s="178">
        <v>0</v>
      </c>
      <c r="CI62" s="178">
        <v>0</v>
      </c>
      <c r="CJ62" s="178">
        <v>0</v>
      </c>
      <c r="CK62" s="178">
        <v>0</v>
      </c>
      <c r="CL62" s="178">
        <v>0</v>
      </c>
      <c r="CM62" s="178">
        <v>0</v>
      </c>
      <c r="CN62" s="178">
        <v>0</v>
      </c>
      <c r="CO62" s="178">
        <v>0</v>
      </c>
      <c r="CP62" s="178">
        <v>0</v>
      </c>
      <c r="CQ62" s="178">
        <v>0</v>
      </c>
      <c r="CR62" s="178">
        <v>0</v>
      </c>
      <c r="CS62" s="178">
        <v>0</v>
      </c>
      <c r="CT62" s="178">
        <v>0</v>
      </c>
      <c r="CU62" s="178">
        <v>0</v>
      </c>
      <c r="CV62" s="178">
        <v>0</v>
      </c>
      <c r="CW62" s="178">
        <v>0</v>
      </c>
      <c r="CX62" s="178">
        <v>0</v>
      </c>
      <c r="CY62" s="178">
        <v>0</v>
      </c>
      <c r="CZ62" s="178">
        <v>0</v>
      </c>
      <c r="DA62" s="178">
        <v>0</v>
      </c>
      <c r="DB62" s="178">
        <v>0</v>
      </c>
      <c r="DC62" s="178">
        <v>0</v>
      </c>
      <c r="DD62" s="178">
        <v>0</v>
      </c>
      <c r="DE62" s="178">
        <v>0</v>
      </c>
      <c r="DF62" s="178">
        <v>0</v>
      </c>
      <c r="DG62" s="178">
        <v>0</v>
      </c>
      <c r="DH62" s="178">
        <v>0</v>
      </c>
      <c r="DI62" s="178">
        <v>0</v>
      </c>
      <c r="DJ62" s="178">
        <v>0</v>
      </c>
      <c r="DK62" s="178">
        <v>0</v>
      </c>
      <c r="DL62" s="178">
        <v>0</v>
      </c>
      <c r="DM62" s="178">
        <v>0</v>
      </c>
      <c r="DN62" s="178">
        <v>0</v>
      </c>
      <c r="DO62" s="178">
        <v>0</v>
      </c>
      <c r="DP62" s="178">
        <v>0</v>
      </c>
      <c r="DQ62" s="178">
        <v>0</v>
      </c>
      <c r="DR62" s="178">
        <v>0</v>
      </c>
      <c r="DS62" s="178">
        <v>0</v>
      </c>
      <c r="DT62" s="178">
        <v>0</v>
      </c>
      <c r="DU62" s="178">
        <v>0</v>
      </c>
      <c r="DV62" s="178">
        <v>0</v>
      </c>
      <c r="DW62" s="178">
        <v>0</v>
      </c>
      <c r="DX62" s="178">
        <v>0</v>
      </c>
      <c r="DY62" s="178">
        <v>0</v>
      </c>
      <c r="DZ62" s="178">
        <v>0</v>
      </c>
      <c r="EA62" s="178">
        <v>0</v>
      </c>
      <c r="EB62" s="178">
        <v>0</v>
      </c>
      <c r="EC62" s="178">
        <v>0</v>
      </c>
      <c r="ED62" s="178">
        <v>0</v>
      </c>
      <c r="EE62" s="178">
        <v>11.37</v>
      </c>
      <c r="EF62" s="178">
        <v>11.55</v>
      </c>
      <c r="EG62" s="178">
        <v>11.469999999999999</v>
      </c>
      <c r="EH62" s="178">
        <v>11.35</v>
      </c>
      <c r="EI62" s="178">
        <v>10.74</v>
      </c>
      <c r="EJ62" s="178">
        <v>10.24</v>
      </c>
      <c r="EK62" s="178">
        <v>9.93</v>
      </c>
      <c r="EL62" s="178">
        <v>9.879999999999999</v>
      </c>
      <c r="EM62" s="178">
        <v>10.07</v>
      </c>
      <c r="EN62" s="178">
        <v>10.220000000000001</v>
      </c>
      <c r="EO62" s="178">
        <v>10.24</v>
      </c>
      <c r="EP62" s="178">
        <v>10.209999999999999</v>
      </c>
      <c r="EQ62" s="178">
        <v>9.93</v>
      </c>
      <c r="ER62" s="178">
        <v>9.8722222222222218</v>
      </c>
      <c r="ES62" s="178">
        <v>9.7900000000000009</v>
      </c>
      <c r="ET62" s="178">
        <v>9.82</v>
      </c>
      <c r="EU62" s="178">
        <v>9.81</v>
      </c>
      <c r="EV62" s="178">
        <v>9.98</v>
      </c>
      <c r="EW62" s="178">
        <v>9.68</v>
      </c>
      <c r="EX62" s="178">
        <v>9.5399999999999991</v>
      </c>
      <c r="EY62" s="178">
        <v>9.370000000000001</v>
      </c>
      <c r="EZ62" s="178">
        <v>9.4700000000000006</v>
      </c>
      <c r="FA62" s="178">
        <v>9.19</v>
      </c>
      <c r="FB62" s="178">
        <v>8.82</v>
      </c>
      <c r="FC62" s="178">
        <v>8.7800000000000011</v>
      </c>
      <c r="FD62" s="178">
        <v>8.77</v>
      </c>
      <c r="FE62" s="178">
        <v>8.7800000000000011</v>
      </c>
      <c r="FF62" s="178">
        <v>8.77</v>
      </c>
      <c r="FG62" s="178">
        <v>8.6999999999999993</v>
      </c>
      <c r="FH62" s="178">
        <v>8.6999999999999993</v>
      </c>
      <c r="FI62" s="178">
        <v>8.75</v>
      </c>
      <c r="FJ62" s="178">
        <v>8.6</v>
      </c>
      <c r="FK62" s="178">
        <v>8.7800000000000011</v>
      </c>
      <c r="FL62" s="178">
        <v>8.68</v>
      </c>
      <c r="FM62" s="178">
        <v>8.9599999999999991</v>
      </c>
      <c r="FN62" s="178">
        <v>8.93</v>
      </c>
      <c r="FO62" s="178">
        <v>9.34</v>
      </c>
      <c r="FP62" s="178">
        <v>9.44</v>
      </c>
      <c r="FQ62" s="178">
        <v>9.4499999999999993</v>
      </c>
      <c r="FR62" s="178">
        <v>9.5299999999999994</v>
      </c>
      <c r="FS62" s="178">
        <v>9.5</v>
      </c>
      <c r="FT62" s="178">
        <v>10.06</v>
      </c>
      <c r="FU62" s="178">
        <v>10.83</v>
      </c>
      <c r="FV62" s="178">
        <v>11.19</v>
      </c>
      <c r="FW62" s="178">
        <v>11.56</v>
      </c>
      <c r="FX62" s="178">
        <v>11.78</v>
      </c>
      <c r="FY62" s="178">
        <v>11.89</v>
      </c>
      <c r="FZ62" s="178">
        <v>12.56</v>
      </c>
      <c r="GA62" s="178">
        <v>12.92</v>
      </c>
      <c r="GB62" s="178">
        <v>13.87</v>
      </c>
      <c r="GC62" s="178">
        <v>14.61</v>
      </c>
      <c r="GD62" s="156">
        <v>15.79</v>
      </c>
      <c r="GE62" s="156">
        <v>17.29</v>
      </c>
      <c r="GF62" s="156">
        <v>17.239999999999998</v>
      </c>
      <c r="GG62" s="156">
        <v>16.78</v>
      </c>
      <c r="GH62" s="156">
        <v>17.059999999999999</v>
      </c>
      <c r="GI62" s="156">
        <v>16.45</v>
      </c>
      <c r="GJ62" s="156">
        <v>17.71</v>
      </c>
      <c r="GK62" s="156">
        <v>19.649999999999999</v>
      </c>
      <c r="GL62" s="156">
        <v>21.3</v>
      </c>
    </row>
    <row r="63" spans="2:194" ht="15" customHeight="1">
      <c r="B63" s="204" t="s">
        <v>311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78">
        <v>0</v>
      </c>
      <c r="BP63" s="178">
        <v>0</v>
      </c>
      <c r="BQ63" s="178">
        <v>0</v>
      </c>
      <c r="BR63" s="178">
        <v>0</v>
      </c>
      <c r="BS63" s="178">
        <v>0</v>
      </c>
      <c r="BT63" s="178">
        <v>0</v>
      </c>
      <c r="BU63" s="178">
        <v>0</v>
      </c>
      <c r="BV63" s="178">
        <v>0</v>
      </c>
      <c r="BW63" s="178">
        <v>0</v>
      </c>
      <c r="BX63" s="178">
        <v>0</v>
      </c>
      <c r="BY63" s="178">
        <v>0</v>
      </c>
      <c r="BZ63" s="178">
        <v>0</v>
      </c>
      <c r="CA63" s="178">
        <v>0</v>
      </c>
      <c r="CB63" s="178">
        <v>0</v>
      </c>
      <c r="CC63" s="178">
        <v>0</v>
      </c>
      <c r="CD63" s="178">
        <v>0</v>
      </c>
      <c r="CE63" s="178">
        <v>0</v>
      </c>
      <c r="CF63" s="178">
        <v>0</v>
      </c>
      <c r="CG63" s="178">
        <v>0</v>
      </c>
      <c r="CH63" s="178">
        <v>0</v>
      </c>
      <c r="CI63" s="178">
        <v>0</v>
      </c>
      <c r="CJ63" s="178">
        <v>0</v>
      </c>
      <c r="CK63" s="178">
        <v>0</v>
      </c>
      <c r="CL63" s="178">
        <v>0</v>
      </c>
      <c r="CM63" s="178">
        <v>0</v>
      </c>
      <c r="CN63" s="178">
        <v>0</v>
      </c>
      <c r="CO63" s="178">
        <v>0</v>
      </c>
      <c r="CP63" s="178">
        <v>0</v>
      </c>
      <c r="CQ63" s="178">
        <v>0</v>
      </c>
      <c r="CR63" s="178">
        <v>0</v>
      </c>
      <c r="CS63" s="178">
        <v>0</v>
      </c>
      <c r="CT63" s="178">
        <v>0</v>
      </c>
      <c r="CU63" s="178">
        <v>0</v>
      </c>
      <c r="CV63" s="178">
        <v>0</v>
      </c>
      <c r="CW63" s="178">
        <v>0</v>
      </c>
      <c r="CX63" s="178">
        <v>0</v>
      </c>
      <c r="CY63" s="178">
        <v>0</v>
      </c>
      <c r="CZ63" s="178">
        <v>0</v>
      </c>
      <c r="DA63" s="178">
        <v>0</v>
      </c>
      <c r="DB63" s="178">
        <v>0</v>
      </c>
      <c r="DC63" s="178">
        <v>0</v>
      </c>
      <c r="DD63" s="178">
        <v>0</v>
      </c>
      <c r="DE63" s="178">
        <v>0</v>
      </c>
      <c r="DF63" s="178">
        <v>0</v>
      </c>
      <c r="DG63" s="178">
        <v>0</v>
      </c>
      <c r="DH63" s="178">
        <v>0</v>
      </c>
      <c r="DI63" s="178">
        <v>0</v>
      </c>
      <c r="DJ63" s="178">
        <v>0</v>
      </c>
      <c r="DK63" s="178">
        <v>0</v>
      </c>
      <c r="DL63" s="178">
        <v>0</v>
      </c>
      <c r="DM63" s="178">
        <v>0</v>
      </c>
      <c r="DN63" s="178">
        <v>0</v>
      </c>
      <c r="DO63" s="178">
        <v>0</v>
      </c>
      <c r="DP63" s="178">
        <v>0</v>
      </c>
      <c r="DQ63" s="178">
        <v>0</v>
      </c>
      <c r="DR63" s="178">
        <v>0</v>
      </c>
      <c r="DS63" s="178">
        <v>0</v>
      </c>
      <c r="DT63" s="178">
        <v>0</v>
      </c>
      <c r="DU63" s="178">
        <v>0</v>
      </c>
      <c r="DV63" s="178">
        <v>0</v>
      </c>
      <c r="DW63" s="178">
        <v>0</v>
      </c>
      <c r="DX63" s="178">
        <v>0</v>
      </c>
      <c r="DY63" s="178">
        <v>0</v>
      </c>
      <c r="DZ63" s="178">
        <v>0</v>
      </c>
      <c r="EA63" s="178">
        <v>0</v>
      </c>
      <c r="EB63" s="178">
        <v>0</v>
      </c>
      <c r="EC63" s="178">
        <v>0</v>
      </c>
      <c r="ED63" s="178">
        <v>0</v>
      </c>
      <c r="EE63" s="178">
        <v>12.389999999999999</v>
      </c>
      <c r="EF63" s="178">
        <v>12.31</v>
      </c>
      <c r="EG63" s="178">
        <v>12.04</v>
      </c>
      <c r="EH63" s="178">
        <v>11.799999999999999</v>
      </c>
      <c r="EI63" s="178">
        <v>11.15</v>
      </c>
      <c r="EJ63" s="178">
        <v>10.76</v>
      </c>
      <c r="EK63" s="178">
        <v>10.639999999999999</v>
      </c>
      <c r="EL63" s="178">
        <v>10.549999999999999</v>
      </c>
      <c r="EM63" s="178">
        <v>10.7</v>
      </c>
      <c r="EN63" s="178">
        <v>10.73</v>
      </c>
      <c r="EO63" s="178">
        <v>10.56</v>
      </c>
      <c r="EP63" s="178">
        <v>10.66</v>
      </c>
      <c r="EQ63" s="178">
        <v>10.39</v>
      </c>
      <c r="ER63" s="178">
        <v>10.313529411764707</v>
      </c>
      <c r="ES63" s="178">
        <v>10.23</v>
      </c>
      <c r="ET63" s="178">
        <v>10.25</v>
      </c>
      <c r="EU63" s="178">
        <v>10.25</v>
      </c>
      <c r="EV63" s="178">
        <v>10.43</v>
      </c>
      <c r="EW63" s="178">
        <v>10.16</v>
      </c>
      <c r="EX63" s="178">
        <v>10.029999999999999</v>
      </c>
      <c r="EY63" s="178">
        <v>9.879999999999999</v>
      </c>
      <c r="EZ63" s="178">
        <v>9.8699999999999992</v>
      </c>
      <c r="FA63" s="178">
        <v>9.64</v>
      </c>
      <c r="FB63" s="178">
        <v>9.34</v>
      </c>
      <c r="FC63" s="178">
        <v>9.42</v>
      </c>
      <c r="FD63" s="178">
        <v>9.44</v>
      </c>
      <c r="FE63" s="178">
        <v>9.51</v>
      </c>
      <c r="FF63" s="178">
        <v>9.5399999999999991</v>
      </c>
      <c r="FG63" s="178">
        <v>9.6</v>
      </c>
      <c r="FH63" s="178">
        <v>9.5699999999999985</v>
      </c>
      <c r="FI63" s="178">
        <v>9.5500000000000007</v>
      </c>
      <c r="FJ63" s="178">
        <v>9.5200000000000014</v>
      </c>
      <c r="FK63" s="178">
        <v>9.5200000000000014</v>
      </c>
      <c r="FL63" s="178">
        <v>9.5399999999999991</v>
      </c>
      <c r="FM63" s="178">
        <v>9.51</v>
      </c>
      <c r="FN63" s="178">
        <v>9.5500000000000007</v>
      </c>
      <c r="FO63" s="178">
        <v>9.75</v>
      </c>
      <c r="FP63" s="178">
        <v>9.77</v>
      </c>
      <c r="FQ63" s="178">
        <v>9.81</v>
      </c>
      <c r="FR63" s="178">
        <v>9.99</v>
      </c>
      <c r="FS63" s="178">
        <v>1</v>
      </c>
      <c r="FT63" s="178">
        <v>10.28</v>
      </c>
      <c r="FU63" s="178">
        <v>11.14</v>
      </c>
      <c r="FV63" s="178">
        <v>11.27</v>
      </c>
      <c r="FW63" s="178">
        <v>11.65</v>
      </c>
      <c r="FX63" s="178">
        <v>11.89</v>
      </c>
      <c r="FY63" s="178">
        <v>12</v>
      </c>
      <c r="FZ63" s="178">
        <v>12.84</v>
      </c>
      <c r="GA63" s="178">
        <v>13.31</v>
      </c>
      <c r="GB63" s="178">
        <v>14.43</v>
      </c>
      <c r="GC63" s="178">
        <v>15.26</v>
      </c>
      <c r="GD63" s="156">
        <v>16.54</v>
      </c>
      <c r="GE63" s="156">
        <v>18.16</v>
      </c>
      <c r="GF63" s="156">
        <v>17.64</v>
      </c>
      <c r="GG63" s="156">
        <v>18.05</v>
      </c>
      <c r="GH63" s="156">
        <v>17.87</v>
      </c>
      <c r="GI63" s="156">
        <v>16.72</v>
      </c>
      <c r="GJ63" s="156">
        <v>18.149999999999999</v>
      </c>
      <c r="GK63" s="156">
        <v>20.170000000000002</v>
      </c>
      <c r="GL63" s="156">
        <v>21.87</v>
      </c>
    </row>
    <row r="64" spans="2:194" ht="15" customHeight="1">
      <c r="B64" s="189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260"/>
    </row>
    <row r="65" spans="2:60" ht="15" customHeight="1">
      <c r="B65" s="189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260"/>
    </row>
    <row r="66" spans="2:60" ht="15" customHeight="1">
      <c r="B66" s="189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260"/>
    </row>
    <row r="67" spans="2:60" ht="15" customHeight="1">
      <c r="B67" s="189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</row>
    <row r="68" spans="2:60" ht="15" customHeight="1">
      <c r="B68" s="261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262"/>
      <c r="AM68" s="262"/>
      <c r="AN68" s="262"/>
      <c r="AO68" s="262"/>
      <c r="AP68" s="262"/>
    </row>
    <row r="69" spans="2:60" ht="15" customHeight="1">
      <c r="B69" s="189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/>
      <c r="AZ69" s="263"/>
      <c r="BA69" s="263"/>
      <c r="BB69" s="263"/>
      <c r="BC69" s="263"/>
      <c r="BD69" s="263"/>
      <c r="BE69" s="263"/>
      <c r="BF69" s="263"/>
      <c r="BG69" s="263"/>
    </row>
    <row r="70" spans="2:60" ht="15" customHeight="1">
      <c r="B70" s="189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263"/>
      <c r="AO70" s="263"/>
      <c r="AP70" s="263"/>
      <c r="AQ70" s="263"/>
      <c r="AR70" s="263"/>
      <c r="AS70" s="263"/>
      <c r="AT70" s="263"/>
      <c r="AU70" s="263"/>
      <c r="AV70" s="263"/>
      <c r="AW70" s="263"/>
      <c r="AX70" s="263"/>
      <c r="AY70" s="263"/>
      <c r="AZ70" s="263"/>
      <c r="BA70" s="263"/>
      <c r="BB70" s="263"/>
      <c r="BC70" s="263"/>
      <c r="BD70" s="263"/>
      <c r="BE70" s="263"/>
      <c r="BF70" s="263"/>
      <c r="BG70" s="263"/>
    </row>
    <row r="71" spans="2:60" ht="15" customHeight="1">
      <c r="B71" s="189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263"/>
      <c r="AO71" s="263"/>
      <c r="AP71" s="263"/>
      <c r="AQ71" s="263"/>
      <c r="AR71" s="263"/>
      <c r="AS71" s="263"/>
      <c r="AT71" s="263"/>
      <c r="AU71" s="263"/>
      <c r="AV71" s="263"/>
      <c r="AW71" s="263"/>
      <c r="AX71" s="263"/>
      <c r="AY71" s="263"/>
      <c r="AZ71" s="263"/>
      <c r="BA71" s="263"/>
      <c r="BB71" s="263"/>
      <c r="BC71" s="263"/>
      <c r="BD71" s="263"/>
      <c r="BE71" s="263"/>
      <c r="BF71" s="263"/>
      <c r="BG71" s="263"/>
    </row>
    <row r="72" spans="2:60" ht="15" customHeight="1">
      <c r="B72" s="189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263"/>
      <c r="AO72" s="263"/>
      <c r="AP72" s="263"/>
      <c r="AQ72" s="263"/>
      <c r="AR72" s="263"/>
      <c r="AS72" s="263"/>
      <c r="AT72" s="263"/>
      <c r="AU72" s="263"/>
      <c r="AV72" s="263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</row>
    <row r="73" spans="2:60" ht="15" customHeight="1">
      <c r="B73" s="189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</row>
    <row r="74" spans="2:60" ht="15" customHeight="1">
      <c r="B74" s="189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263"/>
      <c r="AO74" s="263"/>
      <c r="AP74" s="263"/>
      <c r="AQ74" s="263"/>
      <c r="AR74" s="263"/>
      <c r="AS74" s="263"/>
      <c r="AT74" s="263"/>
      <c r="AU74" s="263"/>
      <c r="AV74" s="263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</row>
    <row r="75" spans="2:60" ht="15" customHeight="1">
      <c r="B75" s="189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262"/>
      <c r="AM75" s="262"/>
      <c r="AN75" s="262"/>
      <c r="AO75" s="262"/>
      <c r="AP75" s="262"/>
      <c r="AQ75" s="264"/>
    </row>
    <row r="76" spans="2:60" ht="15" customHeight="1"/>
    <row r="77" spans="2:60" ht="15" customHeight="1"/>
    <row r="78" spans="2:60" ht="15" customHeight="1"/>
    <row r="79" spans="2:60" ht="15" customHeight="1"/>
    <row r="80" spans="2:60" ht="15" customHeight="1"/>
    <row r="81" ht="15" customHeight="1"/>
    <row r="82" ht="15" customHeight="1"/>
    <row r="83" ht="15" customHeight="1"/>
    <row r="84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Z114"/>
  <sheetViews>
    <sheetView showGridLines="0" zoomScale="80" zoomScaleNormal="80" workbookViewId="0">
      <pane xSplit="3" ySplit="2" topLeftCell="GT3" activePane="bottomRight" state="frozen"/>
      <selection activeCell="DP7" sqref="DP7"/>
      <selection pane="topRight" activeCell="DP7" sqref="DP7"/>
      <selection pane="bottomLeft" activeCell="DP7" sqref="DP7"/>
      <selection pane="bottomRight" activeCell="GZ13" sqref="GZ13"/>
    </sheetView>
  </sheetViews>
  <sheetFormatPr defaultRowHeight="12.75"/>
  <cols>
    <col min="1" max="1" width="3.7109375" style="144" customWidth="1"/>
    <col min="2" max="2" width="75.85546875" style="144" bestFit="1" customWidth="1"/>
    <col min="3" max="3" width="12.7109375" style="144" customWidth="1"/>
    <col min="4" max="4" width="11.5703125" style="144" bestFit="1" customWidth="1"/>
    <col min="5" max="5" width="12.140625" style="144" bestFit="1" customWidth="1"/>
    <col min="6" max="6" width="12.42578125" style="144" bestFit="1" customWidth="1"/>
    <col min="7" max="7" width="12.140625" style="144" bestFit="1" customWidth="1"/>
    <col min="8" max="8" width="12.7109375" style="144" bestFit="1" customWidth="1"/>
    <col min="9" max="9" width="11.5703125" style="144" bestFit="1" customWidth="1"/>
    <col min="10" max="10" width="11" style="144" bestFit="1" customWidth="1"/>
    <col min="11" max="11" width="12.42578125" style="144" bestFit="1" customWidth="1"/>
    <col min="12" max="12" width="12.140625" style="144" bestFit="1" customWidth="1"/>
    <col min="13" max="13" width="11.85546875" style="144" bestFit="1" customWidth="1"/>
    <col min="14" max="14" width="12.42578125" style="144" bestFit="1" customWidth="1"/>
    <col min="15" max="15" width="12.140625" style="144" bestFit="1" customWidth="1"/>
    <col min="16" max="16" width="11" style="144" bestFit="1" customWidth="1"/>
    <col min="17" max="17" width="11.5703125" style="144" bestFit="1" customWidth="1"/>
    <col min="18" max="18" width="11.85546875" style="144" bestFit="1" customWidth="1"/>
    <col min="19" max="19" width="11.5703125" style="144" bestFit="1" customWidth="1"/>
    <col min="20" max="20" width="12.140625" style="144" bestFit="1" customWidth="1"/>
    <col min="21" max="21" width="11" style="144" bestFit="1" customWidth="1"/>
    <col min="22" max="22" width="10.42578125" style="144" bestFit="1" customWidth="1"/>
    <col min="23" max="23" width="11.85546875" style="144" bestFit="1" customWidth="1"/>
    <col min="24" max="25" width="11.5703125" style="144" bestFit="1" customWidth="1"/>
    <col min="26" max="26" width="11.85546875" style="144" bestFit="1" customWidth="1"/>
    <col min="27" max="28" width="11.5703125" style="144" bestFit="1" customWidth="1"/>
    <col min="29" max="29" width="12.140625" style="144" bestFit="1" customWidth="1"/>
    <col min="30" max="30" width="12.42578125" style="144" bestFit="1" customWidth="1"/>
    <col min="31" max="31" width="12.140625" style="144" bestFit="1" customWidth="1"/>
    <col min="32" max="32" width="12.7109375" style="144" bestFit="1" customWidth="1"/>
    <col min="33" max="34" width="11.5703125" style="144" bestFit="1" customWidth="1"/>
    <col min="35" max="35" width="12.42578125" style="144" bestFit="1" customWidth="1"/>
    <col min="36" max="36" width="12.140625" style="144" bestFit="1" customWidth="1"/>
    <col min="37" max="37" width="11.85546875" style="144" bestFit="1" customWidth="1"/>
    <col min="38" max="38" width="12.42578125" style="144" bestFit="1" customWidth="1"/>
    <col min="39" max="39" width="12.140625" style="144" bestFit="1" customWidth="1"/>
    <col min="40" max="40" width="11.5703125" style="144" bestFit="1" customWidth="1"/>
    <col min="41" max="41" width="12.140625" style="144" bestFit="1" customWidth="1"/>
    <col min="42" max="42" width="12.42578125" style="144" bestFit="1" customWidth="1"/>
    <col min="43" max="43" width="12.140625" style="144" bestFit="1" customWidth="1"/>
    <col min="44" max="44" width="12.7109375" style="144" bestFit="1" customWidth="1"/>
    <col min="45" max="46" width="11.5703125" style="144" bestFit="1" customWidth="1"/>
    <col min="47" max="47" width="12.42578125" style="144" bestFit="1" customWidth="1"/>
    <col min="48" max="48" width="12.140625" style="144" bestFit="1" customWidth="1"/>
    <col min="49" max="49" width="11.85546875" style="144" bestFit="1" customWidth="1"/>
    <col min="50" max="50" width="12.42578125" style="144" bestFit="1" customWidth="1"/>
    <col min="51" max="51" width="12.140625" style="144" bestFit="1" customWidth="1"/>
    <col min="52" max="54" width="18.140625" style="144" bestFit="1" customWidth="1"/>
    <col min="55" max="55" width="16.7109375" style="144" bestFit="1" customWidth="1"/>
    <col min="56" max="110" width="18.140625" style="144" bestFit="1" customWidth="1"/>
    <col min="111" max="113" width="19" style="144" bestFit="1" customWidth="1"/>
    <col min="114" max="146" width="18.140625" style="144" bestFit="1" customWidth="1"/>
    <col min="147" max="147" width="13.5703125" style="144" bestFit="1" customWidth="1"/>
    <col min="148" max="164" width="18.140625" style="144" bestFit="1" customWidth="1"/>
    <col min="165" max="165" width="16.7109375" style="144" bestFit="1" customWidth="1"/>
    <col min="166" max="173" width="18.140625" style="144" bestFit="1" customWidth="1"/>
    <col min="174" max="174" width="17.85546875" style="144" customWidth="1"/>
    <col min="175" max="181" width="18.140625" style="144" bestFit="1" customWidth="1"/>
    <col min="182" max="182" width="18.28515625" style="144" bestFit="1" customWidth="1"/>
    <col min="183" max="183" width="16.140625" style="144" bestFit="1" customWidth="1"/>
    <col min="184" max="184" width="9.7109375" style="144" customWidth="1"/>
    <col min="185" max="185" width="10.140625" style="144" customWidth="1"/>
    <col min="186" max="188" width="13.5703125" style="144" bestFit="1" customWidth="1"/>
    <col min="189" max="189" width="14.5703125" style="144" bestFit="1" customWidth="1"/>
    <col min="190" max="192" width="13.5703125" style="144" bestFit="1" customWidth="1"/>
    <col min="193" max="193" width="14.5703125" style="144" bestFit="1" customWidth="1"/>
    <col min="194" max="194" width="13.5703125" style="144" bestFit="1" customWidth="1"/>
    <col min="195" max="195" width="14.28515625" style="144" customWidth="1"/>
    <col min="196" max="208" width="11.5703125" style="144" bestFit="1" customWidth="1"/>
    <col min="209" max="16384" width="9.140625" style="144"/>
  </cols>
  <sheetData>
    <row r="1" spans="2:208" ht="15" customHeight="1">
      <c r="B1" s="164" t="s">
        <v>22</v>
      </c>
      <c r="C1" s="161"/>
    </row>
    <row r="2" spans="2:208">
      <c r="B2" s="209" t="s">
        <v>16</v>
      </c>
      <c r="C2" s="226"/>
      <c r="D2" s="208">
        <v>36526</v>
      </c>
      <c r="E2" s="208">
        <v>36557</v>
      </c>
      <c r="F2" s="208">
        <v>36586</v>
      </c>
      <c r="G2" s="208">
        <v>36617</v>
      </c>
      <c r="H2" s="208">
        <v>36647</v>
      </c>
      <c r="I2" s="208">
        <v>36678</v>
      </c>
      <c r="J2" s="208">
        <v>36708</v>
      </c>
      <c r="K2" s="208">
        <v>36739</v>
      </c>
      <c r="L2" s="208">
        <v>36770</v>
      </c>
      <c r="M2" s="208">
        <v>36800</v>
      </c>
      <c r="N2" s="208">
        <v>36831</v>
      </c>
      <c r="O2" s="208">
        <v>36861</v>
      </c>
      <c r="P2" s="208">
        <v>36892</v>
      </c>
      <c r="Q2" s="208">
        <v>36923</v>
      </c>
      <c r="R2" s="208">
        <v>36951</v>
      </c>
      <c r="S2" s="208">
        <v>36982</v>
      </c>
      <c r="T2" s="208">
        <v>37012</v>
      </c>
      <c r="U2" s="208">
        <v>37043</v>
      </c>
      <c r="V2" s="208">
        <v>37073</v>
      </c>
      <c r="W2" s="208">
        <v>37104</v>
      </c>
      <c r="X2" s="208">
        <v>37135</v>
      </c>
      <c r="Y2" s="208">
        <v>37165</v>
      </c>
      <c r="Z2" s="208">
        <v>37196</v>
      </c>
      <c r="AA2" s="208">
        <v>37226</v>
      </c>
      <c r="AB2" s="208">
        <v>37257</v>
      </c>
      <c r="AC2" s="208">
        <v>37288</v>
      </c>
      <c r="AD2" s="208">
        <v>37316</v>
      </c>
      <c r="AE2" s="208">
        <v>37347</v>
      </c>
      <c r="AF2" s="208">
        <v>37377</v>
      </c>
      <c r="AG2" s="208">
        <v>37408</v>
      </c>
      <c r="AH2" s="208">
        <v>37438</v>
      </c>
      <c r="AI2" s="208">
        <v>37469</v>
      </c>
      <c r="AJ2" s="208">
        <v>37500</v>
      </c>
      <c r="AK2" s="208">
        <v>37530</v>
      </c>
      <c r="AL2" s="208">
        <v>37561</v>
      </c>
      <c r="AM2" s="208">
        <v>37591</v>
      </c>
      <c r="AN2" s="208">
        <v>37622</v>
      </c>
      <c r="AO2" s="208">
        <v>37653</v>
      </c>
      <c r="AP2" s="208">
        <v>37681</v>
      </c>
      <c r="AQ2" s="208">
        <v>37712</v>
      </c>
      <c r="AR2" s="208">
        <v>37742</v>
      </c>
      <c r="AS2" s="208">
        <v>37773</v>
      </c>
      <c r="AT2" s="208">
        <v>37803</v>
      </c>
      <c r="AU2" s="208">
        <v>37834</v>
      </c>
      <c r="AV2" s="208">
        <v>37865</v>
      </c>
      <c r="AW2" s="208">
        <v>37895</v>
      </c>
      <c r="AX2" s="208">
        <v>37926</v>
      </c>
      <c r="AY2" s="208">
        <v>37956</v>
      </c>
      <c r="AZ2" s="208">
        <v>37987</v>
      </c>
      <c r="BA2" s="208">
        <v>38018</v>
      </c>
      <c r="BB2" s="208">
        <v>38047</v>
      </c>
      <c r="BC2" s="208">
        <v>38078</v>
      </c>
      <c r="BD2" s="208">
        <v>38108</v>
      </c>
      <c r="BE2" s="208">
        <v>38139</v>
      </c>
      <c r="BF2" s="208">
        <v>38169</v>
      </c>
      <c r="BG2" s="208">
        <v>38200</v>
      </c>
      <c r="BH2" s="208">
        <v>38231</v>
      </c>
      <c r="BI2" s="208">
        <v>38261</v>
      </c>
      <c r="BJ2" s="208">
        <v>38292</v>
      </c>
      <c r="BK2" s="208">
        <v>38322</v>
      </c>
      <c r="BL2" s="208">
        <v>38353</v>
      </c>
      <c r="BM2" s="208">
        <v>38384</v>
      </c>
      <c r="BN2" s="208">
        <v>38412</v>
      </c>
      <c r="BO2" s="208">
        <v>38443</v>
      </c>
      <c r="BP2" s="208">
        <v>38473</v>
      </c>
      <c r="BQ2" s="208">
        <v>38504</v>
      </c>
      <c r="BR2" s="208">
        <v>38534</v>
      </c>
      <c r="BS2" s="208">
        <v>38565</v>
      </c>
      <c r="BT2" s="208">
        <v>38596</v>
      </c>
      <c r="BU2" s="208">
        <v>38626</v>
      </c>
      <c r="BV2" s="208">
        <v>38657</v>
      </c>
      <c r="BW2" s="208">
        <v>38687</v>
      </c>
      <c r="BX2" s="208">
        <v>38718</v>
      </c>
      <c r="BY2" s="208">
        <v>38749</v>
      </c>
      <c r="BZ2" s="208">
        <v>38777</v>
      </c>
      <c r="CA2" s="208">
        <v>38808</v>
      </c>
      <c r="CB2" s="208">
        <v>38838</v>
      </c>
      <c r="CC2" s="208">
        <v>38869</v>
      </c>
      <c r="CD2" s="208">
        <v>38899</v>
      </c>
      <c r="CE2" s="208">
        <v>38930</v>
      </c>
      <c r="CF2" s="208">
        <v>38961</v>
      </c>
      <c r="CG2" s="208">
        <v>38991</v>
      </c>
      <c r="CH2" s="208">
        <v>39022</v>
      </c>
      <c r="CI2" s="208">
        <v>39052</v>
      </c>
      <c r="CJ2" s="208">
        <v>39083</v>
      </c>
      <c r="CK2" s="208">
        <v>39114</v>
      </c>
      <c r="CL2" s="208">
        <v>39142</v>
      </c>
      <c r="CM2" s="208">
        <v>39173</v>
      </c>
      <c r="CN2" s="208">
        <v>39203</v>
      </c>
      <c r="CO2" s="208">
        <v>39234</v>
      </c>
      <c r="CP2" s="208">
        <v>39264</v>
      </c>
      <c r="CQ2" s="208">
        <v>39295</v>
      </c>
      <c r="CR2" s="208">
        <v>39326</v>
      </c>
      <c r="CS2" s="208">
        <v>39356</v>
      </c>
      <c r="CT2" s="208">
        <v>39387</v>
      </c>
      <c r="CU2" s="208">
        <v>39417</v>
      </c>
      <c r="CV2" s="208">
        <v>39448</v>
      </c>
      <c r="CW2" s="208">
        <v>39479</v>
      </c>
      <c r="CX2" s="208">
        <v>39508</v>
      </c>
      <c r="CY2" s="208">
        <v>39539</v>
      </c>
      <c r="CZ2" s="208">
        <v>39569</v>
      </c>
      <c r="DA2" s="208">
        <v>39600</v>
      </c>
      <c r="DB2" s="208">
        <v>39630</v>
      </c>
      <c r="DC2" s="208">
        <v>39661</v>
      </c>
      <c r="DD2" s="208">
        <v>39692</v>
      </c>
      <c r="DE2" s="208">
        <v>39722</v>
      </c>
      <c r="DF2" s="208">
        <v>39753</v>
      </c>
      <c r="DG2" s="208">
        <v>39783</v>
      </c>
      <c r="DH2" s="208">
        <v>39814</v>
      </c>
      <c r="DI2" s="208">
        <v>39845</v>
      </c>
      <c r="DJ2" s="208">
        <v>39873</v>
      </c>
      <c r="DK2" s="208">
        <v>39904</v>
      </c>
      <c r="DL2" s="208">
        <v>39934</v>
      </c>
      <c r="DM2" s="208">
        <v>39965</v>
      </c>
      <c r="DN2" s="208">
        <v>39995</v>
      </c>
      <c r="DO2" s="208">
        <v>40026</v>
      </c>
      <c r="DP2" s="208">
        <v>40057</v>
      </c>
      <c r="DQ2" s="208">
        <v>40087</v>
      </c>
      <c r="DR2" s="208">
        <v>40118</v>
      </c>
      <c r="DS2" s="208">
        <v>40148</v>
      </c>
      <c r="DT2" s="208">
        <v>40179</v>
      </c>
      <c r="DU2" s="208">
        <v>40210</v>
      </c>
      <c r="DV2" s="208">
        <v>40238</v>
      </c>
      <c r="DW2" s="208">
        <v>40269</v>
      </c>
      <c r="DX2" s="208">
        <v>40299</v>
      </c>
      <c r="DY2" s="208">
        <v>40330</v>
      </c>
      <c r="DZ2" s="208">
        <v>40360</v>
      </c>
      <c r="EA2" s="168">
        <v>40391</v>
      </c>
      <c r="EB2" s="208">
        <v>40422</v>
      </c>
      <c r="EC2" s="208">
        <v>40452</v>
      </c>
      <c r="ED2" s="208">
        <v>40483</v>
      </c>
      <c r="EE2" s="208">
        <v>40513</v>
      </c>
      <c r="EF2" s="208">
        <v>40544</v>
      </c>
      <c r="EG2" s="208">
        <v>40575</v>
      </c>
      <c r="EH2" s="208">
        <v>40603</v>
      </c>
      <c r="EI2" s="208">
        <v>40634</v>
      </c>
      <c r="EJ2" s="208">
        <v>40664</v>
      </c>
      <c r="EK2" s="208">
        <v>40695</v>
      </c>
      <c r="EL2" s="208">
        <v>40725</v>
      </c>
      <c r="EM2" s="208">
        <v>40756</v>
      </c>
      <c r="EN2" s="208">
        <v>40787</v>
      </c>
      <c r="EO2" s="208">
        <v>40817</v>
      </c>
      <c r="EP2" s="208">
        <v>40848</v>
      </c>
      <c r="EQ2" s="208">
        <v>40907</v>
      </c>
      <c r="ER2" s="208">
        <v>40938</v>
      </c>
      <c r="ES2" s="208">
        <v>40968</v>
      </c>
      <c r="ET2" s="208">
        <v>40998</v>
      </c>
      <c r="EU2" s="208">
        <v>41029</v>
      </c>
      <c r="EV2" s="208">
        <v>41059</v>
      </c>
      <c r="EW2" s="208">
        <v>41090</v>
      </c>
      <c r="EX2" s="208">
        <v>41120</v>
      </c>
      <c r="EY2" s="208">
        <v>41151</v>
      </c>
      <c r="EZ2" s="208">
        <v>41182</v>
      </c>
      <c r="FA2" s="208">
        <v>41212</v>
      </c>
      <c r="FB2" s="208">
        <v>41243</v>
      </c>
      <c r="FC2" s="208">
        <v>41273</v>
      </c>
      <c r="FD2" s="208">
        <v>41304</v>
      </c>
      <c r="FE2" s="208">
        <v>41333</v>
      </c>
      <c r="FF2" s="208">
        <v>41363</v>
      </c>
      <c r="FG2" s="208">
        <v>41394</v>
      </c>
      <c r="FH2" s="208">
        <v>41424</v>
      </c>
      <c r="FI2" s="208">
        <v>41455</v>
      </c>
      <c r="FJ2" s="208">
        <v>41485</v>
      </c>
      <c r="FK2" s="208">
        <v>41516</v>
      </c>
      <c r="FL2" s="208">
        <v>41547</v>
      </c>
      <c r="FM2" s="208">
        <v>41577</v>
      </c>
      <c r="FN2" s="208">
        <v>41608</v>
      </c>
      <c r="FO2" s="208">
        <v>41638</v>
      </c>
      <c r="FP2" s="208">
        <v>41670</v>
      </c>
      <c r="FQ2" s="208">
        <v>41671</v>
      </c>
      <c r="FR2" s="208">
        <v>41729</v>
      </c>
      <c r="FS2" s="208">
        <v>41759</v>
      </c>
      <c r="FT2" s="208">
        <v>41790</v>
      </c>
      <c r="FU2" s="208">
        <v>41820</v>
      </c>
      <c r="FV2" s="208">
        <v>41851</v>
      </c>
      <c r="FW2" s="208">
        <v>41881</v>
      </c>
      <c r="FX2" s="208">
        <v>41912</v>
      </c>
      <c r="FY2" s="208">
        <v>41943</v>
      </c>
      <c r="FZ2" s="208">
        <v>41973</v>
      </c>
      <c r="GA2" s="208">
        <v>42004</v>
      </c>
      <c r="GB2" s="208">
        <v>42035</v>
      </c>
      <c r="GC2" s="208">
        <v>42063</v>
      </c>
      <c r="GD2" s="208">
        <v>42064</v>
      </c>
      <c r="GE2" s="208">
        <v>42095</v>
      </c>
      <c r="GF2" s="208">
        <v>42125</v>
      </c>
      <c r="GG2" s="208">
        <v>42156</v>
      </c>
      <c r="GH2" s="208">
        <v>42186</v>
      </c>
      <c r="GI2" s="208">
        <v>42217</v>
      </c>
      <c r="GJ2" s="208">
        <v>42248</v>
      </c>
      <c r="GK2" s="208">
        <v>42278</v>
      </c>
      <c r="GL2" s="208">
        <v>42309</v>
      </c>
      <c r="GM2" s="208">
        <v>42339</v>
      </c>
      <c r="GN2" s="208">
        <v>42370</v>
      </c>
      <c r="GO2" s="208">
        <v>42401</v>
      </c>
      <c r="GP2" s="208">
        <v>42430</v>
      </c>
      <c r="GQ2" s="208">
        <v>42461</v>
      </c>
      <c r="GR2" s="208">
        <v>42491</v>
      </c>
      <c r="GS2" s="208">
        <v>42522</v>
      </c>
      <c r="GT2" s="208">
        <v>42552</v>
      </c>
      <c r="GU2" s="208">
        <v>42583</v>
      </c>
      <c r="GV2" s="208">
        <v>42614</v>
      </c>
      <c r="GW2" s="208">
        <v>42644</v>
      </c>
      <c r="GX2" s="208">
        <v>42675</v>
      </c>
      <c r="GY2" s="208">
        <v>42705</v>
      </c>
      <c r="GZ2" s="208">
        <v>42736</v>
      </c>
    </row>
    <row r="3" spans="2:208" ht="15" customHeight="1">
      <c r="B3" s="164" t="s">
        <v>28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161"/>
    </row>
    <row r="4" spans="2:208" ht="15" customHeight="1">
      <c r="B4" s="161"/>
      <c r="C4" s="267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161"/>
    </row>
    <row r="5" spans="2:208" ht="15" customHeight="1">
      <c r="B5" s="155" t="s">
        <v>81</v>
      </c>
      <c r="C5" s="2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5"/>
    </row>
    <row r="6" spans="2:208" ht="15" customHeight="1">
      <c r="B6" s="269"/>
      <c r="C6" s="268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5"/>
      <c r="FZ6" s="270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</row>
    <row r="7" spans="2:208" ht="15" customHeight="1">
      <c r="B7" s="189" t="s">
        <v>82</v>
      </c>
      <c r="C7" s="178"/>
      <c r="D7" s="178">
        <v>5.7460000000000004</v>
      </c>
      <c r="E7" s="178">
        <v>5.8550000000000004</v>
      </c>
      <c r="F7" s="178">
        <v>5.8559999999999999</v>
      </c>
      <c r="G7" s="178">
        <v>6.242</v>
      </c>
      <c r="H7" s="178">
        <v>7.2679999999999998</v>
      </c>
      <c r="I7" s="178">
        <v>9.3719999999999999</v>
      </c>
      <c r="J7" s="178">
        <v>10.619</v>
      </c>
      <c r="K7" s="178">
        <v>11.936</v>
      </c>
      <c r="L7" s="178">
        <v>12.624000000000001</v>
      </c>
      <c r="M7" s="178">
        <v>13.315</v>
      </c>
      <c r="N7" s="178">
        <v>14.385999999999999</v>
      </c>
      <c r="O7" s="178">
        <v>15.91</v>
      </c>
      <c r="P7" s="178">
        <v>17.818999999999999</v>
      </c>
      <c r="Q7" s="178">
        <v>19.423999999999999</v>
      </c>
      <c r="R7" s="178">
        <v>19.440999999999999</v>
      </c>
      <c r="S7" s="178">
        <v>19.239999999999998</v>
      </c>
      <c r="T7" s="178">
        <v>19.376000000000001</v>
      </c>
      <c r="U7" s="178">
        <v>19.670000000000002</v>
      </c>
      <c r="V7" s="178">
        <v>20.422000000000001</v>
      </c>
      <c r="W7" s="178">
        <v>21.558</v>
      </c>
      <c r="X7" s="178">
        <v>23.175000000000001</v>
      </c>
      <c r="Y7" s="178">
        <v>24.768999999999998</v>
      </c>
      <c r="Z7" s="178">
        <v>27.27</v>
      </c>
      <c r="AA7" s="178">
        <v>30.079000000000001</v>
      </c>
      <c r="AB7" s="178">
        <v>32.581000000000003</v>
      </c>
      <c r="AC7" s="178">
        <v>34.281999999999996</v>
      </c>
      <c r="AD7" s="178">
        <v>36.029000000000003</v>
      </c>
      <c r="AE7" s="178">
        <v>37.670999999999999</v>
      </c>
      <c r="AF7" s="178">
        <v>39.746000000000002</v>
      </c>
      <c r="AG7" s="178">
        <v>41.841999999999999</v>
      </c>
      <c r="AH7" s="178">
        <v>44.139000000000003</v>
      </c>
      <c r="AI7" s="178">
        <v>46.026000000000003</v>
      </c>
      <c r="AJ7" s="178">
        <v>48.110999999999997</v>
      </c>
      <c r="AK7" s="178">
        <v>50.201999999999998</v>
      </c>
      <c r="AL7" s="178">
        <v>52.853999999999999</v>
      </c>
      <c r="AM7" s="178">
        <v>56.773000000000003</v>
      </c>
      <c r="AN7" s="178">
        <v>60.445</v>
      </c>
      <c r="AO7" s="178">
        <v>64.349999999999994</v>
      </c>
      <c r="AP7" s="178">
        <v>67.209000000000003</v>
      </c>
      <c r="AQ7" s="178">
        <v>70.009</v>
      </c>
      <c r="AR7" s="178">
        <v>72.929000000000002</v>
      </c>
      <c r="AS7" s="178">
        <v>76.167000000000002</v>
      </c>
      <c r="AT7" s="178">
        <v>80.55</v>
      </c>
      <c r="AU7" s="178">
        <v>85.385000000000005</v>
      </c>
      <c r="AV7" s="178">
        <v>80.405000000000001</v>
      </c>
      <c r="AW7" s="178">
        <v>78.524000000000001</v>
      </c>
      <c r="AX7" s="178">
        <v>78.290000000000006</v>
      </c>
      <c r="AY7" s="178">
        <v>78.325999999999993</v>
      </c>
      <c r="AZ7" s="178">
        <v>79.573999999999998</v>
      </c>
      <c r="BA7" s="178">
        <v>79.89</v>
      </c>
      <c r="BB7" s="178">
        <v>80.126999999999995</v>
      </c>
      <c r="BC7" s="178">
        <v>81.286000000000001</v>
      </c>
      <c r="BD7" s="178">
        <v>81.978999999999999</v>
      </c>
      <c r="BE7" s="178">
        <v>83.18</v>
      </c>
      <c r="BF7" s="178">
        <v>83.733999999999995</v>
      </c>
      <c r="BG7" s="178">
        <v>84.504000000000005</v>
      </c>
      <c r="BH7" s="178">
        <v>85.552999999999997</v>
      </c>
      <c r="BI7" s="178">
        <v>86.817999999999998</v>
      </c>
      <c r="BJ7" s="178">
        <v>86.65</v>
      </c>
      <c r="BK7" s="178">
        <v>85.817999999999998</v>
      </c>
      <c r="BL7" s="178">
        <v>86.55</v>
      </c>
      <c r="BM7" s="178">
        <v>86.906999999999996</v>
      </c>
      <c r="BN7" s="178">
        <v>86.870999999999995</v>
      </c>
      <c r="BO7" s="178">
        <v>87.171000000000006</v>
      </c>
      <c r="BP7" s="178">
        <v>88.649000000000001</v>
      </c>
      <c r="BQ7" s="178">
        <v>88.903000000000006</v>
      </c>
      <c r="BR7" s="178">
        <v>88.971000000000004</v>
      </c>
      <c r="BS7" s="178">
        <v>88.965999999999994</v>
      </c>
      <c r="BT7" s="272">
        <v>88.981999999999999</v>
      </c>
      <c r="BU7" s="272">
        <v>88.822000000000003</v>
      </c>
      <c r="BV7" s="272">
        <v>82.116</v>
      </c>
      <c r="BW7" s="272">
        <v>80.587000000000003</v>
      </c>
      <c r="BX7" s="272">
        <v>80.33</v>
      </c>
      <c r="BY7" s="272">
        <v>80.19</v>
      </c>
      <c r="BZ7" s="272">
        <v>80.183000000000007</v>
      </c>
      <c r="CA7" s="272">
        <v>80.173000000000002</v>
      </c>
      <c r="CB7" s="272">
        <v>80.17</v>
      </c>
      <c r="CC7" s="272">
        <v>80.191999999999993</v>
      </c>
      <c r="CD7" s="272">
        <v>80.174000000000007</v>
      </c>
      <c r="CE7" s="272">
        <v>80.212999999999994</v>
      </c>
      <c r="CF7" s="272">
        <v>80.171999999999997</v>
      </c>
      <c r="CG7" s="272">
        <v>80.171999999999997</v>
      </c>
      <c r="CH7" s="272">
        <v>80.186999999999998</v>
      </c>
      <c r="CI7" s="272">
        <v>79.983000000000004</v>
      </c>
      <c r="CJ7" s="272">
        <v>80.075999999999993</v>
      </c>
      <c r="CK7" s="272">
        <v>79.894999999999996</v>
      </c>
      <c r="CL7" s="272">
        <v>79.576999999999998</v>
      </c>
      <c r="CM7" s="272">
        <v>79.694000000000003</v>
      </c>
      <c r="CN7" s="272">
        <v>75.207999999999998</v>
      </c>
      <c r="CO7" s="272">
        <v>74.781000000000006</v>
      </c>
      <c r="CP7" s="272">
        <v>74.784000000000006</v>
      </c>
      <c r="CQ7" s="272">
        <v>74.926000000000002</v>
      </c>
      <c r="CR7" s="272">
        <v>74.813999999999993</v>
      </c>
      <c r="CS7" s="272">
        <v>74.81</v>
      </c>
      <c r="CT7" s="272">
        <v>74.819999999999993</v>
      </c>
      <c r="CU7" s="272">
        <v>74.846999999999994</v>
      </c>
      <c r="CV7" s="272">
        <v>74.846999999999994</v>
      </c>
      <c r="CW7" s="272">
        <v>74.936999999999998</v>
      </c>
      <c r="CX7" s="272">
        <v>74.968999999999994</v>
      </c>
      <c r="CY7" s="272">
        <v>74.944000000000003</v>
      </c>
      <c r="CZ7" s="272">
        <v>74.813999999999993</v>
      </c>
      <c r="DA7" s="272">
        <v>74.864000000000004</v>
      </c>
      <c r="DB7" s="272">
        <v>74.897000000000006</v>
      </c>
      <c r="DC7" s="272">
        <v>74.869</v>
      </c>
      <c r="DD7" s="272">
        <v>74.893000000000001</v>
      </c>
      <c r="DE7" s="272">
        <v>74.893000000000001</v>
      </c>
      <c r="DF7" s="272">
        <v>74.893000000000001</v>
      </c>
      <c r="DG7" s="272">
        <v>75.042000000000002</v>
      </c>
      <c r="DH7" s="272">
        <v>74.947999999999993</v>
      </c>
      <c r="DI7" s="272">
        <v>75.135000000000005</v>
      </c>
      <c r="DJ7" s="272">
        <v>75.186000000000007</v>
      </c>
      <c r="DK7" s="272">
        <v>76.831000000000003</v>
      </c>
      <c r="DL7" s="272">
        <v>77.611999999999995</v>
      </c>
      <c r="DM7" s="272">
        <v>77.611999999999995</v>
      </c>
      <c r="DN7" s="272">
        <v>77.611999999999995</v>
      </c>
      <c r="DO7" s="272">
        <v>77.611999999999995</v>
      </c>
      <c r="DP7" s="272">
        <v>77.611999999999995</v>
      </c>
      <c r="DQ7" s="272">
        <v>83.698999999999998</v>
      </c>
      <c r="DR7" s="272">
        <v>86.099000000000004</v>
      </c>
      <c r="DS7" s="272">
        <v>88.516999999999996</v>
      </c>
      <c r="DT7" s="272">
        <v>89.602000000000004</v>
      </c>
      <c r="DU7" s="272">
        <v>90.034000000000006</v>
      </c>
      <c r="DV7" s="272">
        <v>91.052000000000007</v>
      </c>
      <c r="DW7" s="272">
        <v>93.228999999999999</v>
      </c>
      <c r="DX7" s="272">
        <v>92.531000000000006</v>
      </c>
      <c r="DY7" s="272">
        <v>92.338999999999999</v>
      </c>
      <c r="DZ7" s="272">
        <v>92.34</v>
      </c>
      <c r="EA7" s="272">
        <v>91.840999999999994</v>
      </c>
      <c r="EB7" s="272">
        <v>90.760999999999996</v>
      </c>
      <c r="EC7" s="272">
        <v>92.073999999999998</v>
      </c>
      <c r="ED7" s="272">
        <v>92.05</v>
      </c>
      <c r="EE7" s="272">
        <v>92.131</v>
      </c>
      <c r="EF7" s="272">
        <v>92.956999999999994</v>
      </c>
      <c r="EG7" s="272">
        <v>93.031999999999996</v>
      </c>
      <c r="EH7" s="272">
        <v>93.037000000000006</v>
      </c>
      <c r="EI7" s="272">
        <v>93.043999999999997</v>
      </c>
      <c r="EJ7" s="272">
        <v>93.05</v>
      </c>
      <c r="EK7" s="272">
        <v>93.072000000000003</v>
      </c>
      <c r="EL7" s="272">
        <v>93.084577114427901</v>
      </c>
      <c r="EM7" s="272">
        <v>93.208955223880608</v>
      </c>
      <c r="EN7" s="272">
        <v>94.460669385202664</v>
      </c>
      <c r="EO7" s="272">
        <v>94.928050770127783</v>
      </c>
      <c r="EP7" s="272">
        <v>95.017910447761182</v>
      </c>
      <c r="EQ7" s="272">
        <v>95.044475338033152</v>
      </c>
      <c r="ER7" s="272">
        <v>95.054726368159194</v>
      </c>
      <c r="ES7" s="272">
        <v>95.066666666666677</v>
      </c>
      <c r="ET7" s="272">
        <v>95.080597014925374</v>
      </c>
      <c r="EU7" s="272">
        <v>95.093000000000004</v>
      </c>
      <c r="EV7" s="272">
        <v>95.106999999999999</v>
      </c>
      <c r="EW7" s="272">
        <v>95.122</v>
      </c>
      <c r="EX7" s="272">
        <v>95.138999999999996</v>
      </c>
      <c r="EY7" s="272">
        <v>95.155000000000001</v>
      </c>
      <c r="EZ7" s="272">
        <v>95.179000000000002</v>
      </c>
      <c r="FA7" s="272">
        <v>95.138999999999996</v>
      </c>
      <c r="FB7" s="272">
        <v>95.305999999999997</v>
      </c>
      <c r="FC7" s="272">
        <v>95.587000000000003</v>
      </c>
      <c r="FD7" s="272">
        <v>95.697999999999993</v>
      </c>
      <c r="FE7" s="272">
        <v>95.722388059701501</v>
      </c>
      <c r="FF7" s="272">
        <v>95.742288557213939</v>
      </c>
      <c r="FG7" s="272">
        <v>95.797791060545052</v>
      </c>
      <c r="FH7" s="272">
        <v>95.928358208955231</v>
      </c>
      <c r="FI7" s="272">
        <v>96.085572139303494</v>
      </c>
      <c r="FJ7" s="272">
        <v>96.284759303482602</v>
      </c>
      <c r="FK7" s="272">
        <v>96.20460330052488</v>
      </c>
      <c r="FL7" s="272">
        <v>97.150616485272081</v>
      </c>
      <c r="FM7" s="272">
        <v>96.78231652943208</v>
      </c>
      <c r="FN7" s="272">
        <v>97.144000000000005</v>
      </c>
      <c r="FO7" s="272">
        <v>97.375124378109504</v>
      </c>
      <c r="FP7" s="272">
        <v>97.371144278606977</v>
      </c>
      <c r="FQ7" s="272">
        <v>97.359203980099522</v>
      </c>
      <c r="FR7" s="272">
        <v>97.36915422885572</v>
      </c>
      <c r="FS7" s="272">
        <v>97.393000000000001</v>
      </c>
      <c r="FT7" s="272">
        <v>97.415999999999997</v>
      </c>
      <c r="FU7" s="272">
        <v>97.337000000000003</v>
      </c>
      <c r="FV7" s="272">
        <v>97.779551122194519</v>
      </c>
      <c r="FW7" s="272">
        <v>97.488279301745635</v>
      </c>
      <c r="FX7" s="272">
        <v>98.205486284289279</v>
      </c>
      <c r="FY7" s="272">
        <v>99.534999999999997</v>
      </c>
      <c r="FZ7" s="272">
        <v>101.410411801446</v>
      </c>
      <c r="GA7" s="272">
        <v>102.99151273090364</v>
      </c>
      <c r="GB7" s="272">
        <v>103.94950495049505</v>
      </c>
      <c r="GC7" s="272">
        <v>105.79966153205405</v>
      </c>
      <c r="GD7" s="233">
        <v>107.71683168316831</v>
      </c>
      <c r="GE7" s="233">
        <v>108.76435643564356</v>
      </c>
      <c r="GF7" s="273">
        <v>109.77029702970296</v>
      </c>
      <c r="GG7" s="274">
        <v>121.54950495049501</v>
      </c>
      <c r="GH7" s="273">
        <v>125.15049504950495</v>
      </c>
      <c r="GI7" s="273">
        <v>125.15742574257426</v>
      </c>
      <c r="GJ7" s="275">
        <v>134.63069306930694</v>
      </c>
      <c r="GK7" s="275">
        <v>134.63499999999999</v>
      </c>
      <c r="GL7" s="275">
        <v>134.63861386138615</v>
      </c>
      <c r="GM7" s="275">
        <v>134.64158415841584</v>
      </c>
      <c r="GN7" s="275">
        <v>154.84200000000001</v>
      </c>
      <c r="GO7" s="275">
        <v>158.15445544554456</v>
      </c>
      <c r="GP7" s="275">
        <v>159.86930693069306</v>
      </c>
      <c r="GQ7" s="275">
        <v>165.05643564356436</v>
      </c>
      <c r="GR7" s="275">
        <v>165.05840000000001</v>
      </c>
      <c r="GS7" s="275">
        <v>165.06039603960397</v>
      </c>
      <c r="GT7" s="275">
        <v>165.06299999999999</v>
      </c>
      <c r="GU7" s="275">
        <v>165.06435643564356</v>
      </c>
      <c r="GV7" s="275">
        <v>165.06732673267325</v>
      </c>
      <c r="GW7" s="275">
        <v>165.07128712871287</v>
      </c>
      <c r="GX7" s="275">
        <v>165.07425742574256</v>
      </c>
      <c r="GY7" s="275">
        <v>165.07722772277228</v>
      </c>
      <c r="GZ7" s="275">
        <v>165.08099999999999</v>
      </c>
    </row>
    <row r="8" spans="2:208" s="276" customFormat="1" ht="15" customHeight="1">
      <c r="B8" s="277" t="s">
        <v>83</v>
      </c>
      <c r="C8" s="278"/>
      <c r="D8" s="178"/>
      <c r="E8" s="178">
        <v>1.8969718064740686</v>
      </c>
      <c r="F8" s="178">
        <v>1.707941929973434E-2</v>
      </c>
      <c r="G8" s="178">
        <v>6.5915300546448101</v>
      </c>
      <c r="H8" s="178">
        <v>16.437039410445369</v>
      </c>
      <c r="I8" s="178">
        <v>28.94881673087507</v>
      </c>
      <c r="J8" s="178">
        <v>13.30559112249253</v>
      </c>
      <c r="K8" s="178">
        <v>12.402297768151428</v>
      </c>
      <c r="L8" s="178">
        <v>5.7640750670241339</v>
      </c>
      <c r="M8" s="178">
        <v>5.4737008871989774</v>
      </c>
      <c r="N8" s="178">
        <v>8.0435598948554254</v>
      </c>
      <c r="O8" s="178">
        <v>10.59363269845684</v>
      </c>
      <c r="P8" s="178">
        <v>11.99874292897548</v>
      </c>
      <c r="Q8" s="178">
        <v>9.0072394634940274</v>
      </c>
      <c r="R8" s="178">
        <v>8.7520593080722103E-2</v>
      </c>
      <c r="S8" s="178">
        <v>-1.0338974332596087</v>
      </c>
      <c r="T8" s="178">
        <v>0.70686070686072133</v>
      </c>
      <c r="U8" s="178">
        <v>1.5173410404624301</v>
      </c>
      <c r="V8" s="178">
        <v>3.8230808337569844</v>
      </c>
      <c r="W8" s="178">
        <v>5.5626285378513334</v>
      </c>
      <c r="X8" s="178">
        <v>7.5006957973838064</v>
      </c>
      <c r="Y8" s="178">
        <v>6.8781014023732361</v>
      </c>
      <c r="Z8" s="178">
        <v>10.097299043158793</v>
      </c>
      <c r="AA8" s="178">
        <v>10.300696736340305</v>
      </c>
      <c r="AB8" s="178">
        <v>8.3180956813723927</v>
      </c>
      <c r="AC8" s="178">
        <v>5.2208342285380844</v>
      </c>
      <c r="AD8" s="178">
        <v>5.0959687299457652</v>
      </c>
      <c r="AE8" s="178">
        <v>4.5574398401287732</v>
      </c>
      <c r="AF8" s="178">
        <v>5.5082158689708338</v>
      </c>
      <c r="AG8" s="178">
        <v>5.2734866401650393</v>
      </c>
      <c r="AH8" s="178">
        <v>5.4896993451555947</v>
      </c>
      <c r="AI8" s="178">
        <v>4.27513083667505</v>
      </c>
      <c r="AJ8" s="178">
        <v>4.5300482336070775</v>
      </c>
      <c r="AK8" s="178">
        <v>4.3461994138554614</v>
      </c>
      <c r="AL8" s="178">
        <v>5.2826580614318175</v>
      </c>
      <c r="AM8" s="178">
        <v>7.4147652022552775</v>
      </c>
      <c r="AN8" s="178">
        <v>6.4678632448523015</v>
      </c>
      <c r="AO8" s="178">
        <v>6.4604185623293802</v>
      </c>
      <c r="AP8" s="178">
        <v>4.442890442890457</v>
      </c>
      <c r="AQ8" s="178">
        <v>4.166108705679294</v>
      </c>
      <c r="AR8" s="178">
        <v>4.1708923138453651</v>
      </c>
      <c r="AS8" s="178">
        <v>4.4399347310397772</v>
      </c>
      <c r="AT8" s="178">
        <v>5.7544605931702648</v>
      </c>
      <c r="AU8" s="178">
        <v>6.0024829298572415</v>
      </c>
      <c r="AV8" s="178">
        <v>-5.8324061603326154</v>
      </c>
      <c r="AW8" s="178">
        <v>-2.3394067533113612</v>
      </c>
      <c r="AX8" s="178">
        <v>-0.29799806428607134</v>
      </c>
      <c r="AY8" s="178">
        <v>4.5982884148661578E-2</v>
      </c>
      <c r="AZ8" s="178">
        <v>1.5933406531675367</v>
      </c>
      <c r="BA8" s="178">
        <v>0.39711463543368752</v>
      </c>
      <c r="BB8" s="178">
        <v>0.29665790461884439</v>
      </c>
      <c r="BC8" s="178">
        <v>1.4464537546644778</v>
      </c>
      <c r="BD8" s="178">
        <v>0.85254533375980834</v>
      </c>
      <c r="BE8" s="178">
        <v>1.465009331658117</v>
      </c>
      <c r="BF8" s="178">
        <v>0.66602548689587371</v>
      </c>
      <c r="BG8" s="178">
        <v>0.91957866577496628</v>
      </c>
      <c r="BH8" s="178">
        <v>1.2413613556754619</v>
      </c>
      <c r="BI8" s="178">
        <v>1.4786155950112803</v>
      </c>
      <c r="BJ8" s="178">
        <v>-0.19350825865603005</v>
      </c>
      <c r="BK8" s="178">
        <v>-0.96018465089441185</v>
      </c>
      <c r="BL8" s="178">
        <v>0.85296790883031459</v>
      </c>
      <c r="BM8" s="178">
        <v>0.41247833622183627</v>
      </c>
      <c r="BN8" s="178">
        <v>-4.142359073492511E-2</v>
      </c>
      <c r="BO8" s="178">
        <v>0.34533964153746516</v>
      </c>
      <c r="BP8" s="178">
        <v>1.695518004841053</v>
      </c>
      <c r="BQ8" s="178">
        <v>0.28652325463344752</v>
      </c>
      <c r="BR8" s="178">
        <v>7.6487857552611088E-2</v>
      </c>
      <c r="BS8" s="178">
        <v>-5.6198087017226544E-3</v>
      </c>
      <c r="BT8" s="178">
        <v>1.7984398534277527E-2</v>
      </c>
      <c r="BU8" s="272">
        <v>-0.17981164729944998</v>
      </c>
      <c r="BV8" s="272">
        <v>-7.5499313233208021</v>
      </c>
      <c r="BW8" s="272">
        <v>-1.862000097423153</v>
      </c>
      <c r="BX8" s="272">
        <v>-0.3189099978904848</v>
      </c>
      <c r="BY8" s="272">
        <v>-0.17428109050168128</v>
      </c>
      <c r="BZ8" s="272">
        <v>-8.7292679885157647E-3</v>
      </c>
      <c r="CA8" s="272">
        <v>-1.2471471508929719E-2</v>
      </c>
      <c r="CB8" s="272">
        <v>-3.7419081236826782E-3</v>
      </c>
      <c r="CC8" s="272">
        <v>2.7441686416354447E-2</v>
      </c>
      <c r="CD8" s="272">
        <v>-2.2446129289687838E-2</v>
      </c>
      <c r="CE8" s="272">
        <v>4.8644198867447384E-2</v>
      </c>
      <c r="CF8" s="272">
        <v>-5.1113909216706541E-2</v>
      </c>
      <c r="CG8" s="272">
        <v>0</v>
      </c>
      <c r="CH8" s="272">
        <v>1.8709773985930957E-2</v>
      </c>
      <c r="CI8" s="272">
        <v>-0.25440532754685113</v>
      </c>
      <c r="CJ8" s="272">
        <v>0.11627470837551643</v>
      </c>
      <c r="CK8" s="272">
        <v>-0.22603526649682479</v>
      </c>
      <c r="CL8" s="272">
        <v>-0.39802240440577991</v>
      </c>
      <c r="CM8" s="272">
        <v>0.14702740741672146</v>
      </c>
      <c r="CN8" s="272">
        <v>-5.6290310437423194</v>
      </c>
      <c r="CO8" s="272">
        <v>-0.56775874906923796</v>
      </c>
      <c r="CP8" s="272">
        <v>4.0117142054801533E-3</v>
      </c>
      <c r="CQ8" s="272">
        <v>0.18988018827556147</v>
      </c>
      <c r="CR8" s="272">
        <v>-0.14948082107680774</v>
      </c>
      <c r="CS8" s="272">
        <v>-5.346592883672412E-3</v>
      </c>
      <c r="CT8" s="272">
        <v>1.3367196898798162E-2</v>
      </c>
      <c r="CU8" s="272">
        <v>3.608660785886264E-2</v>
      </c>
      <c r="CV8" s="272">
        <v>0</v>
      </c>
      <c r="CW8" s="272">
        <v>0.12024530041284676</v>
      </c>
      <c r="CX8" s="272">
        <v>4.2702536797571924E-2</v>
      </c>
      <c r="CY8" s="272">
        <v>-3.3347116808269385E-2</v>
      </c>
      <c r="CZ8" s="272">
        <v>-0.17346285226303595</v>
      </c>
      <c r="DA8" s="272">
        <v>6.6832411046076096E-2</v>
      </c>
      <c r="DB8" s="272">
        <v>4.4079931609319903E-2</v>
      </c>
      <c r="DC8" s="272">
        <v>-3.7384674953610683E-2</v>
      </c>
      <c r="DD8" s="272">
        <v>3.2055991131176999E-2</v>
      </c>
      <c r="DE8" s="272">
        <v>0</v>
      </c>
      <c r="DF8" s="272">
        <v>0</v>
      </c>
      <c r="DG8" s="272">
        <v>0.1989505027172111</v>
      </c>
      <c r="DH8" s="272">
        <v>-0.12526318594921285</v>
      </c>
      <c r="DI8" s="272">
        <v>0.24950632438492265</v>
      </c>
      <c r="DJ8" s="272">
        <v>6.7877819924139118E-2</v>
      </c>
      <c r="DK8" s="272">
        <v>2.1879073231718618</v>
      </c>
      <c r="DL8" s="272">
        <v>1.0165167705743667</v>
      </c>
      <c r="DM8" s="272">
        <v>0</v>
      </c>
      <c r="DN8" s="272">
        <v>0</v>
      </c>
      <c r="DO8" s="272">
        <v>0</v>
      </c>
      <c r="DP8" s="272">
        <v>0</v>
      </c>
      <c r="DQ8" s="272">
        <v>7.8428593516466565</v>
      </c>
      <c r="DR8" s="272">
        <v>2.8674177708216413</v>
      </c>
      <c r="DS8" s="272">
        <v>2.8083949871659275</v>
      </c>
      <c r="DT8" s="272">
        <v>1.2257532451393609</v>
      </c>
      <c r="DU8" s="272">
        <v>0.48213209526573303</v>
      </c>
      <c r="DV8" s="272">
        <v>1.130683963835885</v>
      </c>
      <c r="DW8" s="272">
        <v>2.3909414400562232</v>
      </c>
      <c r="DX8" s="272">
        <v>-0.74869407587767034</v>
      </c>
      <c r="DY8" s="272">
        <v>-0.20749802768802594</v>
      </c>
      <c r="DZ8" s="272">
        <v>1.0829660273608929E-3</v>
      </c>
      <c r="EA8" s="272">
        <v>-0.5403941953649658</v>
      </c>
      <c r="EB8" s="272">
        <v>-1.1759453838699474</v>
      </c>
      <c r="EC8" s="272">
        <v>1.446656603607279</v>
      </c>
      <c r="ED8" s="272">
        <v>-2.6065990399027857E-2</v>
      </c>
      <c r="EE8" s="272">
        <v>8.7995654535581821E-2</v>
      </c>
      <c r="EF8" s="272">
        <v>0.89654947846001165</v>
      </c>
      <c r="EG8" s="272">
        <v>8.0682466086473142E-2</v>
      </c>
      <c r="EH8" s="272">
        <v>5.3744947974994229E-3</v>
      </c>
      <c r="EI8" s="272">
        <v>7.5238883454870542E-3</v>
      </c>
      <c r="EJ8" s="272">
        <v>6.4485619706807834E-3</v>
      </c>
      <c r="EK8" s="272">
        <v>2.3643202579264451E-2</v>
      </c>
      <c r="EL8" s="272">
        <v>1.3513317031866243E-2</v>
      </c>
      <c r="EM8" s="272">
        <v>0.13361838588986641</v>
      </c>
      <c r="EN8" s="272">
        <v>1.3429119104656164</v>
      </c>
      <c r="EO8" s="272">
        <v>0.49478940596871801</v>
      </c>
      <c r="EP8" s="272">
        <v>9.4660826704424605E-2</v>
      </c>
      <c r="EQ8" s="272">
        <v>2.7957771484119522E-2</v>
      </c>
      <c r="ER8" s="272">
        <v>1.0785508668003839E-2</v>
      </c>
      <c r="ES8" s="272">
        <v>1.256149900556915E-2</v>
      </c>
      <c r="ET8" s="272">
        <v>1.465324150634302E-2</v>
      </c>
      <c r="EU8" s="272">
        <v>1.3044706768808674E-2</v>
      </c>
      <c r="EV8" s="272">
        <v>1.4722429621523975E-2</v>
      </c>
      <c r="EW8" s="272">
        <v>1.577170975848315E-2</v>
      </c>
      <c r="EX8" s="272">
        <v>1.7871785706772256E-2</v>
      </c>
      <c r="EY8" s="272">
        <v>1.6817498607306514E-2</v>
      </c>
      <c r="EZ8" s="272">
        <v>2.5222006200410811E-2</v>
      </c>
      <c r="FA8" s="272">
        <v>-4.2026077180897313E-2</v>
      </c>
      <c r="FB8" s="272">
        <v>0.17553264171370481</v>
      </c>
      <c r="FC8" s="272">
        <v>0.29483977923740995</v>
      </c>
      <c r="FD8" s="272">
        <v>0.11612457760991557</v>
      </c>
      <c r="FE8" s="272">
        <v>2.5484398526100665E-2</v>
      </c>
      <c r="FF8" s="272">
        <v>2.07898046797854E-2</v>
      </c>
      <c r="FG8" s="272">
        <v>5.7970729724039521E-2</v>
      </c>
      <c r="FH8" s="272">
        <v>0.13629452930460553</v>
      </c>
      <c r="FI8" s="272">
        <v>0.16388681437225566</v>
      </c>
      <c r="FJ8" s="272">
        <v>0.20730184537000951</v>
      </c>
      <c r="FK8" s="272">
        <v>-8.3248899968764334E-2</v>
      </c>
      <c r="FL8" s="272">
        <v>0.98333463502992269</v>
      </c>
      <c r="FM8" s="272">
        <v>-0.37910202648671315</v>
      </c>
      <c r="FN8" s="272">
        <v>0.37370821813087635</v>
      </c>
      <c r="FO8" s="272">
        <v>0.2379193548850147</v>
      </c>
      <c r="FP8" s="272">
        <v>-4.0873883632462629E-3</v>
      </c>
      <c r="FQ8" s="272">
        <v>-1.2262666312403322E-2</v>
      </c>
      <c r="FR8" s="272">
        <v>1.0220141855547241E-2</v>
      </c>
      <c r="FS8" s="272">
        <v>2.4490067037281259E-2</v>
      </c>
      <c r="FT8" s="272">
        <v>2.361566026305395E-2</v>
      </c>
      <c r="FU8" s="272">
        <v>-8.1095507924769564E-2</v>
      </c>
      <c r="FV8" s="272">
        <v>0.45465868292069384</v>
      </c>
      <c r="FW8" s="272">
        <v>-0.29788623194320391</v>
      </c>
      <c r="FX8" s="272">
        <v>0.735685343592685</v>
      </c>
      <c r="FY8" s="272">
        <v>1.3538079856984637</v>
      </c>
      <c r="FZ8" s="272">
        <v>1.8841732068578956</v>
      </c>
      <c r="GA8" s="272">
        <v>1.5591110433052091</v>
      </c>
      <c r="GB8" s="272">
        <v>0.93016617990111605</v>
      </c>
      <c r="GC8" s="272">
        <v>1.7798608876878352</v>
      </c>
      <c r="GD8" s="272">
        <v>1.8120758831855235</v>
      </c>
      <c r="GE8" s="233">
        <v>0.97248010000552176</v>
      </c>
      <c r="GF8" s="233">
        <v>0.92488074864362069</v>
      </c>
      <c r="GG8" s="273">
        <v>10.730778944330165</v>
      </c>
      <c r="GH8" s="274">
        <v>2.9625707652833011</v>
      </c>
      <c r="GI8" s="273">
        <v>5.5378870587485807E-3</v>
      </c>
      <c r="GJ8" s="273">
        <v>7.5690813154126735</v>
      </c>
      <c r="GK8" s="275">
        <v>3.1990704310036477E-3</v>
      </c>
      <c r="GL8" s="275">
        <v>2.6841916189290771E-3</v>
      </c>
      <c r="GM8" s="275">
        <v>2.2061256756078507E-3</v>
      </c>
      <c r="GN8" s="275">
        <v>15.003103214989565</v>
      </c>
      <c r="GO8" s="275">
        <v>2.1392486828796686</v>
      </c>
      <c r="GP8" s="275">
        <v>1.0842890769769964</v>
      </c>
      <c r="GQ8" s="275">
        <v>3.244605742314266</v>
      </c>
      <c r="GR8" s="275">
        <v>1.1901119929103032E-3</v>
      </c>
      <c r="GS8" s="275">
        <v>1.2092929556839493E-3</v>
      </c>
      <c r="GT8" s="275">
        <v>1.5775803636097763E-3</v>
      </c>
      <c r="GU8" s="275">
        <v>8.2176844209413957E-4</v>
      </c>
      <c r="GV8" s="275">
        <v>1.799478151331968E-3</v>
      </c>
      <c r="GW8" s="275">
        <v>2.3992610276080129E-3</v>
      </c>
      <c r="GX8" s="275">
        <v>1.7994025983236739E-3</v>
      </c>
      <c r="GY8" s="275">
        <v>1.7993702204233131E-3</v>
      </c>
      <c r="GZ8" s="275">
        <v>2.285159061465869E-3</v>
      </c>
    </row>
    <row r="9" spans="2:208" ht="15" customHeight="1">
      <c r="B9" s="279" t="s">
        <v>84</v>
      </c>
      <c r="C9" s="243"/>
      <c r="D9" s="178">
        <v>5.851</v>
      </c>
      <c r="E9" s="178">
        <v>5.9420000000000002</v>
      </c>
      <c r="F9" s="178">
        <v>5.9630000000000001</v>
      </c>
      <c r="G9" s="178">
        <v>6.468</v>
      </c>
      <c r="H9" s="178">
        <v>7.5750000000000002</v>
      </c>
      <c r="I9" s="178">
        <v>9.7840000000000007</v>
      </c>
      <c r="J9" s="178">
        <v>11.029</v>
      </c>
      <c r="K9" s="178">
        <v>12.177</v>
      </c>
      <c r="L9" s="178">
        <v>12.863</v>
      </c>
      <c r="M9" s="178">
        <v>13.55</v>
      </c>
      <c r="N9" s="178">
        <v>14.621</v>
      </c>
      <c r="O9" s="178">
        <v>16.154</v>
      </c>
      <c r="P9" s="178">
        <v>18.053000000000001</v>
      </c>
      <c r="Q9" s="178">
        <v>19.722999999999999</v>
      </c>
      <c r="R9" s="178">
        <v>19.734999999999999</v>
      </c>
      <c r="S9" s="178">
        <v>19.584</v>
      </c>
      <c r="T9" s="178">
        <v>19.692</v>
      </c>
      <c r="U9" s="178">
        <v>19.960999999999999</v>
      </c>
      <c r="V9" s="178">
        <v>20.853999999999999</v>
      </c>
      <c r="W9" s="178">
        <v>21.925999999999998</v>
      </c>
      <c r="X9" s="178">
        <v>23.617999999999999</v>
      </c>
      <c r="Y9" s="178">
        <v>25.398</v>
      </c>
      <c r="Z9" s="178">
        <v>27.812999999999999</v>
      </c>
      <c r="AA9" s="178">
        <v>30.545000000000002</v>
      </c>
      <c r="AB9" s="178">
        <v>33.247999999999998</v>
      </c>
      <c r="AC9" s="178">
        <v>35.08</v>
      </c>
      <c r="AD9" s="178">
        <v>36.698999999999998</v>
      </c>
      <c r="AE9" s="178">
        <v>38.42</v>
      </c>
      <c r="AF9" s="178">
        <v>40.512</v>
      </c>
      <c r="AG9" s="178">
        <v>42.473999999999997</v>
      </c>
      <c r="AH9" s="178">
        <v>44.893000000000001</v>
      </c>
      <c r="AI9" s="178">
        <v>46.743000000000002</v>
      </c>
      <c r="AJ9" s="178">
        <v>48.703000000000003</v>
      </c>
      <c r="AK9" s="178">
        <v>50.939</v>
      </c>
      <c r="AL9" s="178">
        <v>53.593000000000004</v>
      </c>
      <c r="AM9" s="178">
        <v>57.277999999999999</v>
      </c>
      <c r="AN9" s="178">
        <v>61.036000000000001</v>
      </c>
      <c r="AO9" s="178">
        <v>65.16</v>
      </c>
      <c r="AP9" s="178">
        <v>67.882000000000005</v>
      </c>
      <c r="AQ9" s="178">
        <v>70.438999999999993</v>
      </c>
      <c r="AR9" s="178">
        <v>73.507000000000005</v>
      </c>
      <c r="AS9" s="178">
        <v>76.722999999999999</v>
      </c>
      <c r="AT9" s="178">
        <v>81.192999999999998</v>
      </c>
      <c r="AU9" s="178">
        <v>86.076999999999998</v>
      </c>
      <c r="AV9" s="178">
        <v>80.789000000000001</v>
      </c>
      <c r="AW9" s="178">
        <v>78.762</v>
      </c>
      <c r="AX9" s="178">
        <v>78.521000000000001</v>
      </c>
      <c r="AY9" s="178">
        <v>78.542000000000002</v>
      </c>
      <c r="AZ9" s="178">
        <v>79.875</v>
      </c>
      <c r="BA9" s="178">
        <v>80.141999999999996</v>
      </c>
      <c r="BB9" s="178">
        <v>80.370999999999995</v>
      </c>
      <c r="BC9" s="178">
        <v>81.629000000000005</v>
      </c>
      <c r="BD9" s="178">
        <v>82.39</v>
      </c>
      <c r="BE9" s="178">
        <v>83.597999999999999</v>
      </c>
      <c r="BF9" s="178">
        <v>84.152000000000001</v>
      </c>
      <c r="BG9" s="178">
        <v>84.926000000000002</v>
      </c>
      <c r="BH9" s="178">
        <v>85.998999999999995</v>
      </c>
      <c r="BI9" s="178">
        <v>87.251999999999995</v>
      </c>
      <c r="BJ9" s="178">
        <v>87.082999999999998</v>
      </c>
      <c r="BK9" s="178">
        <v>86.192999999999998</v>
      </c>
      <c r="BL9" s="178">
        <v>86.983000000000004</v>
      </c>
      <c r="BM9" s="178">
        <v>87.340999999999994</v>
      </c>
      <c r="BN9" s="178">
        <v>87.305999999999997</v>
      </c>
      <c r="BO9" s="178">
        <v>87.578000000000003</v>
      </c>
      <c r="BP9" s="178">
        <v>89.091999999999999</v>
      </c>
      <c r="BQ9" s="178">
        <v>89.347999999999999</v>
      </c>
      <c r="BR9" s="178">
        <v>89.415999999999997</v>
      </c>
      <c r="BS9" s="178">
        <v>89.41</v>
      </c>
      <c r="BT9" s="178">
        <v>89.427000000000007</v>
      </c>
      <c r="BU9" s="272">
        <v>89.266000000000005</v>
      </c>
      <c r="BV9" s="272">
        <v>82.453000000000003</v>
      </c>
      <c r="BW9" s="272">
        <v>80.989000000000004</v>
      </c>
      <c r="BX9" s="272">
        <v>80.736999999999995</v>
      </c>
      <c r="BY9" s="272">
        <v>80.19</v>
      </c>
      <c r="BZ9" s="272">
        <v>80.561000000000007</v>
      </c>
      <c r="CA9" s="272">
        <v>80.173000000000002</v>
      </c>
      <c r="CB9" s="272">
        <v>80.576999999999998</v>
      </c>
      <c r="CC9" s="272">
        <v>80.572999999999993</v>
      </c>
      <c r="CD9" s="272">
        <v>80.575000000000003</v>
      </c>
      <c r="CE9" s="272" t="s">
        <v>70</v>
      </c>
      <c r="CF9" s="272" t="s">
        <v>70</v>
      </c>
      <c r="CG9" s="272" t="s">
        <v>70</v>
      </c>
      <c r="CH9" s="272">
        <v>80.58</v>
      </c>
      <c r="CI9" s="272">
        <v>80.37</v>
      </c>
      <c r="CJ9" s="272">
        <v>80.477000000000004</v>
      </c>
      <c r="CK9" s="272" t="s">
        <v>70</v>
      </c>
      <c r="CL9" s="272">
        <v>80.164000000000001</v>
      </c>
      <c r="CM9" s="272" t="s">
        <v>70</v>
      </c>
      <c r="CN9" s="272" t="s">
        <v>70</v>
      </c>
      <c r="CO9" s="272">
        <v>75.153999999999996</v>
      </c>
      <c r="CP9" s="272">
        <v>75.158000000000001</v>
      </c>
      <c r="CQ9" s="272">
        <v>75.158000000000001</v>
      </c>
      <c r="CR9" s="272">
        <v>75.167000000000002</v>
      </c>
      <c r="CS9" s="272" t="s">
        <v>70</v>
      </c>
      <c r="CT9" s="272">
        <v>75.194999999999993</v>
      </c>
      <c r="CU9" s="272">
        <v>75.201999999999998</v>
      </c>
      <c r="CV9" s="272">
        <v>75.221999999999994</v>
      </c>
      <c r="CW9" s="272">
        <v>75.218999999999994</v>
      </c>
      <c r="CX9" s="272">
        <v>75.241</v>
      </c>
      <c r="CY9" s="272">
        <v>75.206000000000003</v>
      </c>
      <c r="CZ9" s="272" t="s">
        <v>70</v>
      </c>
      <c r="DA9" s="272">
        <v>75.206000000000003</v>
      </c>
      <c r="DB9" s="272">
        <v>75.197000000000003</v>
      </c>
      <c r="DC9" s="272">
        <v>75.204999999999998</v>
      </c>
      <c r="DD9" s="272">
        <v>75.212000000000003</v>
      </c>
      <c r="DE9" s="272">
        <v>75.215000000000003</v>
      </c>
      <c r="DF9" s="272">
        <v>75.210999999999999</v>
      </c>
      <c r="DG9" s="272">
        <v>75.042000000000002</v>
      </c>
      <c r="DH9" s="272">
        <v>75.322999999999993</v>
      </c>
      <c r="DI9" s="272">
        <v>75.510000000000005</v>
      </c>
      <c r="DJ9" s="272">
        <v>75.771000000000001</v>
      </c>
      <c r="DK9" s="272">
        <v>77.215000000000003</v>
      </c>
      <c r="DL9" s="272">
        <v>78</v>
      </c>
      <c r="DM9" s="272">
        <v>78</v>
      </c>
      <c r="DN9" s="272">
        <v>78</v>
      </c>
      <c r="DO9" s="272">
        <v>78</v>
      </c>
      <c r="DP9" s="272">
        <v>78</v>
      </c>
      <c r="DQ9" s="272">
        <v>84.552999999999997</v>
      </c>
      <c r="DR9" s="272">
        <v>86.475999999999999</v>
      </c>
      <c r="DS9" s="272">
        <v>88.959000000000003</v>
      </c>
      <c r="DT9" s="272">
        <v>90.051000000000002</v>
      </c>
      <c r="DU9" s="272">
        <v>90.483999999999995</v>
      </c>
      <c r="DV9" s="272">
        <v>91.507000000000005</v>
      </c>
      <c r="DW9" s="272">
        <v>93.941999999999993</v>
      </c>
      <c r="DX9" s="272">
        <v>92.992999999999995</v>
      </c>
      <c r="DY9" s="272">
        <v>92.8</v>
      </c>
      <c r="DZ9" s="272">
        <v>92.802000000000007</v>
      </c>
      <c r="EA9" s="272">
        <v>92.3</v>
      </c>
      <c r="EB9" s="272">
        <v>91.215000000000003</v>
      </c>
      <c r="EC9" s="272">
        <v>92.534999999999997</v>
      </c>
      <c r="ED9" s="272">
        <v>92.51</v>
      </c>
      <c r="EE9" s="272">
        <v>92.591999999999999</v>
      </c>
      <c r="EF9" s="272">
        <v>93.421999999999997</v>
      </c>
      <c r="EG9" s="272">
        <v>93.497</v>
      </c>
      <c r="EH9" s="272">
        <v>93.501999999999995</v>
      </c>
      <c r="EI9" s="272">
        <v>93.509</v>
      </c>
      <c r="EJ9" s="272">
        <v>93.515000000000001</v>
      </c>
      <c r="EK9" s="272">
        <v>93.537000000000006</v>
      </c>
      <c r="EL9" s="272">
        <v>93.550000000000026</v>
      </c>
      <c r="EM9" s="272">
        <v>93.674999999999997</v>
      </c>
      <c r="EN9" s="272">
        <v>94.932972732128661</v>
      </c>
      <c r="EO9" s="272">
        <v>95.402691023978406</v>
      </c>
      <c r="EP9" s="272">
        <v>95.492999999999981</v>
      </c>
      <c r="EQ9" s="272">
        <v>95.519697714723307</v>
      </c>
      <c r="ER9" s="272">
        <v>95.531000000000006</v>
      </c>
      <c r="ES9" s="272">
        <v>95.542000000000002</v>
      </c>
      <c r="ET9" s="272">
        <v>95.555999999999997</v>
      </c>
      <c r="EU9" s="272">
        <v>95.567999999999998</v>
      </c>
      <c r="EV9" s="272">
        <v>95.582999999999998</v>
      </c>
      <c r="EW9" s="272">
        <v>95.598699999999994</v>
      </c>
      <c r="EX9" s="272">
        <v>95.614999999999995</v>
      </c>
      <c r="EY9" s="272">
        <v>95.631</v>
      </c>
      <c r="EZ9" s="272">
        <v>95.655000000000001</v>
      </c>
      <c r="FA9" s="272">
        <v>95.614999999999995</v>
      </c>
      <c r="FB9" s="272">
        <v>95.781999999999996</v>
      </c>
      <c r="FC9" s="272">
        <v>96.064999999999998</v>
      </c>
      <c r="FD9" s="272">
        <v>96.176000000000002</v>
      </c>
      <c r="FE9" s="272">
        <v>96.200999999999993</v>
      </c>
      <c r="FF9" s="272">
        <v>96.221000000000004</v>
      </c>
      <c r="FG9" s="272">
        <v>96.276780015847763</v>
      </c>
      <c r="FH9" s="272">
        <v>96.408000000000001</v>
      </c>
      <c r="FI9" s="272">
        <v>96.566000000000003</v>
      </c>
      <c r="FJ9" s="272">
        <v>96.766183100000006</v>
      </c>
      <c r="FK9" s="272">
        <v>96.685626317027499</v>
      </c>
      <c r="FL9" s="272">
        <v>97.636369567698438</v>
      </c>
      <c r="FM9" s="272">
        <v>97.266228112079233</v>
      </c>
      <c r="FN9" s="272">
        <v>97.63</v>
      </c>
      <c r="FO9" s="272">
        <v>97.861999999999995</v>
      </c>
      <c r="FP9" s="272">
        <v>97.858000000000004</v>
      </c>
      <c r="FQ9" s="272">
        <v>97.846000000000004</v>
      </c>
      <c r="FR9" s="272">
        <v>97.855999999999995</v>
      </c>
      <c r="FS9" s="272">
        <v>97.88</v>
      </c>
      <c r="FT9" s="272">
        <v>97.903000000000006</v>
      </c>
      <c r="FU9" s="272">
        <v>97.823999999999998</v>
      </c>
      <c r="FV9" s="272">
        <v>98.024000000000001</v>
      </c>
      <c r="FW9" s="272">
        <v>97.731999999999999</v>
      </c>
      <c r="FX9" s="272">
        <v>98.450999999999993</v>
      </c>
      <c r="FY9" s="272">
        <v>99.683999999999997</v>
      </c>
      <c r="FZ9" s="272">
        <v>101.56252741914825</v>
      </c>
      <c r="GA9" s="272">
        <v>103.146</v>
      </c>
      <c r="GB9" s="272">
        <v>104.989</v>
      </c>
      <c r="GC9" s="272">
        <v>106.85765814737459</v>
      </c>
      <c r="GD9" s="272">
        <v>108.794</v>
      </c>
      <c r="GE9" s="272">
        <v>109.852</v>
      </c>
      <c r="GF9" s="272">
        <v>110.86799999999999</v>
      </c>
      <c r="GG9" s="272">
        <v>122.765</v>
      </c>
      <c r="GH9" s="280">
        <v>126.402</v>
      </c>
      <c r="GI9" s="280">
        <v>126.40900000000001</v>
      </c>
      <c r="GJ9" s="280">
        <v>135.977</v>
      </c>
      <c r="GK9" s="281">
        <v>135.98099999999999</v>
      </c>
      <c r="GL9" s="275">
        <v>135.98500000000001</v>
      </c>
      <c r="GM9" s="275">
        <v>135.988</v>
      </c>
      <c r="GN9" s="275">
        <v>156.38999999999999</v>
      </c>
      <c r="GO9" s="275">
        <v>159.73599999999999</v>
      </c>
      <c r="GP9" s="275">
        <v>161.46799999999999</v>
      </c>
      <c r="GQ9" s="275">
        <v>166.70699999999999</v>
      </c>
      <c r="GR9" s="275">
        <v>166.709</v>
      </c>
      <c r="GS9" s="275">
        <v>166.71100000000001</v>
      </c>
      <c r="GT9" s="275">
        <v>166.714</v>
      </c>
      <c r="GU9" s="275">
        <v>166.715</v>
      </c>
      <c r="GV9" s="275">
        <v>166.71799999999999</v>
      </c>
      <c r="GW9" s="275">
        <v>166.72200000000001</v>
      </c>
      <c r="GX9" s="275">
        <v>166.72499999999999</v>
      </c>
      <c r="GY9" s="275">
        <v>166.72800000000001</v>
      </c>
      <c r="GZ9" s="275">
        <v>166.732</v>
      </c>
    </row>
    <row r="10" spans="2:208" s="276" customFormat="1" ht="15" customHeight="1">
      <c r="B10" s="277" t="s">
        <v>85</v>
      </c>
      <c r="C10" s="278"/>
      <c r="D10" s="178"/>
      <c r="E10" s="178">
        <v>1.555289694069395</v>
      </c>
      <c r="F10" s="178">
        <v>0.35341635812857763</v>
      </c>
      <c r="G10" s="178">
        <v>8.4688914975683325</v>
      </c>
      <c r="H10" s="178">
        <v>17.115027829313554</v>
      </c>
      <c r="I10" s="178">
        <v>29.161716171617158</v>
      </c>
      <c r="J10" s="178">
        <v>12.724856909239568</v>
      </c>
      <c r="K10" s="178">
        <v>10.408921933085491</v>
      </c>
      <c r="L10" s="178">
        <v>5.6335714872300269</v>
      </c>
      <c r="M10" s="178">
        <v>5.3409002565498076</v>
      </c>
      <c r="N10" s="178">
        <v>7.9040590405903943</v>
      </c>
      <c r="O10" s="178">
        <v>10.484918952192057</v>
      </c>
      <c r="P10" s="178">
        <v>11.755602327596893</v>
      </c>
      <c r="Q10" s="178">
        <v>9.2505400764415704</v>
      </c>
      <c r="R10" s="178">
        <v>6.0842670993266346E-2</v>
      </c>
      <c r="S10" s="178">
        <v>-0.76513807955409519</v>
      </c>
      <c r="T10" s="178">
        <v>0.55147058823530326</v>
      </c>
      <c r="U10" s="178">
        <v>1.3660369693276442</v>
      </c>
      <c r="V10" s="178">
        <v>4.4737237613346137</v>
      </c>
      <c r="W10" s="178">
        <v>5.1405006233816053</v>
      </c>
      <c r="X10" s="178">
        <v>7.7168658213992547</v>
      </c>
      <c r="Y10" s="178">
        <v>7.5366246083495625</v>
      </c>
      <c r="Z10" s="178">
        <v>9.5086227261989009</v>
      </c>
      <c r="AA10" s="178">
        <v>9.8227447596447739</v>
      </c>
      <c r="AB10" s="178">
        <v>8.8492388279587395</v>
      </c>
      <c r="AC10" s="178">
        <v>5.5101058710298467</v>
      </c>
      <c r="AD10" s="178">
        <v>4.6151653363740053</v>
      </c>
      <c r="AE10" s="178">
        <v>4.6895010763236211</v>
      </c>
      <c r="AF10" s="178">
        <v>5.445080687142112</v>
      </c>
      <c r="AG10" s="178">
        <v>4.8430094786729772</v>
      </c>
      <c r="AH10" s="178">
        <v>5.6952488581249794</v>
      </c>
      <c r="AI10" s="178">
        <v>4.1209097186643895</v>
      </c>
      <c r="AJ10" s="178">
        <v>4.1931412190060469</v>
      </c>
      <c r="AK10" s="178">
        <v>4.5910929511528975</v>
      </c>
      <c r="AL10" s="178">
        <v>5.210153320638411</v>
      </c>
      <c r="AM10" s="178">
        <v>6.8758979717500335</v>
      </c>
      <c r="AN10" s="178">
        <v>6.5609832745556762</v>
      </c>
      <c r="AO10" s="178">
        <v>6.7566681958188601</v>
      </c>
      <c r="AP10" s="178">
        <v>4.1774094536525697</v>
      </c>
      <c r="AQ10" s="178">
        <v>3.7668306767626003</v>
      </c>
      <c r="AR10" s="178">
        <v>4.3555416743565445</v>
      </c>
      <c r="AS10" s="178">
        <v>4.3750935285074899</v>
      </c>
      <c r="AT10" s="178">
        <v>5.8261538261016987</v>
      </c>
      <c r="AU10" s="178">
        <v>6.0152968851994615</v>
      </c>
      <c r="AV10" s="178">
        <v>-6.1433367798598866</v>
      </c>
      <c r="AW10" s="178">
        <v>-2.5090049387911706</v>
      </c>
      <c r="AX10" s="178">
        <v>-0.30598511972779185</v>
      </c>
      <c r="AY10" s="178">
        <v>2.6744437793713161E-2</v>
      </c>
      <c r="AZ10" s="178">
        <v>1.6971811260217518</v>
      </c>
      <c r="BA10" s="178">
        <v>0.33427230046947365</v>
      </c>
      <c r="BB10" s="178">
        <v>0.28574280651842976</v>
      </c>
      <c r="BC10" s="178">
        <v>1.5652411939630184</v>
      </c>
      <c r="BD10" s="178">
        <v>0.93226671893567037</v>
      </c>
      <c r="BE10" s="178">
        <v>1.4661973540478268</v>
      </c>
      <c r="BF10" s="178">
        <v>0.66269527979139209</v>
      </c>
      <c r="BG10" s="178">
        <v>0.91976423614412717</v>
      </c>
      <c r="BH10" s="178">
        <v>1.2634528883969542</v>
      </c>
      <c r="BI10" s="178">
        <v>1.4569936859730959</v>
      </c>
      <c r="BJ10" s="178">
        <v>-0.19369183514417188</v>
      </c>
      <c r="BK10" s="178">
        <v>-1.0220134813913151</v>
      </c>
      <c r="BL10" s="178">
        <v>0.9165477474968986</v>
      </c>
      <c r="BM10" s="178">
        <v>0.41157467551129479</v>
      </c>
      <c r="BN10" s="178">
        <v>-4.0072818035052915E-2</v>
      </c>
      <c r="BO10" s="178">
        <v>0.31154788903398067</v>
      </c>
      <c r="BP10" s="178">
        <v>1.7287446619013824</v>
      </c>
      <c r="BQ10" s="178">
        <v>0.28734342028464699</v>
      </c>
      <c r="BR10" s="178">
        <v>7.6106907821094083E-2</v>
      </c>
      <c r="BS10" s="178">
        <v>-6.71020846381154E-3</v>
      </c>
      <c r="BT10" s="178">
        <v>1.9013533161849061E-2</v>
      </c>
      <c r="BU10" s="272">
        <v>-0.18003511243808168</v>
      </c>
      <c r="BV10" s="272">
        <v>-7.6322451997401064</v>
      </c>
      <c r="BW10" s="272">
        <v>-1.7755569839787544</v>
      </c>
      <c r="BX10" s="272">
        <v>-0.31115336650657799</v>
      </c>
      <c r="BY10" s="272">
        <v>-0.6775084533732989</v>
      </c>
      <c r="BZ10" s="272">
        <v>0.46265120339195054</v>
      </c>
      <c r="CA10" s="272">
        <v>-0.4816226213676611</v>
      </c>
      <c r="CB10" s="272">
        <v>0.50391029398924037</v>
      </c>
      <c r="CC10" s="272">
        <v>-4.964195738244026E-3</v>
      </c>
      <c r="CD10" s="272">
        <v>2.4822210914487997E-3</v>
      </c>
      <c r="CE10" s="272" t="e">
        <v>#VALUE!</v>
      </c>
      <c r="CF10" s="272" t="e">
        <v>#VALUE!</v>
      </c>
      <c r="CG10" s="272" t="e">
        <v>#VALUE!</v>
      </c>
      <c r="CH10" s="272" t="e">
        <v>#VALUE!</v>
      </c>
      <c r="CI10" s="272">
        <v>-0.26061057334325621</v>
      </c>
      <c r="CJ10" s="272">
        <v>0.13313425407490698</v>
      </c>
      <c r="CK10" s="272" t="e">
        <v>#VALUE!</v>
      </c>
      <c r="CL10" s="272" t="e">
        <v>#VALUE!</v>
      </c>
      <c r="CM10" s="272" t="e">
        <v>#VALUE!</v>
      </c>
      <c r="CN10" s="272" t="e">
        <v>#VALUE!</v>
      </c>
      <c r="CO10" s="272" t="e">
        <v>#VALUE!</v>
      </c>
      <c r="CP10" s="272">
        <v>5.3224046624222865E-3</v>
      </c>
      <c r="CQ10" s="272">
        <v>0</v>
      </c>
      <c r="CR10" s="272">
        <v>1.1974773144585171E-2</v>
      </c>
      <c r="CS10" s="272" t="e">
        <v>#VALUE!</v>
      </c>
      <c r="CT10" s="272" t="e">
        <v>#VALUE!</v>
      </c>
      <c r="CU10" s="272">
        <v>9.3091295963798615E-3</v>
      </c>
      <c r="CV10" s="272">
        <v>2.6595037366017316E-2</v>
      </c>
      <c r="CW10" s="272">
        <v>-3.9881949429720898E-3</v>
      </c>
      <c r="CX10" s="272">
        <v>2.9247929379550008E-2</v>
      </c>
      <c r="CY10" s="272">
        <v>-4.6517191424888527E-2</v>
      </c>
      <c r="CZ10" s="272" t="e">
        <v>#VALUE!</v>
      </c>
      <c r="DA10" s="272" t="e">
        <v>#VALUE!</v>
      </c>
      <c r="DB10" s="272">
        <v>-1.1967130282153349E-2</v>
      </c>
      <c r="DC10" s="272">
        <v>1.0638722289457725E-2</v>
      </c>
      <c r="DD10" s="272">
        <v>9.3078917625222246E-3</v>
      </c>
      <c r="DE10" s="272">
        <v>3.9887252034187526E-3</v>
      </c>
      <c r="DF10" s="272">
        <v>-5.3180881473213759E-3</v>
      </c>
      <c r="DG10" s="272">
        <v>-0.22470117403039502</v>
      </c>
      <c r="DH10" s="272">
        <v>0.37445697076303741</v>
      </c>
      <c r="DI10" s="272">
        <v>0.24826414242662409</v>
      </c>
      <c r="DJ10" s="272">
        <v>0.34564958283671565</v>
      </c>
      <c r="DK10" s="272">
        <v>1.9057423024640086</v>
      </c>
      <c r="DL10" s="272">
        <v>1.0166418442012493</v>
      </c>
      <c r="DM10" s="272">
        <v>0</v>
      </c>
      <c r="DN10" s="272">
        <v>0</v>
      </c>
      <c r="DO10" s="272">
        <v>0</v>
      </c>
      <c r="DP10" s="272">
        <v>0</v>
      </c>
      <c r="DQ10" s="272">
        <v>8.4012820512820561</v>
      </c>
      <c r="DR10" s="272">
        <v>2.2743131526971272</v>
      </c>
      <c r="DS10" s="272">
        <v>2.8713168971737923</v>
      </c>
      <c r="DT10" s="272">
        <v>1.2275317843051248</v>
      </c>
      <c r="DU10" s="272">
        <v>0.48083863588410658</v>
      </c>
      <c r="DV10" s="272">
        <v>1.1305866230493899</v>
      </c>
      <c r="DW10" s="272">
        <v>2.6609986121280294</v>
      </c>
      <c r="DX10" s="272">
        <v>-1.0101977816099228</v>
      </c>
      <c r="DY10" s="272">
        <v>-0.20754250319916512</v>
      </c>
      <c r="DZ10" s="272">
        <v>2.1551724137980344E-3</v>
      </c>
      <c r="EA10" s="272">
        <v>-0.54093661774531343</v>
      </c>
      <c r="EB10" s="272">
        <v>-1.1755146262188432</v>
      </c>
      <c r="EC10" s="272">
        <v>1.4471304061831836</v>
      </c>
      <c r="ED10" s="272">
        <v>-2.7016804452362209E-2</v>
      </c>
      <c r="EE10" s="272">
        <v>8.8639066046902748E-2</v>
      </c>
      <c r="EF10" s="272">
        <v>0.89640573699671933</v>
      </c>
      <c r="EG10" s="272">
        <v>8.0280876024918513E-2</v>
      </c>
      <c r="EH10" s="272">
        <v>5.3477651689393113E-3</v>
      </c>
      <c r="EI10" s="272">
        <v>7.4864708776267719E-3</v>
      </c>
      <c r="EJ10" s="272">
        <v>6.4164946689704294E-3</v>
      </c>
      <c r="EK10" s="272">
        <v>2.3525637598242888E-2</v>
      </c>
      <c r="EL10" s="272">
        <v>1.389824347586277E-2</v>
      </c>
      <c r="EM10" s="272">
        <v>0.13361838588987762</v>
      </c>
      <c r="EN10" s="272">
        <v>1.3429119104656051</v>
      </c>
      <c r="EO10" s="272">
        <v>0.49478940596872079</v>
      </c>
      <c r="EP10" s="272">
        <v>9.4660826704440204E-2</v>
      </c>
      <c r="EQ10" s="272">
        <v>2.7957771484121707E-2</v>
      </c>
      <c r="ER10" s="272">
        <v>1.1832413153634036E-2</v>
      </c>
      <c r="ES10" s="272">
        <v>1.151458688801732E-2</v>
      </c>
      <c r="ET10" s="272">
        <v>1.4653241506357162E-2</v>
      </c>
      <c r="EU10" s="272">
        <v>1.2558081125213505E-2</v>
      </c>
      <c r="EV10" s="272">
        <v>1.5695630336520772E-2</v>
      </c>
      <c r="EW10" s="272">
        <v>1.6425514997431279E-2</v>
      </c>
      <c r="EX10" s="272">
        <v>1.7050441062482768E-2</v>
      </c>
      <c r="EY10" s="272">
        <v>1.6733776081157004E-2</v>
      </c>
      <c r="EZ10" s="272">
        <v>2.5096464535567797E-2</v>
      </c>
      <c r="FA10" s="272">
        <v>-4.1816946317496662E-2</v>
      </c>
      <c r="FB10" s="272">
        <v>0.17465878784710398</v>
      </c>
      <c r="FC10" s="272">
        <v>0.29546261301705012</v>
      </c>
      <c r="FD10" s="272">
        <v>0.11554676521106089</v>
      </c>
      <c r="FE10" s="272">
        <v>2.599401097986842E-2</v>
      </c>
      <c r="FF10" s="272">
        <v>2.0789804679788304E-2</v>
      </c>
      <c r="FG10" s="272">
        <v>5.797072972402173E-2</v>
      </c>
      <c r="FH10" s="272">
        <v>0.13629452930461472</v>
      </c>
      <c r="FI10" s="272">
        <v>0.16388681437224939</v>
      </c>
      <c r="FJ10" s="272">
        <v>0.20730184537001151</v>
      </c>
      <c r="FK10" s="272">
        <v>-8.3248899968757506E-2</v>
      </c>
      <c r="FL10" s="272">
        <v>0.98333463502993101</v>
      </c>
      <c r="FM10" s="272">
        <v>-0.37910202648672175</v>
      </c>
      <c r="FN10" s="272">
        <v>0.37399608783184046</v>
      </c>
      <c r="FO10" s="272">
        <v>0.23763187544811881</v>
      </c>
      <c r="FP10" s="272">
        <v>-4.0873883631942221E-3</v>
      </c>
      <c r="FQ10" s="272">
        <v>-1.2262666312412573E-2</v>
      </c>
      <c r="FR10" s="272">
        <v>1.0220141855565856E-2</v>
      </c>
      <c r="FS10" s="272">
        <v>2.4525833878352721E-2</v>
      </c>
      <c r="FT10" s="272">
        <v>2.3498161013502106E-2</v>
      </c>
      <c r="FU10" s="272">
        <v>-8.0692113622671258E-2</v>
      </c>
      <c r="FV10" s="272">
        <v>0.2044488060189753</v>
      </c>
      <c r="FW10" s="272">
        <v>-0.29788623194320074</v>
      </c>
      <c r="FX10" s="272">
        <v>0.73568534359267357</v>
      </c>
      <c r="FY10" s="272">
        <v>1.2523996709022711</v>
      </c>
      <c r="FZ10" s="272">
        <v>1.8844823834800462</v>
      </c>
      <c r="GA10" s="272">
        <v>1.5591110433051281</v>
      </c>
      <c r="GB10" s="272">
        <v>1.7867876602098098</v>
      </c>
      <c r="GC10" s="272">
        <v>1.7798608876878452</v>
      </c>
      <c r="GD10" s="272">
        <v>1.8120758831855266</v>
      </c>
      <c r="GE10" s="272">
        <v>0.97248010000552387</v>
      </c>
      <c r="GF10" s="272">
        <v>0.92488074864363057</v>
      </c>
      <c r="GG10" s="272">
        <v>10.730778944330211</v>
      </c>
      <c r="GH10" s="272">
        <v>2.9625707652832567</v>
      </c>
      <c r="GI10" s="272">
        <v>5.5378870587485807E-3</v>
      </c>
      <c r="GJ10" s="272">
        <v>7.5690813154126735</v>
      </c>
      <c r="GK10" s="272">
        <v>2.9416739595555796E-3</v>
      </c>
      <c r="GL10" s="272">
        <v>2.9415874276628173E-3</v>
      </c>
      <c r="GM10" s="272">
        <v>2.2061256756078507E-3</v>
      </c>
      <c r="GN10" s="272">
        <v>15.002794364208594</v>
      </c>
      <c r="GO10" s="272">
        <v>2.1395229874032973</v>
      </c>
      <c r="GP10" s="272">
        <v>1.0842890769770186</v>
      </c>
      <c r="GQ10" s="272">
        <v>3.244605742314266</v>
      </c>
      <c r="GR10" s="272">
        <v>1.1997096702742738E-3</v>
      </c>
      <c r="GS10" s="272">
        <v>1.1996952774095959E-3</v>
      </c>
      <c r="GT10" s="272">
        <v>1.7995213273280797E-3</v>
      </c>
      <c r="GU10" s="272">
        <v>5.9982964837335118E-4</v>
      </c>
      <c r="GV10" s="272">
        <v>1.799478151331968E-3</v>
      </c>
      <c r="GW10" s="272">
        <v>2.3992610276080129E-3</v>
      </c>
      <c r="GX10" s="272">
        <v>1.7994025983236739E-3</v>
      </c>
      <c r="GY10" s="272">
        <v>1.7993702204233131E-3</v>
      </c>
      <c r="GZ10" s="272">
        <v>2.3991171248960441E-3</v>
      </c>
    </row>
    <row r="11" spans="2:208" s="276" customFormat="1" ht="15" customHeight="1">
      <c r="B11" s="279" t="s">
        <v>86</v>
      </c>
      <c r="C11" s="278"/>
      <c r="D11" s="178"/>
      <c r="E11" s="178">
        <v>8.6999999999999744E-2</v>
      </c>
      <c r="F11" s="178">
        <v>0.10700000000000021</v>
      </c>
      <c r="G11" s="178">
        <v>0.22599999999999998</v>
      </c>
      <c r="H11" s="178">
        <v>0.30700000000000038</v>
      </c>
      <c r="I11" s="178">
        <v>0.41200000000000081</v>
      </c>
      <c r="J11" s="178">
        <v>0.41000000000000014</v>
      </c>
      <c r="K11" s="178">
        <v>0.24099999999999966</v>
      </c>
      <c r="L11" s="178">
        <v>0.23899999999999899</v>
      </c>
      <c r="M11" s="178">
        <v>0.23500000000000121</v>
      </c>
      <c r="N11" s="178">
        <v>0.23500000000000121</v>
      </c>
      <c r="O11" s="178">
        <v>0.24399999999999977</v>
      </c>
      <c r="P11" s="178">
        <v>0.23400000000000176</v>
      </c>
      <c r="Q11" s="178">
        <v>0.29899999999999949</v>
      </c>
      <c r="R11" s="178">
        <v>0.29400000000000048</v>
      </c>
      <c r="S11" s="178">
        <v>0.34400000000000119</v>
      </c>
      <c r="T11" s="178">
        <v>0.31599999999999895</v>
      </c>
      <c r="U11" s="178">
        <v>0.29099999999999682</v>
      </c>
      <c r="V11" s="178">
        <v>0.43199999999999861</v>
      </c>
      <c r="W11" s="178">
        <v>0.36799999999999855</v>
      </c>
      <c r="X11" s="178">
        <v>0.44299999999999784</v>
      </c>
      <c r="Y11" s="178">
        <v>0.62900000000000134</v>
      </c>
      <c r="Z11" s="178">
        <v>0.54299999999999926</v>
      </c>
      <c r="AA11" s="178">
        <v>0.46600000000000108</v>
      </c>
      <c r="AB11" s="178">
        <v>0.66699999999999449</v>
      </c>
      <c r="AC11" s="178">
        <v>0.79800000000000182</v>
      </c>
      <c r="AD11" s="178">
        <v>0.6699999999999946</v>
      </c>
      <c r="AE11" s="178">
        <v>0.74900000000000233</v>
      </c>
      <c r="AF11" s="178">
        <v>0.76599999999999824</v>
      </c>
      <c r="AG11" s="178">
        <v>0.6319999999999979</v>
      </c>
      <c r="AH11" s="178">
        <v>0.75399999999999778</v>
      </c>
      <c r="AI11" s="178">
        <v>0.71699999999999875</v>
      </c>
      <c r="AJ11" s="178">
        <v>0.59200000000000585</v>
      </c>
      <c r="AK11" s="178">
        <v>0.73700000000000188</v>
      </c>
      <c r="AL11" s="178">
        <v>0.73900000000000432</v>
      </c>
      <c r="AM11" s="178">
        <v>0.50499999999999545</v>
      </c>
      <c r="AN11" s="178">
        <v>0.59100000000000108</v>
      </c>
      <c r="AO11" s="178">
        <v>0.81000000000000227</v>
      </c>
      <c r="AP11" s="178">
        <v>0.67300000000000182</v>
      </c>
      <c r="AQ11" s="178">
        <v>0.42999999999999261</v>
      </c>
      <c r="AR11" s="178">
        <v>0.57800000000000296</v>
      </c>
      <c r="AS11" s="178">
        <v>0.55599999999999739</v>
      </c>
      <c r="AT11" s="178">
        <v>0.64300000000000068</v>
      </c>
      <c r="AU11" s="178">
        <v>0.69199999999999307</v>
      </c>
      <c r="AV11" s="178">
        <v>0.38400000000000034</v>
      </c>
      <c r="AW11" s="178">
        <v>0.23799999999999955</v>
      </c>
      <c r="AX11" s="178">
        <v>0.23099999999999454</v>
      </c>
      <c r="AY11" s="178">
        <v>0.21600000000000819</v>
      </c>
      <c r="AZ11" s="178">
        <v>0.30100000000000193</v>
      </c>
      <c r="BA11" s="178">
        <v>0.25199999999999534</v>
      </c>
      <c r="BB11" s="178">
        <v>0.24399999999999977</v>
      </c>
      <c r="BC11" s="178">
        <v>0.34300000000000352</v>
      </c>
      <c r="BD11" s="178">
        <v>0.41100000000000136</v>
      </c>
      <c r="BE11" s="178">
        <v>0.41799999999999216</v>
      </c>
      <c r="BF11" s="178">
        <v>0.41800000000000637</v>
      </c>
      <c r="BG11" s="178">
        <v>0.42199999999999704</v>
      </c>
      <c r="BH11" s="178">
        <v>0.44599999999999795</v>
      </c>
      <c r="BI11" s="178">
        <v>0.4339999999999975</v>
      </c>
      <c r="BJ11" s="178">
        <v>0.43299999999999272</v>
      </c>
      <c r="BK11" s="178">
        <v>0.375</v>
      </c>
      <c r="BL11" s="178">
        <v>0.43300000000000693</v>
      </c>
      <c r="BM11" s="178">
        <v>0.4339999999999975</v>
      </c>
      <c r="BN11" s="178">
        <v>0.43500000000000227</v>
      </c>
      <c r="BO11" s="178">
        <v>0.40699999999999648</v>
      </c>
      <c r="BP11" s="178">
        <v>0.44299999999999784</v>
      </c>
      <c r="BQ11" s="178">
        <v>0.44499999999999318</v>
      </c>
      <c r="BR11" s="178">
        <v>0.44499999999999318</v>
      </c>
      <c r="BS11" s="178">
        <v>0.44400000000000261</v>
      </c>
      <c r="BT11" s="178">
        <v>0.44500000000000739</v>
      </c>
      <c r="BU11" s="282">
        <v>0.44400000000000261</v>
      </c>
      <c r="BV11" s="282">
        <v>0.3370000000000033</v>
      </c>
      <c r="BW11" s="282">
        <v>0.40200000000000102</v>
      </c>
      <c r="BX11" s="282">
        <v>0.40699999999999648</v>
      </c>
      <c r="BY11" s="282">
        <v>0</v>
      </c>
      <c r="BZ11" s="282">
        <v>0.37800000000000011</v>
      </c>
      <c r="CA11" s="282">
        <v>0</v>
      </c>
      <c r="CB11" s="282">
        <v>0.40699999999999648</v>
      </c>
      <c r="CC11" s="282">
        <v>0.38100000000000023</v>
      </c>
      <c r="CD11" s="282">
        <v>0.40099999999999625</v>
      </c>
      <c r="CE11" s="282" t="e">
        <v>#VALUE!</v>
      </c>
      <c r="CF11" s="282" t="e">
        <v>#VALUE!</v>
      </c>
      <c r="CG11" s="282" t="e">
        <v>#VALUE!</v>
      </c>
      <c r="CH11" s="282">
        <v>0.39300000000000068</v>
      </c>
      <c r="CI11" s="282">
        <v>0.38700000000000045</v>
      </c>
      <c r="CJ11" s="282">
        <v>0.40100000000001046</v>
      </c>
      <c r="CK11" s="282" t="e">
        <v>#VALUE!</v>
      </c>
      <c r="CL11" s="282">
        <v>0.5870000000000033</v>
      </c>
      <c r="CM11" s="282" t="e">
        <v>#VALUE!</v>
      </c>
      <c r="CN11" s="282" t="e">
        <v>#VALUE!</v>
      </c>
      <c r="CO11" s="282">
        <v>0.37299999999999045</v>
      </c>
      <c r="CP11" s="282">
        <v>0.37399999999999523</v>
      </c>
      <c r="CQ11" s="282">
        <v>0.23199999999999932</v>
      </c>
      <c r="CR11" s="282">
        <v>0.35300000000000864</v>
      </c>
      <c r="CS11" s="282" t="e">
        <v>#VALUE!</v>
      </c>
      <c r="CT11" s="282">
        <v>0.375</v>
      </c>
      <c r="CU11" s="282">
        <v>0.35500000000000398</v>
      </c>
      <c r="CV11" s="282">
        <v>0.375</v>
      </c>
      <c r="CW11" s="282">
        <v>0.28199999999999648</v>
      </c>
      <c r="CX11" s="282">
        <v>0.27200000000000557</v>
      </c>
      <c r="CY11" s="282">
        <v>0.26200000000000045</v>
      </c>
      <c r="CZ11" s="282" t="e">
        <v>#VALUE!</v>
      </c>
      <c r="DA11" s="282">
        <v>0.34199999999999875</v>
      </c>
      <c r="DB11" s="282">
        <v>0.29999999999999716</v>
      </c>
      <c r="DC11" s="282">
        <v>0.33599999999999852</v>
      </c>
      <c r="DD11" s="282">
        <v>0.31900000000000261</v>
      </c>
      <c r="DE11" s="282">
        <v>0.32200000000000273</v>
      </c>
      <c r="DF11" s="282">
        <v>0.31799999999999784</v>
      </c>
      <c r="DG11" s="282">
        <v>0</v>
      </c>
      <c r="DH11" s="282">
        <v>0.375</v>
      </c>
      <c r="DI11" s="282">
        <v>0.375</v>
      </c>
      <c r="DJ11" s="282">
        <v>0.58499999999999375</v>
      </c>
      <c r="DK11" s="282">
        <v>0.38400000000000034</v>
      </c>
      <c r="DL11" s="282">
        <v>0.38800000000000523</v>
      </c>
      <c r="DM11" s="282">
        <v>0.38800000000000523</v>
      </c>
      <c r="DN11" s="282">
        <v>0.38800000000000523</v>
      </c>
      <c r="DO11" s="282">
        <v>0.38800000000000523</v>
      </c>
      <c r="DP11" s="282">
        <v>0.38800000000000523</v>
      </c>
      <c r="DQ11" s="282">
        <v>0.8539999999999992</v>
      </c>
      <c r="DR11" s="282">
        <v>0.37699999999999534</v>
      </c>
      <c r="DS11" s="282">
        <v>0.44200000000000728</v>
      </c>
      <c r="DT11" s="282">
        <v>0.44899999999999807</v>
      </c>
      <c r="DU11" s="282">
        <v>0.44999999999998863</v>
      </c>
      <c r="DV11" s="282">
        <v>0.45499999999999829</v>
      </c>
      <c r="DW11" s="282">
        <v>0.71299999999999386</v>
      </c>
      <c r="DX11" s="282">
        <v>0.46199999999998909</v>
      </c>
      <c r="DY11" s="282">
        <v>0.46099999999999852</v>
      </c>
      <c r="DZ11" s="282">
        <v>0.4620000000000033</v>
      </c>
      <c r="EA11" s="282">
        <v>0.45900000000000318</v>
      </c>
      <c r="EB11" s="282">
        <v>0.45400000000000773</v>
      </c>
      <c r="EC11" s="282">
        <v>0.46099999999999852</v>
      </c>
      <c r="ED11" s="282">
        <v>0.46000000000000796</v>
      </c>
      <c r="EE11" s="282">
        <v>0.46099999999999852</v>
      </c>
      <c r="EF11" s="282">
        <v>0.46500000000000341</v>
      </c>
      <c r="EG11" s="282">
        <v>0.46500000000000341</v>
      </c>
      <c r="EH11" s="282">
        <v>0.4649999999999892</v>
      </c>
      <c r="EI11" s="282">
        <v>0.46500000000000341</v>
      </c>
      <c r="EJ11" s="282">
        <v>0.46500000000000341</v>
      </c>
      <c r="EK11" s="282">
        <v>0.46500000000000341</v>
      </c>
      <c r="EL11" s="282">
        <v>0.4654228855721243</v>
      </c>
      <c r="EM11" s="282">
        <v>0.46604477611938933</v>
      </c>
      <c r="EN11" s="282">
        <v>0.4723033469259974</v>
      </c>
      <c r="EO11" s="282">
        <v>0.47464025385062314</v>
      </c>
      <c r="EP11" s="282">
        <v>0.47508955223879923</v>
      </c>
      <c r="EQ11" s="282">
        <v>0.4752223766901551</v>
      </c>
      <c r="ER11" s="282">
        <v>0.47627363184081162</v>
      </c>
      <c r="ES11" s="282">
        <v>0.4753333333333245</v>
      </c>
      <c r="ET11" s="282">
        <v>0.47540298507462353</v>
      </c>
      <c r="EU11" s="282">
        <v>0.47499999999999432</v>
      </c>
      <c r="EV11" s="282">
        <v>0.47599999999999909</v>
      </c>
      <c r="EW11" s="282">
        <v>0.47669999999999391</v>
      </c>
      <c r="EX11" s="282">
        <v>0.47599999999999909</v>
      </c>
      <c r="EY11" s="282">
        <v>0.47599999999999909</v>
      </c>
      <c r="EZ11" s="282">
        <v>0.47599999999999909</v>
      </c>
      <c r="FA11" s="282">
        <v>0.47599999999999909</v>
      </c>
      <c r="FB11" s="282">
        <v>0.47599999999999909</v>
      </c>
      <c r="FC11" s="282">
        <v>0.47799999999999443</v>
      </c>
      <c r="FD11" s="282">
        <v>0.47800000000000864</v>
      </c>
      <c r="FE11" s="282">
        <v>0.4786119402984923</v>
      </c>
      <c r="FF11" s="282">
        <v>0.47871144278606437</v>
      </c>
      <c r="FG11" s="282">
        <v>0.47898895530271091</v>
      </c>
      <c r="FH11" s="282">
        <v>0.47964179104477012</v>
      </c>
      <c r="FI11" s="282">
        <v>0.48042786069650845</v>
      </c>
      <c r="FJ11" s="282">
        <v>0.48142379651740441</v>
      </c>
      <c r="FK11" s="282">
        <v>0.48102301650261836</v>
      </c>
      <c r="FL11" s="282">
        <v>0.48575308242635629</v>
      </c>
      <c r="FM11" s="282">
        <v>0.48391158264715273</v>
      </c>
      <c r="FN11" s="282">
        <v>0.48599999999999</v>
      </c>
      <c r="FO11" s="282">
        <v>0.48687562189049061</v>
      </c>
      <c r="FP11" s="282">
        <v>0.48685572139302735</v>
      </c>
      <c r="FQ11" s="282">
        <v>0.48679601990048127</v>
      </c>
      <c r="FR11" s="282">
        <v>0.48684577114427441</v>
      </c>
      <c r="FS11" s="282">
        <v>0.48699999999999477</v>
      </c>
      <c r="FT11" s="282">
        <v>0.48700000000000898</v>
      </c>
      <c r="FU11" s="282">
        <v>0.48699999999999477</v>
      </c>
      <c r="FV11" s="282">
        <v>0.24444887780548186</v>
      </c>
      <c r="FW11" s="282">
        <v>0.24372069825436427</v>
      </c>
      <c r="FX11" s="282">
        <v>0.24551371571071456</v>
      </c>
      <c r="FY11" s="282">
        <v>0.14900000000000091</v>
      </c>
      <c r="FZ11" s="282">
        <v>0.15211561770225046</v>
      </c>
      <c r="GA11" s="282">
        <v>0.15448726909636434</v>
      </c>
      <c r="GB11" s="282">
        <v>1.03949504950495</v>
      </c>
      <c r="GC11" s="282">
        <v>1.0579966153205476</v>
      </c>
      <c r="GD11" s="282">
        <v>1.0771683168316883</v>
      </c>
      <c r="GE11" s="282">
        <v>1.0876435643564406</v>
      </c>
      <c r="GF11" s="282">
        <v>1.0977029702970356</v>
      </c>
      <c r="GG11" s="282">
        <v>1.2154950495049945</v>
      </c>
      <c r="GH11" s="282">
        <v>1.2515049504950468</v>
      </c>
      <c r="GI11" s="282">
        <v>1.2515742574257445</v>
      </c>
      <c r="GJ11" s="282">
        <v>1.3463069306930606</v>
      </c>
      <c r="GK11" s="282">
        <v>1.3460000000000036</v>
      </c>
      <c r="GL11" s="282">
        <v>1.346386138613866</v>
      </c>
      <c r="GM11" s="282">
        <v>1.3464158415841609</v>
      </c>
      <c r="GN11" s="282">
        <v>1.5479999999999734</v>
      </c>
      <c r="GO11" s="282">
        <v>1.5815445544554336</v>
      </c>
      <c r="GP11" s="282">
        <v>1.5986930693069326</v>
      </c>
      <c r="GQ11" s="282">
        <v>1.6505643564356376</v>
      </c>
      <c r="GR11" s="282">
        <v>1.6505999999999972</v>
      </c>
      <c r="GS11" s="282">
        <v>1.6506039603960403</v>
      </c>
      <c r="GT11" s="282">
        <v>1.6510000000000105</v>
      </c>
      <c r="GU11" s="282">
        <v>1.650643564356443</v>
      </c>
      <c r="GV11" s="282">
        <v>1.6506732673267379</v>
      </c>
      <c r="GW11" s="282">
        <v>1.6507128712871406</v>
      </c>
      <c r="GX11" s="282">
        <v>1.6507425742574355</v>
      </c>
      <c r="GY11" s="282">
        <v>1.6507722772277305</v>
      </c>
      <c r="GZ11" s="282">
        <v>1.6510000000000105</v>
      </c>
    </row>
    <row r="12" spans="2:208" s="276" customFormat="1" ht="15" customHeight="1">
      <c r="B12" s="279" t="s">
        <v>87</v>
      </c>
      <c r="C12" s="278"/>
      <c r="D12" s="178">
        <v>5.7985000000000007</v>
      </c>
      <c r="E12" s="178">
        <v>5.8985000000000003</v>
      </c>
      <c r="F12" s="178">
        <v>5.9094999999999995</v>
      </c>
      <c r="G12" s="178">
        <v>6.3550000000000004</v>
      </c>
      <c r="H12" s="178">
        <v>7.4215</v>
      </c>
      <c r="I12" s="178">
        <v>9.5779999999999994</v>
      </c>
      <c r="J12" s="178">
        <v>10.824</v>
      </c>
      <c r="K12" s="178">
        <v>12.0565</v>
      </c>
      <c r="L12" s="178">
        <v>12.743500000000001</v>
      </c>
      <c r="M12" s="178">
        <v>13.432500000000001</v>
      </c>
      <c r="N12" s="178">
        <v>14.503499999999999</v>
      </c>
      <c r="O12" s="178">
        <v>16.032</v>
      </c>
      <c r="P12" s="178">
        <v>17.936</v>
      </c>
      <c r="Q12" s="178">
        <v>19.573499999999999</v>
      </c>
      <c r="R12" s="178">
        <v>19.588000000000001</v>
      </c>
      <c r="S12" s="178">
        <v>19.411999999999999</v>
      </c>
      <c r="T12" s="178">
        <v>19.533999999999999</v>
      </c>
      <c r="U12" s="178">
        <v>19.8155</v>
      </c>
      <c r="V12" s="178">
        <v>20.637999999999998</v>
      </c>
      <c r="W12" s="178">
        <v>21.741999999999997</v>
      </c>
      <c r="X12" s="178">
        <v>23.3965</v>
      </c>
      <c r="Y12" s="178">
        <v>25.083500000000001</v>
      </c>
      <c r="Z12" s="178">
        <v>27.541499999999999</v>
      </c>
      <c r="AA12" s="178">
        <v>30.312000000000001</v>
      </c>
      <c r="AB12" s="178">
        <v>32.914500000000004</v>
      </c>
      <c r="AC12" s="178">
        <v>34.680999999999997</v>
      </c>
      <c r="AD12" s="178">
        <v>36.364000000000004</v>
      </c>
      <c r="AE12" s="178">
        <v>38.045500000000004</v>
      </c>
      <c r="AF12" s="178">
        <v>40.129000000000005</v>
      </c>
      <c r="AG12" s="178">
        <v>42.158000000000001</v>
      </c>
      <c r="AH12" s="178">
        <v>44.516000000000005</v>
      </c>
      <c r="AI12" s="178">
        <v>46.384500000000003</v>
      </c>
      <c r="AJ12" s="178">
        <v>48.406999999999996</v>
      </c>
      <c r="AK12" s="178">
        <v>50.570499999999996</v>
      </c>
      <c r="AL12" s="178">
        <v>53.223500000000001</v>
      </c>
      <c r="AM12" s="178">
        <v>57.025500000000001</v>
      </c>
      <c r="AN12" s="178">
        <v>60.740499999999997</v>
      </c>
      <c r="AO12" s="178">
        <v>64.754999999999995</v>
      </c>
      <c r="AP12" s="178">
        <v>67.545500000000004</v>
      </c>
      <c r="AQ12" s="178">
        <v>70.22399999999999</v>
      </c>
      <c r="AR12" s="178">
        <v>73.218000000000004</v>
      </c>
      <c r="AS12" s="178">
        <v>76.444999999999993</v>
      </c>
      <c r="AT12" s="178">
        <v>80.871499999999997</v>
      </c>
      <c r="AU12" s="178">
        <v>85.730999999999995</v>
      </c>
      <c r="AV12" s="178">
        <v>80.597000000000008</v>
      </c>
      <c r="AW12" s="178">
        <v>78.643000000000001</v>
      </c>
      <c r="AX12" s="178">
        <v>78.405500000000004</v>
      </c>
      <c r="AY12" s="178">
        <v>78.433999999999997</v>
      </c>
      <c r="AZ12" s="178">
        <v>79.724500000000006</v>
      </c>
      <c r="BA12" s="178">
        <v>80.015999999999991</v>
      </c>
      <c r="BB12" s="178">
        <v>80.248999999999995</v>
      </c>
      <c r="BC12" s="178">
        <v>81.45750000000001</v>
      </c>
      <c r="BD12" s="178">
        <v>82.1845</v>
      </c>
      <c r="BE12" s="178">
        <v>83.38900000000001</v>
      </c>
      <c r="BF12" s="178">
        <v>83.942999999999998</v>
      </c>
      <c r="BG12" s="178">
        <v>84.715000000000003</v>
      </c>
      <c r="BH12" s="178">
        <v>85.775999999999996</v>
      </c>
      <c r="BI12" s="178">
        <v>87.034999999999997</v>
      </c>
      <c r="BJ12" s="178">
        <v>86.866500000000002</v>
      </c>
      <c r="BK12" s="178">
        <v>86.005499999999998</v>
      </c>
      <c r="BL12" s="178">
        <v>86.766500000000008</v>
      </c>
      <c r="BM12" s="178">
        <v>87.123999999999995</v>
      </c>
      <c r="BN12" s="178">
        <v>87.088499999999996</v>
      </c>
      <c r="BO12" s="178">
        <v>87.374500000000012</v>
      </c>
      <c r="BP12" s="178">
        <v>88.870499999999993</v>
      </c>
      <c r="BQ12" s="178">
        <v>89.125500000000002</v>
      </c>
      <c r="BR12" s="178">
        <v>89.1935</v>
      </c>
      <c r="BS12" s="178">
        <v>89.187999999999988</v>
      </c>
      <c r="BT12" s="178">
        <v>89.204499999999996</v>
      </c>
      <c r="BU12" s="272">
        <v>89.044000000000011</v>
      </c>
      <c r="BV12" s="272">
        <v>82.284500000000008</v>
      </c>
      <c r="BW12" s="272">
        <v>80.788000000000011</v>
      </c>
      <c r="BX12" s="272">
        <v>80.533500000000004</v>
      </c>
      <c r="BY12" s="272">
        <v>80.19</v>
      </c>
      <c r="BZ12" s="272">
        <v>80.372000000000014</v>
      </c>
      <c r="CA12" s="272">
        <v>80.173000000000002</v>
      </c>
      <c r="CB12" s="272">
        <v>80.373500000000007</v>
      </c>
      <c r="CC12" s="272">
        <v>80.382499999999993</v>
      </c>
      <c r="CD12" s="272">
        <v>80.374500000000012</v>
      </c>
      <c r="CE12" s="272">
        <v>80.212999999999994</v>
      </c>
      <c r="CF12" s="272">
        <v>80.171999999999997</v>
      </c>
      <c r="CG12" s="272">
        <v>80.171999999999997</v>
      </c>
      <c r="CH12" s="272">
        <v>80.383499999999998</v>
      </c>
      <c r="CI12" s="272">
        <v>80.176500000000004</v>
      </c>
      <c r="CJ12" s="272">
        <v>80.276499999999999</v>
      </c>
      <c r="CK12" s="272">
        <v>79.894999999999996</v>
      </c>
      <c r="CL12" s="272">
        <v>79.870499999999993</v>
      </c>
      <c r="CM12" s="272">
        <v>79.694000000000003</v>
      </c>
      <c r="CN12" s="272">
        <v>75.207999999999998</v>
      </c>
      <c r="CO12" s="272">
        <v>74.967500000000001</v>
      </c>
      <c r="CP12" s="272">
        <v>74.971000000000004</v>
      </c>
      <c r="CQ12" s="272">
        <v>75.042000000000002</v>
      </c>
      <c r="CR12" s="272">
        <v>74.990499999999997</v>
      </c>
      <c r="CS12" s="272">
        <v>74.81</v>
      </c>
      <c r="CT12" s="272">
        <v>75.007499999999993</v>
      </c>
      <c r="CU12" s="272">
        <v>75.024499999999989</v>
      </c>
      <c r="CV12" s="272">
        <v>75.034499999999994</v>
      </c>
      <c r="CW12" s="272">
        <v>75.078000000000003</v>
      </c>
      <c r="CX12" s="272">
        <v>75.10499999999999</v>
      </c>
      <c r="CY12" s="272">
        <v>75.075000000000003</v>
      </c>
      <c r="CZ12" s="272">
        <v>74.813999999999993</v>
      </c>
      <c r="DA12" s="272">
        <v>75.034999999999997</v>
      </c>
      <c r="DB12" s="272">
        <v>75.046999999999997</v>
      </c>
      <c r="DC12" s="272">
        <v>75.037000000000006</v>
      </c>
      <c r="DD12" s="272">
        <v>75.052500000000009</v>
      </c>
      <c r="DE12" s="272">
        <v>75.054000000000002</v>
      </c>
      <c r="DF12" s="272">
        <v>75.051999999999992</v>
      </c>
      <c r="DG12" s="272">
        <v>75.042000000000002</v>
      </c>
      <c r="DH12" s="272">
        <v>75.135499999999993</v>
      </c>
      <c r="DI12" s="272">
        <v>75.322500000000005</v>
      </c>
      <c r="DJ12" s="272">
        <v>75.478499999999997</v>
      </c>
      <c r="DK12" s="272">
        <v>77.022999999999996</v>
      </c>
      <c r="DL12" s="272">
        <v>77.805999999999997</v>
      </c>
      <c r="DM12" s="272">
        <v>77.805999999999997</v>
      </c>
      <c r="DN12" s="272">
        <v>77.805999999999997</v>
      </c>
      <c r="DO12" s="272">
        <v>77.805999999999997</v>
      </c>
      <c r="DP12" s="272">
        <v>77.805999999999997</v>
      </c>
      <c r="DQ12" s="272">
        <v>84.126000000000005</v>
      </c>
      <c r="DR12" s="272">
        <v>86.287499999999994</v>
      </c>
      <c r="DS12" s="272">
        <v>88.738</v>
      </c>
      <c r="DT12" s="272">
        <v>89.82650000000001</v>
      </c>
      <c r="DU12" s="272">
        <v>90.259</v>
      </c>
      <c r="DV12" s="272">
        <v>91.279500000000013</v>
      </c>
      <c r="DW12" s="272">
        <v>93.585499999999996</v>
      </c>
      <c r="DX12" s="272">
        <v>92.762</v>
      </c>
      <c r="DY12" s="272">
        <v>92.569500000000005</v>
      </c>
      <c r="DZ12" s="272">
        <v>92.570999999999998</v>
      </c>
      <c r="EA12" s="272">
        <v>92.070499999999996</v>
      </c>
      <c r="EB12" s="272">
        <v>90.988</v>
      </c>
      <c r="EC12" s="272">
        <v>92.30449999999999</v>
      </c>
      <c r="ED12" s="272">
        <v>92.28</v>
      </c>
      <c r="EE12" s="272">
        <v>92.361500000000007</v>
      </c>
      <c r="EF12" s="272">
        <v>93.189499999999995</v>
      </c>
      <c r="EG12" s="272">
        <v>93.264499999999998</v>
      </c>
      <c r="EH12" s="272">
        <v>93.269499999999994</v>
      </c>
      <c r="EI12" s="272">
        <v>93.276499999999999</v>
      </c>
      <c r="EJ12" s="272">
        <v>93.282499999999999</v>
      </c>
      <c r="EK12" s="272">
        <v>93.304500000000004</v>
      </c>
      <c r="EL12" s="272">
        <v>93.317288557213971</v>
      </c>
      <c r="EM12" s="272">
        <v>93.441977611940302</v>
      </c>
      <c r="EN12" s="272">
        <v>94.696821058665662</v>
      </c>
      <c r="EO12" s="272">
        <v>95.165370897053094</v>
      </c>
      <c r="EP12" s="272">
        <v>95.255455223880574</v>
      </c>
      <c r="EQ12" s="272">
        <v>95.282086526378237</v>
      </c>
      <c r="ER12" s="272">
        <v>95.292863184079607</v>
      </c>
      <c r="ES12" s="272">
        <v>95.304333333333346</v>
      </c>
      <c r="ET12" s="272">
        <v>95.318298507462686</v>
      </c>
      <c r="EU12" s="272">
        <v>95.330500000000001</v>
      </c>
      <c r="EV12" s="272">
        <v>95.344999999999999</v>
      </c>
      <c r="EW12" s="272">
        <v>95.360349999999997</v>
      </c>
      <c r="EX12" s="272">
        <v>95.376999999999995</v>
      </c>
      <c r="EY12" s="272">
        <v>95.393000000000001</v>
      </c>
      <c r="EZ12" s="272">
        <v>95.417000000000002</v>
      </c>
      <c r="FA12" s="272">
        <v>95.376999999999995</v>
      </c>
      <c r="FB12" s="272">
        <v>95.543999999999997</v>
      </c>
      <c r="FC12" s="272">
        <v>95.825999999999993</v>
      </c>
      <c r="FD12" s="272">
        <v>95.936999999999998</v>
      </c>
      <c r="FE12" s="272">
        <v>95.961694029850747</v>
      </c>
      <c r="FF12" s="272">
        <v>95.981644278606979</v>
      </c>
      <c r="FG12" s="272">
        <v>96.037285538196414</v>
      </c>
      <c r="FH12" s="272">
        <v>96.168179104477616</v>
      </c>
      <c r="FI12" s="272">
        <v>96.325786069651741</v>
      </c>
      <c r="FJ12" s="272">
        <v>96.525471201741311</v>
      </c>
      <c r="FK12" s="272">
        <v>96.445114808776196</v>
      </c>
      <c r="FL12" s="272">
        <v>97.39349302648526</v>
      </c>
      <c r="FM12" s="272">
        <v>97.024272320755657</v>
      </c>
      <c r="FN12" s="272">
        <v>97.387</v>
      </c>
      <c r="FO12" s="272">
        <v>97.618562189054757</v>
      </c>
      <c r="FP12" s="272">
        <v>97.61457213930349</v>
      </c>
      <c r="FQ12" s="272">
        <v>97.602601990049763</v>
      </c>
      <c r="FR12" s="272">
        <v>97.612577114427864</v>
      </c>
      <c r="FS12" s="272">
        <v>97.636499999999998</v>
      </c>
      <c r="FT12" s="272">
        <v>97.659500000000008</v>
      </c>
      <c r="FU12" s="272">
        <v>97.580500000000001</v>
      </c>
      <c r="FV12" s="272">
        <v>97.901775561097253</v>
      </c>
      <c r="FW12" s="272">
        <v>97.61013965087281</v>
      </c>
      <c r="FX12" s="272">
        <v>98.328243142144629</v>
      </c>
      <c r="FY12" s="272">
        <v>99.609499999999997</v>
      </c>
      <c r="FZ12" s="272">
        <v>101.48646961029712</v>
      </c>
      <c r="GA12" s="272">
        <v>103.06875636545182</v>
      </c>
      <c r="GB12" s="272">
        <v>104.46925247524753</v>
      </c>
      <c r="GC12" s="272">
        <v>106.32865983971432</v>
      </c>
      <c r="GD12" s="272">
        <v>108.25541584158415</v>
      </c>
      <c r="GE12" s="272">
        <v>109.30817821782179</v>
      </c>
      <c r="GF12" s="272">
        <v>110.31914851485148</v>
      </c>
      <c r="GG12" s="272">
        <v>122.1572524752475</v>
      </c>
      <c r="GH12" s="272">
        <v>125.77624752475248</v>
      </c>
      <c r="GI12" s="272">
        <v>125.78321287128713</v>
      </c>
      <c r="GJ12" s="272">
        <v>135.30384653465347</v>
      </c>
      <c r="GK12" s="272">
        <v>135.30799999999999</v>
      </c>
      <c r="GL12" s="272">
        <v>135.31180693069308</v>
      </c>
      <c r="GM12" s="272">
        <v>135.3147920792079</v>
      </c>
      <c r="GN12" s="272">
        <v>155.61599999999999</v>
      </c>
      <c r="GO12" s="272">
        <v>158.94522772277227</v>
      </c>
      <c r="GP12" s="272">
        <v>160.66865346534652</v>
      </c>
      <c r="GQ12" s="272">
        <v>165.88171782178216</v>
      </c>
      <c r="GR12" s="272">
        <v>165.8837</v>
      </c>
      <c r="GS12" s="272">
        <v>165.88569801980199</v>
      </c>
      <c r="GT12" s="272">
        <v>165.88849999999999</v>
      </c>
      <c r="GU12" s="272">
        <v>165.88967821782177</v>
      </c>
      <c r="GV12" s="272">
        <v>165.89266336633662</v>
      </c>
      <c r="GW12" s="272">
        <v>165.89664356435645</v>
      </c>
      <c r="GX12" s="272">
        <v>165.89962871287128</v>
      </c>
      <c r="GY12" s="272">
        <v>165.90261386138616</v>
      </c>
      <c r="GZ12" s="272">
        <v>165.90649999999999</v>
      </c>
    </row>
    <row r="13" spans="2:208" s="276" customFormat="1" ht="15" customHeight="1">
      <c r="B13" s="277" t="s">
        <v>88</v>
      </c>
      <c r="C13" s="278"/>
      <c r="D13" s="178"/>
      <c r="E13" s="178">
        <v>1.72458394412347</v>
      </c>
      <c r="F13" s="178">
        <v>0.18648809019241597</v>
      </c>
      <c r="G13" s="178">
        <v>7.5387088586174933</v>
      </c>
      <c r="H13" s="178">
        <v>16.782061369000779</v>
      </c>
      <c r="I13" s="178">
        <v>29.057468166812626</v>
      </c>
      <c r="J13" s="178">
        <v>13.008978910002099</v>
      </c>
      <c r="K13" s="178">
        <v>11.386733185513664</v>
      </c>
      <c r="L13" s="178">
        <v>5.698171111018957</v>
      </c>
      <c r="M13" s="178">
        <v>5.4066779142307952</v>
      </c>
      <c r="N13" s="178">
        <v>7.9731993299832382</v>
      </c>
      <c r="O13" s="178">
        <v>10.538835453511219</v>
      </c>
      <c r="P13" s="178">
        <v>11.876247504990012</v>
      </c>
      <c r="Q13" s="178">
        <v>9.1296833184656414</v>
      </c>
      <c r="R13" s="178">
        <v>7.4079750683320178E-2</v>
      </c>
      <c r="S13" s="178">
        <v>-0.8985092914029047</v>
      </c>
      <c r="T13" s="178">
        <v>0.6284772305790165</v>
      </c>
      <c r="U13" s="178">
        <v>1.4410770963448449</v>
      </c>
      <c r="V13" s="178">
        <v>4.150791047412361</v>
      </c>
      <c r="W13" s="178">
        <v>5.349355557709079</v>
      </c>
      <c r="X13" s="178">
        <v>7.6096955201913508</v>
      </c>
      <c r="Y13" s="178">
        <v>7.2104802000299228</v>
      </c>
      <c r="Z13" s="178">
        <v>9.7992704367412706</v>
      </c>
      <c r="AA13" s="178">
        <v>10.059364958335614</v>
      </c>
      <c r="AB13" s="178">
        <v>8.5857086302454597</v>
      </c>
      <c r="AC13" s="178">
        <v>5.3669355451244627</v>
      </c>
      <c r="AD13" s="178">
        <v>4.8528012456388492</v>
      </c>
      <c r="AE13" s="178">
        <v>4.6240787592124022</v>
      </c>
      <c r="AF13" s="178">
        <v>5.4763375432048456</v>
      </c>
      <c r="AG13" s="178">
        <v>5.0561937750753794</v>
      </c>
      <c r="AH13" s="178">
        <v>5.593244461312219</v>
      </c>
      <c r="AI13" s="178">
        <v>4.1973672387456196</v>
      </c>
      <c r="AJ13" s="178">
        <v>4.3602927702141692</v>
      </c>
      <c r="AK13" s="178">
        <v>4.4693949222219809</v>
      </c>
      <c r="AL13" s="178">
        <v>5.2461415251975119</v>
      </c>
      <c r="AM13" s="178">
        <v>7.143461065130996</v>
      </c>
      <c r="AN13" s="178">
        <v>6.5146294201716692</v>
      </c>
      <c r="AO13" s="178">
        <v>6.6092640001317093</v>
      </c>
      <c r="AP13" s="178">
        <v>4.3093197436491426</v>
      </c>
      <c r="AQ13" s="178">
        <v>3.9654751241755326</v>
      </c>
      <c r="AR13" s="178">
        <v>4.2634996582365137</v>
      </c>
      <c r="AS13" s="178">
        <v>4.4073861618727506</v>
      </c>
      <c r="AT13" s="178">
        <v>5.7904375694944221</v>
      </c>
      <c r="AU13" s="178">
        <v>6.0089153780998217</v>
      </c>
      <c r="AV13" s="178">
        <v>-5.9884989093793255</v>
      </c>
      <c r="AW13" s="178">
        <v>-2.4244078563718352</v>
      </c>
      <c r="AX13" s="178">
        <v>-0.30199763488167886</v>
      </c>
      <c r="AY13" s="178">
        <v>3.6349490788256666E-2</v>
      </c>
      <c r="AZ13" s="178">
        <v>1.6453323813652387</v>
      </c>
      <c r="BA13" s="178">
        <v>0.36563415261303689</v>
      </c>
      <c r="BB13" s="178">
        <v>0.29119176164766891</v>
      </c>
      <c r="BC13" s="178">
        <v>1.5059377686949649</v>
      </c>
      <c r="BD13" s="178">
        <v>0.89248994874626675</v>
      </c>
      <c r="BE13" s="178">
        <v>1.465604828161049</v>
      </c>
      <c r="BF13" s="178">
        <v>0.66435621005167533</v>
      </c>
      <c r="BG13" s="178">
        <v>0.91967168197468752</v>
      </c>
      <c r="BH13" s="178">
        <v>1.2524346337720482</v>
      </c>
      <c r="BI13" s="178">
        <v>1.467776534228693</v>
      </c>
      <c r="BJ13" s="178">
        <v>-0.19360027575112682</v>
      </c>
      <c r="BK13" s="178">
        <v>-0.99117611507313352</v>
      </c>
      <c r="BL13" s="178">
        <v>0.88482713314848027</v>
      </c>
      <c r="BM13" s="178">
        <v>0.41202537845825837</v>
      </c>
      <c r="BN13" s="178">
        <v>-4.0746522198242818E-2</v>
      </c>
      <c r="BO13" s="178">
        <v>0.32840156851938751</v>
      </c>
      <c r="BP13" s="178">
        <v>1.7121700267240136</v>
      </c>
      <c r="BQ13" s="178">
        <v>0.28693435954563196</v>
      </c>
      <c r="BR13" s="178">
        <v>7.6296907170214645E-2</v>
      </c>
      <c r="BS13" s="178">
        <v>-6.1663686255264416E-3</v>
      </c>
      <c r="BT13" s="178">
        <v>1.8500246669961307E-2</v>
      </c>
      <c r="BU13" s="272">
        <v>-0.17992365855981074</v>
      </c>
      <c r="BV13" s="272">
        <v>-7.5911908719284877</v>
      </c>
      <c r="BW13" s="272">
        <v>-1.8186900327522126</v>
      </c>
      <c r="BX13" s="272">
        <v>-0.31502203297519848</v>
      </c>
      <c r="BY13" s="272">
        <v>-0.42653057423308605</v>
      </c>
      <c r="BZ13" s="272">
        <v>0.22696096770173924</v>
      </c>
      <c r="CA13" s="272">
        <v>-0.24759866620217563</v>
      </c>
      <c r="CB13" s="272">
        <v>0.25008419293279793</v>
      </c>
      <c r="CC13" s="272">
        <v>1.1197720641731301E-2</v>
      </c>
      <c r="CD13" s="272">
        <v>-9.9524150156793389E-3</v>
      </c>
      <c r="CE13" s="272">
        <v>-0.20093437595259944</v>
      </c>
      <c r="CF13" s="272">
        <v>-5.1113909216704556E-2</v>
      </c>
      <c r="CG13" s="272">
        <v>0</v>
      </c>
      <c r="CH13" s="272">
        <v>0.26380781320161084</v>
      </c>
      <c r="CI13" s="272">
        <v>-0.25751553490453993</v>
      </c>
      <c r="CJ13" s="272">
        <v>0.12472482585295097</v>
      </c>
      <c r="CK13" s="272">
        <v>-0.47523247774878818</v>
      </c>
      <c r="CL13" s="272">
        <v>-3.0665248138184165E-2</v>
      </c>
      <c r="CM13" s="272">
        <v>-0.22098271577114525</v>
      </c>
      <c r="CN13" s="272">
        <v>-5.6290310437423159</v>
      </c>
      <c r="CO13" s="272">
        <v>-0.31977981065843819</v>
      </c>
      <c r="CP13" s="272">
        <v>4.6686897655634496E-3</v>
      </c>
      <c r="CQ13" s="272">
        <v>9.4703285270303361E-2</v>
      </c>
      <c r="CR13" s="272">
        <v>-6.862823485515035E-2</v>
      </c>
      <c r="CS13" s="272">
        <v>-0.24069715497295752</v>
      </c>
      <c r="CT13" s="272">
        <v>0.26400213875148459</v>
      </c>
      <c r="CU13" s="272">
        <v>2.2664400226646286E-2</v>
      </c>
      <c r="CV13" s="272">
        <v>1.3328979200144531E-2</v>
      </c>
      <c r="CW13" s="272">
        <v>5.7973332267158284E-2</v>
      </c>
      <c r="CX13" s="272">
        <v>3.5962598897132381E-2</v>
      </c>
      <c r="CY13" s="272">
        <v>-3.994407829037705E-2</v>
      </c>
      <c r="CZ13" s="272">
        <v>-0.34765234765236075</v>
      </c>
      <c r="DA13" s="272">
        <v>0.29539925682360302</v>
      </c>
      <c r="DB13" s="272">
        <v>1.5992536816145098E-2</v>
      </c>
      <c r="DC13" s="272">
        <v>-1.3324983010631897E-2</v>
      </c>
      <c r="DD13" s="272">
        <v>2.0656476138447566E-2</v>
      </c>
      <c r="DE13" s="272">
        <v>1.9986009793138138E-3</v>
      </c>
      <c r="DF13" s="272">
        <v>-2.6647480480868069E-3</v>
      </c>
      <c r="DG13" s="272">
        <v>-1.3324095293920646E-2</v>
      </c>
      <c r="DH13" s="272">
        <v>0.12459689240691407</v>
      </c>
      <c r="DI13" s="272">
        <v>0.24888368347852907</v>
      </c>
      <c r="DJ13" s="272">
        <v>0.20710942945334487</v>
      </c>
      <c r="DK13" s="272">
        <v>2.046278079188113</v>
      </c>
      <c r="DL13" s="272">
        <v>1.0165794632772007</v>
      </c>
      <c r="DM13" s="272">
        <v>0</v>
      </c>
      <c r="DN13" s="272">
        <v>0</v>
      </c>
      <c r="DO13" s="272">
        <v>0</v>
      </c>
      <c r="DP13" s="272">
        <v>0</v>
      </c>
      <c r="DQ13" s="272">
        <v>8.1227668817315024</v>
      </c>
      <c r="DR13" s="272">
        <v>2.5693602453462638</v>
      </c>
      <c r="DS13" s="272">
        <v>2.8399246704331471</v>
      </c>
      <c r="DT13" s="272">
        <v>1.2266447294282168</v>
      </c>
      <c r="DU13" s="272">
        <v>0.48148374922767356</v>
      </c>
      <c r="DV13" s="272">
        <v>1.1306351721158237</v>
      </c>
      <c r="DW13" s="272">
        <v>2.5263065639053561</v>
      </c>
      <c r="DX13" s="272">
        <v>-0.87994400842010823</v>
      </c>
      <c r="DY13" s="272">
        <v>-0.20752032082101968</v>
      </c>
      <c r="DZ13" s="272">
        <v>1.6204041287881665E-3</v>
      </c>
      <c r="EA13" s="272">
        <v>-0.54066608333063204</v>
      </c>
      <c r="EB13" s="272">
        <v>-1.1757294681792763</v>
      </c>
      <c r="EC13" s="272">
        <v>1.4468940959247334</v>
      </c>
      <c r="ED13" s="272">
        <v>-2.654258459771075E-2</v>
      </c>
      <c r="EE13" s="272">
        <v>8.8318162115297305E-2</v>
      </c>
      <c r="EF13" s="272">
        <v>0.896477428365694</v>
      </c>
      <c r="EG13" s="272">
        <v>8.0481170088897436E-2</v>
      </c>
      <c r="EH13" s="272">
        <v>5.3610966659345394E-3</v>
      </c>
      <c r="EI13" s="272">
        <v>7.5051329748720974E-3</v>
      </c>
      <c r="EJ13" s="272">
        <v>6.4324883545241462E-3</v>
      </c>
      <c r="EK13" s="272">
        <v>2.3584273577581527E-2</v>
      </c>
      <c r="EL13" s="272">
        <v>1.3706259841672619E-2</v>
      </c>
      <c r="EM13" s="272">
        <v>0.13361838588985542</v>
      </c>
      <c r="EN13" s="272">
        <v>1.3429119104656051</v>
      </c>
      <c r="EO13" s="272">
        <v>0.49478940596872079</v>
      </c>
      <c r="EP13" s="272">
        <v>9.4660826704418E-2</v>
      </c>
      <c r="EQ13" s="272">
        <v>2.7957771484121707E-2</v>
      </c>
      <c r="ER13" s="272">
        <v>1.1310266278008463E-2</v>
      </c>
      <c r="ES13" s="272">
        <v>1.2036734830367379E-2</v>
      </c>
      <c r="ET13" s="272">
        <v>1.4653241506334957E-2</v>
      </c>
      <c r="EU13" s="272">
        <v>1.2800787181865836E-2</v>
      </c>
      <c r="EV13" s="272">
        <v>1.5210242262453377E-2</v>
      </c>
      <c r="EW13" s="272">
        <v>1.6099428391624926E-2</v>
      </c>
      <c r="EX13" s="272">
        <v>1.7460086922915785E-2</v>
      </c>
      <c r="EY13" s="272">
        <v>1.6775532885282551E-2</v>
      </c>
      <c r="EZ13" s="272">
        <v>2.5159078758396625E-2</v>
      </c>
      <c r="FA13" s="272">
        <v>-4.1921250930132548E-2</v>
      </c>
      <c r="FB13" s="272">
        <v>0.17509462449019075</v>
      </c>
      <c r="FC13" s="272">
        <v>0.29515197186635866</v>
      </c>
      <c r="FD13" s="272">
        <v>0.11583495084841466</v>
      </c>
      <c r="FE13" s="272">
        <v>2.5739839530891651E-2</v>
      </c>
      <c r="FF13" s="272">
        <v>2.0789804679788304E-2</v>
      </c>
      <c r="FG13" s="272">
        <v>5.7970729724043935E-2</v>
      </c>
      <c r="FH13" s="272">
        <v>0.13629452930459252</v>
      </c>
      <c r="FI13" s="272">
        <v>0.16388681437224939</v>
      </c>
      <c r="FJ13" s="272">
        <v>0.20730184537003371</v>
      </c>
      <c r="FK13" s="272">
        <v>-8.3248899968757506E-2</v>
      </c>
      <c r="FL13" s="272">
        <v>0.98333463502990881</v>
      </c>
      <c r="FM13" s="272">
        <v>-0.37910202648671065</v>
      </c>
      <c r="FN13" s="272">
        <v>0.37385251192112445</v>
      </c>
      <c r="FO13" s="272">
        <v>0.23777525650729991</v>
      </c>
      <c r="FP13" s="272">
        <v>-4.0873883632275287E-3</v>
      </c>
      <c r="FQ13" s="272">
        <v>-1.2262666312412573E-2</v>
      </c>
      <c r="FR13" s="272">
        <v>1.0220141855565856E-2</v>
      </c>
      <c r="FS13" s="272">
        <v>2.4507995054867671E-2</v>
      </c>
      <c r="FT13" s="272">
        <v>2.3556764119980755E-2</v>
      </c>
      <c r="FU13" s="272">
        <v>-8.0893307870721909E-2</v>
      </c>
      <c r="FV13" s="272">
        <v>0.32924156065736732</v>
      </c>
      <c r="FW13" s="272">
        <v>-0.29788623194320074</v>
      </c>
      <c r="FX13" s="272">
        <v>0.73568534359267357</v>
      </c>
      <c r="FY13" s="272">
        <v>1.3030405272299594</v>
      </c>
      <c r="FZ13" s="272">
        <v>1.8843279107887634</v>
      </c>
      <c r="GA13" s="272">
        <v>1.5591110433051725</v>
      </c>
      <c r="GB13" s="272">
        <v>1.3587979123663496</v>
      </c>
      <c r="GC13" s="272">
        <v>1.7798608876878452</v>
      </c>
      <c r="GD13" s="272">
        <v>1.8120758831855266</v>
      </c>
      <c r="GE13" s="272">
        <v>0.97248010000552387</v>
      </c>
      <c r="GF13" s="272">
        <v>0.92488074864360836</v>
      </c>
      <c r="GG13" s="272">
        <v>10.730778944330188</v>
      </c>
      <c r="GH13" s="272">
        <v>2.9625707652832789</v>
      </c>
      <c r="GI13" s="272">
        <v>5.5378870587485807E-3</v>
      </c>
      <c r="GJ13" s="272">
        <v>7.5690813154126735</v>
      </c>
      <c r="GK13" s="272">
        <v>3.0697319055583705E-3</v>
      </c>
      <c r="GL13" s="272">
        <v>2.813529645773194E-3</v>
      </c>
      <c r="GM13" s="272">
        <v>2.2061256756078507E-3</v>
      </c>
      <c r="GN13" s="272">
        <v>15.002948021313568</v>
      </c>
      <c r="GO13" s="272">
        <v>2.139386517306896</v>
      </c>
      <c r="GP13" s="272">
        <v>1.0842890769769964</v>
      </c>
      <c r="GQ13" s="272">
        <v>3.244605742314266</v>
      </c>
      <c r="GR13" s="272">
        <v>1.194934706405526E-3</v>
      </c>
      <c r="GS13" s="272">
        <v>1.2044702415003883E-3</v>
      </c>
      <c r="GT13" s="272">
        <v>1.6891029374077604E-3</v>
      </c>
      <c r="GU13" s="272">
        <v>7.1024683554465895E-4</v>
      </c>
      <c r="GV13" s="272">
        <v>1.799478151331968E-3</v>
      </c>
      <c r="GW13" s="272">
        <v>2.3992610276302173E-3</v>
      </c>
      <c r="GX13" s="272">
        <v>1.7994025983236739E-3</v>
      </c>
      <c r="GY13" s="272">
        <v>1.7993702204455175E-3</v>
      </c>
      <c r="GZ13" s="272">
        <v>2.3424215709333396E-3</v>
      </c>
    </row>
    <row r="14" spans="2:208" s="276" customFormat="1" ht="15" customHeight="1">
      <c r="B14" s="277"/>
      <c r="C14" s="278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/>
      <c r="EU14" s="272"/>
      <c r="EV14" s="272"/>
      <c r="EW14" s="272"/>
      <c r="EX14" s="272"/>
      <c r="EY14" s="272"/>
      <c r="EZ14" s="272"/>
      <c r="FA14" s="272"/>
      <c r="FB14" s="233"/>
      <c r="FC14" s="233"/>
      <c r="FD14" s="233"/>
      <c r="FE14" s="233"/>
      <c r="FF14" s="233"/>
      <c r="FG14" s="233"/>
      <c r="FH14" s="233"/>
      <c r="FI14" s="233"/>
      <c r="FJ14" s="233"/>
      <c r="FK14" s="233"/>
      <c r="FL14" s="233"/>
      <c r="FM14" s="233"/>
      <c r="FN14" s="233"/>
      <c r="FO14" s="233"/>
      <c r="FP14" s="233"/>
      <c r="FQ14" s="233"/>
      <c r="FR14" s="233"/>
      <c r="FS14" s="233"/>
      <c r="FT14" s="233"/>
      <c r="FU14" s="233"/>
      <c r="FV14" s="233"/>
      <c r="FW14" s="233"/>
      <c r="FX14" s="233"/>
      <c r="FY14" s="233"/>
      <c r="FZ14" s="233"/>
      <c r="GA14" s="233"/>
      <c r="GB14" s="233"/>
      <c r="GC14" s="233"/>
      <c r="GD14" s="233"/>
      <c r="GE14" s="283"/>
      <c r="GF14" s="283"/>
      <c r="GG14" s="283"/>
      <c r="GH14" s="282"/>
      <c r="GI14" s="280"/>
      <c r="GJ14" s="280"/>
      <c r="GK14" s="280"/>
      <c r="GL14" s="280"/>
      <c r="GM14" s="233"/>
      <c r="GN14" s="233"/>
      <c r="GO14" s="233"/>
      <c r="GP14" s="233"/>
      <c r="GQ14" s="233"/>
      <c r="GR14" s="233"/>
      <c r="GS14" s="233"/>
      <c r="GT14" s="233"/>
      <c r="GU14" s="233"/>
      <c r="GV14" s="233"/>
      <c r="GW14" s="233"/>
      <c r="GX14" s="233"/>
      <c r="GY14" s="233"/>
      <c r="GZ14" s="233"/>
    </row>
    <row r="15" spans="2:208" s="284" customFormat="1" ht="15" customHeight="1">
      <c r="B15" s="285" t="s">
        <v>89</v>
      </c>
      <c r="C15" s="286"/>
      <c r="D15" s="180">
        <v>28</v>
      </c>
      <c r="E15" s="180">
        <v>24.9</v>
      </c>
      <c r="F15" s="180">
        <v>18</v>
      </c>
      <c r="G15" s="180">
        <v>13</v>
      </c>
      <c r="H15" s="180">
        <v>55</v>
      </c>
      <c r="I15" s="180">
        <v>38.5</v>
      </c>
      <c r="J15" s="180">
        <v>24.5</v>
      </c>
      <c r="K15" s="180">
        <v>31.9</v>
      </c>
      <c r="L15" s="180">
        <v>35.950000000000003</v>
      </c>
      <c r="M15" s="180">
        <v>50.75</v>
      </c>
      <c r="N15" s="180">
        <v>58.1</v>
      </c>
      <c r="O15" s="180">
        <v>52.05</v>
      </c>
      <c r="P15" s="180">
        <v>82</v>
      </c>
      <c r="Q15" s="180">
        <v>35</v>
      </c>
      <c r="R15" s="180">
        <v>57.3</v>
      </c>
      <c r="S15" s="180">
        <v>76.8</v>
      </c>
      <c r="T15" s="180">
        <v>119.3</v>
      </c>
      <c r="U15" s="180">
        <v>91.9</v>
      </c>
      <c r="V15" s="180">
        <v>94.5</v>
      </c>
      <c r="W15" s="180">
        <v>74</v>
      </c>
      <c r="X15" s="180">
        <v>95</v>
      </c>
      <c r="Y15" s="180">
        <v>125</v>
      </c>
      <c r="Z15" s="180">
        <v>107.5</v>
      </c>
      <c r="AA15" s="180">
        <v>147.99950000000001</v>
      </c>
      <c r="AB15" s="180">
        <v>140.375595</v>
      </c>
      <c r="AC15" s="180">
        <v>113.6</v>
      </c>
      <c r="AD15" s="180">
        <v>85.35</v>
      </c>
      <c r="AE15" s="180">
        <v>95</v>
      </c>
      <c r="AF15" s="180">
        <v>120</v>
      </c>
      <c r="AG15" s="180">
        <v>95</v>
      </c>
      <c r="AH15" s="180">
        <v>152</v>
      </c>
      <c r="AI15" s="180">
        <v>173.25</v>
      </c>
      <c r="AJ15" s="180">
        <v>122</v>
      </c>
      <c r="AK15" s="180">
        <v>110.85000001</v>
      </c>
      <c r="AL15" s="180">
        <v>131.05000000000001</v>
      </c>
      <c r="AM15" s="180">
        <v>172.7</v>
      </c>
      <c r="AN15" s="180">
        <v>171.6</v>
      </c>
      <c r="AO15" s="180">
        <v>64.900000000000006</v>
      </c>
      <c r="AP15" s="180">
        <v>113</v>
      </c>
      <c r="AQ15" s="180">
        <v>134.80000000000001</v>
      </c>
      <c r="AR15" s="180">
        <v>152.23402847</v>
      </c>
      <c r="AS15" s="180">
        <v>185.75</v>
      </c>
      <c r="AT15" s="180">
        <v>184.88499999999999</v>
      </c>
      <c r="AU15" s="180">
        <v>173.27</v>
      </c>
      <c r="AV15" s="180">
        <v>232.27500000000001</v>
      </c>
      <c r="AW15" s="180">
        <v>241.75</v>
      </c>
      <c r="AX15" s="180">
        <v>161.94999999999999</v>
      </c>
      <c r="AY15" s="180">
        <v>323.35000000000002</v>
      </c>
      <c r="AZ15" s="180">
        <v>201.1</v>
      </c>
      <c r="BA15" s="180">
        <v>98.6</v>
      </c>
      <c r="BB15" s="180">
        <v>203.85</v>
      </c>
      <c r="BC15" s="180">
        <v>197.6</v>
      </c>
      <c r="BD15" s="180">
        <v>206.5</v>
      </c>
      <c r="BE15" s="180">
        <v>176.8</v>
      </c>
      <c r="BF15" s="180">
        <v>198.1</v>
      </c>
      <c r="BG15" s="180">
        <v>233.4</v>
      </c>
      <c r="BH15" s="180">
        <v>256.55</v>
      </c>
      <c r="BI15" s="180">
        <v>240.2</v>
      </c>
      <c r="BJ15" s="180">
        <v>217.05</v>
      </c>
      <c r="BK15" s="180">
        <v>300.2</v>
      </c>
      <c r="BL15" s="180">
        <v>281.7</v>
      </c>
      <c r="BM15" s="180">
        <v>145.30000000000001</v>
      </c>
      <c r="BN15" s="180">
        <v>230</v>
      </c>
      <c r="BO15" s="180">
        <v>218.96600000000001</v>
      </c>
      <c r="BP15" s="180">
        <v>219.95</v>
      </c>
      <c r="BQ15" s="180">
        <v>167.15</v>
      </c>
      <c r="BR15" s="180">
        <v>217.65</v>
      </c>
      <c r="BS15" s="180">
        <v>230.8</v>
      </c>
      <c r="BT15" s="287">
        <v>308.35000000000002</v>
      </c>
      <c r="BU15" s="287">
        <v>332.95</v>
      </c>
      <c r="BV15" s="287">
        <v>523.72500000000002</v>
      </c>
      <c r="BW15" s="287">
        <v>616.66399999999999</v>
      </c>
      <c r="BX15" s="287">
        <v>442.8</v>
      </c>
      <c r="BY15" s="287">
        <v>365.03333300000003</v>
      </c>
      <c r="BZ15" s="287">
        <v>441.2</v>
      </c>
      <c r="CA15" s="287">
        <v>539.1</v>
      </c>
      <c r="CB15" s="287">
        <v>464.1</v>
      </c>
      <c r="CC15" s="287">
        <v>503.75</v>
      </c>
      <c r="CD15" s="287">
        <v>591.79999999999995</v>
      </c>
      <c r="CE15" s="287">
        <v>354.4</v>
      </c>
      <c r="CF15" s="287">
        <v>422.02222219999999</v>
      </c>
      <c r="CG15" s="287">
        <v>482.2</v>
      </c>
      <c r="CH15" s="287">
        <v>457.1</v>
      </c>
      <c r="CI15" s="287">
        <v>469</v>
      </c>
      <c r="CJ15" s="287">
        <v>520.9</v>
      </c>
      <c r="CK15" s="287">
        <v>352.9</v>
      </c>
      <c r="CL15" s="287">
        <v>493.2</v>
      </c>
      <c r="CM15" s="287">
        <v>390.93</v>
      </c>
      <c r="CN15" s="287">
        <v>407.05</v>
      </c>
      <c r="CO15" s="287">
        <v>530</v>
      </c>
      <c r="CP15" s="287">
        <v>593.99753799999996</v>
      </c>
      <c r="CQ15" s="287">
        <v>628.24463900000001</v>
      </c>
      <c r="CR15" s="287">
        <v>476.96236399999998</v>
      </c>
      <c r="CS15" s="287">
        <v>773.49695799999995</v>
      </c>
      <c r="CT15" s="287">
        <v>916.9</v>
      </c>
      <c r="CU15" s="287">
        <v>634.04999999999995</v>
      </c>
      <c r="CV15" s="287">
        <v>809.29932399999996</v>
      </c>
      <c r="CW15" s="287">
        <v>558.55700000000002</v>
      </c>
      <c r="CX15" s="287">
        <v>755.75</v>
      </c>
      <c r="CY15" s="287">
        <v>724.38541499999997</v>
      </c>
      <c r="CZ15" s="287">
        <v>634.46666700000003</v>
      </c>
      <c r="DA15" s="287">
        <v>519.29999999999995</v>
      </c>
      <c r="DB15" s="287">
        <v>422.7</v>
      </c>
      <c r="DC15" s="287">
        <v>657.1</v>
      </c>
      <c r="DD15" s="287">
        <v>685.41770499999996</v>
      </c>
      <c r="DE15" s="287">
        <v>971.10029999999995</v>
      </c>
      <c r="DF15" s="287">
        <v>545.6</v>
      </c>
      <c r="DG15" s="287">
        <v>1915.8400999999999</v>
      </c>
      <c r="DH15" s="287">
        <v>657.00019999999995</v>
      </c>
      <c r="DI15" s="287">
        <v>1668</v>
      </c>
      <c r="DJ15" s="287">
        <v>1116.6503</v>
      </c>
      <c r="DK15" s="287">
        <v>972</v>
      </c>
      <c r="DL15" s="287">
        <v>484.02653800000002</v>
      </c>
      <c r="DM15" s="287">
        <v>464.65569399999998</v>
      </c>
      <c r="DN15" s="287">
        <v>510.62275312000003</v>
      </c>
      <c r="DO15" s="287">
        <v>572.37386894999997</v>
      </c>
      <c r="DP15" s="287">
        <v>583.12128526000015</v>
      </c>
      <c r="DQ15" s="287">
        <v>1401.54727757</v>
      </c>
      <c r="DR15" s="287">
        <v>1171.04</v>
      </c>
      <c r="DS15" s="287">
        <v>1035.0182048899999</v>
      </c>
      <c r="DT15" s="287">
        <v>744</v>
      </c>
      <c r="DU15" s="287">
        <v>857.00940487000003</v>
      </c>
      <c r="DV15" s="287">
        <v>1299.9666629999999</v>
      </c>
      <c r="DW15" s="287">
        <v>876.34333200000003</v>
      </c>
      <c r="DX15" s="287">
        <v>1101.94524</v>
      </c>
      <c r="DY15" s="287">
        <v>819.35606990999997</v>
      </c>
      <c r="DZ15" s="287">
        <v>937.26757365999993</v>
      </c>
      <c r="EA15" s="287">
        <v>1107.5380517000001</v>
      </c>
      <c r="EB15" s="287">
        <v>837.99999999999989</v>
      </c>
      <c r="EC15" s="287">
        <v>960.12392994000004</v>
      </c>
      <c r="ED15" s="287">
        <v>719.56993223999996</v>
      </c>
      <c r="EE15" s="287">
        <v>1351.52207387</v>
      </c>
      <c r="EF15" s="287">
        <v>1289.1044745500001</v>
      </c>
      <c r="EG15" s="287">
        <v>1025</v>
      </c>
      <c r="EH15" s="287">
        <v>1179.6498333299999</v>
      </c>
      <c r="EI15" s="287">
        <v>1015</v>
      </c>
      <c r="EJ15" s="287">
        <v>1057.8943758099999</v>
      </c>
      <c r="EK15" s="287">
        <v>1535</v>
      </c>
      <c r="EL15" s="287">
        <v>1298.7218448800002</v>
      </c>
      <c r="EM15" s="287">
        <v>1250</v>
      </c>
      <c r="EN15" s="287">
        <v>1470</v>
      </c>
      <c r="EO15" s="287">
        <v>1379.2</v>
      </c>
      <c r="EP15" s="287">
        <v>1020</v>
      </c>
      <c r="EQ15" s="287">
        <v>1368.866</v>
      </c>
      <c r="ER15" s="287">
        <v>1300</v>
      </c>
      <c r="ES15" s="287">
        <v>1430</v>
      </c>
      <c r="ET15" s="287">
        <v>1278.5940425700003</v>
      </c>
      <c r="EU15" s="287">
        <v>1299.9999999999998</v>
      </c>
      <c r="EV15" s="287">
        <v>1515</v>
      </c>
      <c r="EW15" s="287">
        <v>1502.1931125000001</v>
      </c>
      <c r="EX15" s="287">
        <v>1843</v>
      </c>
      <c r="EY15" s="287">
        <v>1500.1</v>
      </c>
      <c r="EZ15" s="287">
        <v>1410</v>
      </c>
      <c r="FA15" s="287">
        <v>1675</v>
      </c>
      <c r="FB15" s="287">
        <v>1822.1353531300001</v>
      </c>
      <c r="FC15" s="287">
        <v>1625</v>
      </c>
      <c r="FD15" s="287">
        <v>1347.5</v>
      </c>
      <c r="FE15" s="287">
        <v>1459.5</v>
      </c>
      <c r="FF15" s="287">
        <v>1445</v>
      </c>
      <c r="FG15" s="287">
        <v>1980</v>
      </c>
      <c r="FH15" s="287">
        <v>1800</v>
      </c>
      <c r="FI15" s="287">
        <v>1652.5000000000005</v>
      </c>
      <c r="FJ15" s="287">
        <v>1950.0000000000002</v>
      </c>
      <c r="FK15" s="287">
        <v>1215.38870299</v>
      </c>
      <c r="FL15" s="287">
        <v>1905.1673808600001</v>
      </c>
      <c r="FM15" s="287">
        <v>1905.1673808600001</v>
      </c>
      <c r="FN15" s="287">
        <v>1500</v>
      </c>
      <c r="FO15" s="287">
        <v>1550</v>
      </c>
      <c r="FP15" s="287">
        <v>1636.1</v>
      </c>
      <c r="FQ15" s="287">
        <v>1190</v>
      </c>
      <c r="FR15" s="287">
        <v>1075</v>
      </c>
      <c r="FS15" s="287">
        <v>950</v>
      </c>
      <c r="FT15" s="287">
        <v>1660</v>
      </c>
      <c r="FU15" s="287">
        <v>2620</v>
      </c>
      <c r="FV15" s="287">
        <v>2000</v>
      </c>
      <c r="FW15" s="287">
        <v>2167.8730769200001</v>
      </c>
      <c r="FX15" s="287">
        <v>1184.5102509200001</v>
      </c>
      <c r="FY15" s="287">
        <v>1387.97274313</v>
      </c>
      <c r="FZ15" s="287">
        <v>1520</v>
      </c>
      <c r="GA15" s="287">
        <v>1783.0519471700002</v>
      </c>
      <c r="GB15" s="287">
        <v>1549.4626479999999</v>
      </c>
      <c r="GC15" s="287">
        <v>1495</v>
      </c>
      <c r="GD15" s="288">
        <v>1540.1</v>
      </c>
      <c r="GE15" s="288">
        <v>1357.3</v>
      </c>
      <c r="GF15" s="288">
        <v>1299.67117601</v>
      </c>
      <c r="GG15" s="288">
        <v>2219.645178063</v>
      </c>
      <c r="GH15" s="288">
        <v>1551.62050611</v>
      </c>
      <c r="GI15" s="288">
        <v>1115.7043735</v>
      </c>
      <c r="GJ15" s="288">
        <v>1589.6723806199998</v>
      </c>
      <c r="GK15" s="288">
        <v>1541.8328410199999</v>
      </c>
      <c r="GL15" s="288">
        <v>1048.2199110700001</v>
      </c>
      <c r="GM15" s="288">
        <v>1176.0332005400003</v>
      </c>
      <c r="GN15" s="288">
        <v>493.21927856000002</v>
      </c>
      <c r="GO15" s="288">
        <v>227.34233953</v>
      </c>
      <c r="GP15" s="288">
        <v>0</v>
      </c>
      <c r="GQ15" s="288">
        <v>0</v>
      </c>
      <c r="GR15" s="288">
        <v>0</v>
      </c>
      <c r="GS15" s="288">
        <v>0</v>
      </c>
      <c r="GT15" s="288">
        <v>0</v>
      </c>
      <c r="GU15" s="288">
        <v>0</v>
      </c>
      <c r="GV15" s="288">
        <v>0</v>
      </c>
      <c r="GW15" s="288">
        <v>9.5880749999999999</v>
      </c>
      <c r="GX15" s="288">
        <v>0</v>
      </c>
      <c r="GY15" s="288">
        <v>0</v>
      </c>
      <c r="GZ15" s="288"/>
    </row>
    <row r="16" spans="2:208" s="62" customFormat="1" ht="15" customHeight="1">
      <c r="B16" s="285" t="s">
        <v>401</v>
      </c>
      <c r="FP16" s="417"/>
      <c r="FT16" s="418"/>
      <c r="GE16" s="419"/>
      <c r="GF16" s="419"/>
      <c r="GG16" s="419"/>
      <c r="GN16" s="288"/>
      <c r="GO16" s="288">
        <v>462.95401006000003</v>
      </c>
      <c r="GP16" s="288">
        <v>492.30121068275997</v>
      </c>
      <c r="GQ16" s="288">
        <v>613.72183454999993</v>
      </c>
      <c r="GR16" s="288">
        <v>545.71454520000009</v>
      </c>
      <c r="GS16" s="288">
        <v>619.92583436000007</v>
      </c>
      <c r="GT16" s="288">
        <v>947.98604028</v>
      </c>
      <c r="GU16" s="288">
        <v>1180.9543675799998</v>
      </c>
      <c r="GV16" s="288">
        <v>1111.80570945363</v>
      </c>
      <c r="GW16" s="288">
        <v>963.34076347000007</v>
      </c>
      <c r="GX16" s="288">
        <v>993.70838871000001</v>
      </c>
      <c r="GY16" s="288">
        <v>1329.8527357999999</v>
      </c>
      <c r="GZ16" s="288">
        <f>1938078401.68/1000000</f>
        <v>1938.0784016800001</v>
      </c>
    </row>
    <row r="17" spans="2:208" ht="15" customHeight="1"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  <c r="EE17" s="233"/>
      <c r="EF17" s="233"/>
      <c r="EG17" s="233"/>
      <c r="EH17" s="233"/>
      <c r="EI17" s="233"/>
      <c r="EJ17" s="233"/>
      <c r="EK17" s="233"/>
      <c r="EL17" s="233"/>
      <c r="EM17" s="233"/>
      <c r="EN17" s="233"/>
      <c r="EO17" s="233"/>
      <c r="EP17" s="233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33"/>
      <c r="FG17" s="233"/>
      <c r="FH17" s="233"/>
      <c r="FI17" s="233"/>
      <c r="FJ17" s="233"/>
      <c r="FK17" s="291"/>
      <c r="FL17" s="233"/>
      <c r="FM17" s="233"/>
      <c r="FN17" s="233"/>
      <c r="FO17" s="233"/>
      <c r="FP17" s="233"/>
      <c r="FQ17" s="233"/>
      <c r="FR17" s="233"/>
      <c r="FS17" s="233"/>
      <c r="FT17" s="233"/>
      <c r="FU17" s="233"/>
      <c r="FV17" s="233"/>
      <c r="FW17" s="233"/>
      <c r="FX17" s="233"/>
      <c r="FY17" s="233"/>
      <c r="FZ17" s="233"/>
      <c r="GA17" s="233"/>
      <c r="GB17" s="233"/>
      <c r="GC17" s="233"/>
      <c r="GD17" s="272"/>
      <c r="GE17" s="272"/>
      <c r="GF17" s="272"/>
      <c r="GG17" s="272"/>
      <c r="GH17" s="233"/>
      <c r="GI17" s="233"/>
      <c r="GJ17" s="233"/>
      <c r="GK17" s="233"/>
      <c r="GL17" s="233"/>
      <c r="GM17" s="233"/>
      <c r="GN17" s="233"/>
      <c r="GO17" s="233"/>
      <c r="GP17" s="233"/>
      <c r="GQ17" s="233"/>
      <c r="GR17" s="233"/>
      <c r="GS17" s="233"/>
      <c r="GT17" s="233"/>
      <c r="GU17" s="233"/>
      <c r="GV17" s="233"/>
      <c r="GW17" s="233"/>
      <c r="GX17" s="233"/>
      <c r="GY17" s="233"/>
      <c r="GZ17" s="233"/>
    </row>
    <row r="18" spans="2:208" ht="15" customHeight="1">
      <c r="EQ18" s="156"/>
      <c r="ER18" s="292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G18" s="156"/>
      <c r="FH18" s="156"/>
      <c r="FI18" s="156"/>
      <c r="GJ18" s="188"/>
    </row>
    <row r="19" spans="2:208" ht="15" customHeight="1">
      <c r="B19" s="189"/>
      <c r="EQ19" s="156"/>
      <c r="ER19" s="292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GA19" s="128"/>
      <c r="GB19" s="128"/>
      <c r="GC19" s="128"/>
      <c r="GD19" s="128"/>
      <c r="GE19" s="128"/>
      <c r="GF19" s="128"/>
      <c r="GG19" s="293"/>
      <c r="GH19" s="293"/>
      <c r="GI19" s="293"/>
      <c r="GJ19" s="293"/>
      <c r="GK19" s="294"/>
      <c r="GL19" s="294"/>
      <c r="GM19" s="294"/>
    </row>
    <row r="20" spans="2:208" ht="15" customHeight="1">
      <c r="EQ20" s="156"/>
      <c r="ER20" s="292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295"/>
      <c r="FE20" s="156"/>
      <c r="GG20" s="293"/>
    </row>
    <row r="21" spans="2:208" ht="15" customHeight="1">
      <c r="EQ21" s="156"/>
      <c r="ER21" s="292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GA21" s="128"/>
      <c r="GB21" s="128"/>
      <c r="GC21" s="128"/>
      <c r="GD21" s="128"/>
      <c r="GE21" s="128"/>
      <c r="GF21" s="128"/>
      <c r="GG21" s="293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</row>
    <row r="22" spans="2:208" ht="15" customHeight="1">
      <c r="EQ22" s="156"/>
      <c r="ER22" s="292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GA22" s="128"/>
      <c r="GB22" s="128"/>
      <c r="GC22" s="128"/>
      <c r="GD22" s="128"/>
      <c r="GE22" s="128"/>
      <c r="GF22" s="128"/>
      <c r="GG22" s="294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</row>
    <row r="23" spans="2:208" ht="15" customHeight="1">
      <c r="EQ23" s="156"/>
      <c r="ER23" s="292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GA23" s="128"/>
      <c r="GB23" s="128"/>
      <c r="GC23" s="128"/>
      <c r="GD23" s="128"/>
      <c r="GE23" s="128"/>
      <c r="GF23" s="128"/>
      <c r="GG23" s="294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</row>
    <row r="24" spans="2:208" ht="15" customHeight="1">
      <c r="EQ24" s="156"/>
      <c r="ER24" s="292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GG24" s="294"/>
    </row>
    <row r="25" spans="2:208" ht="15" customHeight="1">
      <c r="EQ25" s="156"/>
      <c r="ER25" s="292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W25" s="271"/>
      <c r="FX25" s="271"/>
      <c r="FY25" s="271"/>
      <c r="FZ25" s="271"/>
      <c r="GG25" s="294"/>
    </row>
    <row r="26" spans="2:208" ht="15" customHeight="1">
      <c r="FW26" s="271"/>
      <c r="FX26" s="271"/>
      <c r="GG26" s="294"/>
    </row>
    <row r="27" spans="2:208" ht="15" customHeight="1">
      <c r="FW27" s="271"/>
      <c r="GG27" s="294"/>
    </row>
    <row r="28" spans="2:208" ht="15" customHeight="1">
      <c r="FW28" s="271"/>
      <c r="FX28" s="271"/>
      <c r="GG28" s="294"/>
    </row>
    <row r="29" spans="2:208" ht="15" customHeight="1">
      <c r="FW29" s="271"/>
      <c r="FX29" s="271"/>
      <c r="GG29" s="294"/>
    </row>
    <row r="30" spans="2:208" ht="15" customHeight="1">
      <c r="FW30" s="271"/>
    </row>
    <row r="31" spans="2:208" ht="15" customHeight="1">
      <c r="FW31" s="271"/>
      <c r="FX31" s="271"/>
    </row>
    <row r="32" spans="2:208" ht="15" customHeight="1">
      <c r="FW32" s="271"/>
      <c r="FX32" s="271"/>
    </row>
    <row r="33" spans="179:180" ht="15" customHeight="1">
      <c r="FW33" s="271"/>
      <c r="FX33" s="271"/>
    </row>
    <row r="34" spans="179:180" ht="15" customHeight="1">
      <c r="FW34" s="271"/>
      <c r="FX34" s="271"/>
    </row>
    <row r="35" spans="179:180" ht="15" customHeight="1">
      <c r="FW35" s="271"/>
      <c r="FX35" s="271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112"/>
  <sheetViews>
    <sheetView showGridLines="0" zoomScale="80" zoomScaleNormal="80" workbookViewId="0">
      <pane xSplit="2" ySplit="2" topLeftCell="DI3" activePane="bottomRight" state="frozen"/>
      <selection activeCell="DP7" sqref="DP7"/>
      <selection pane="topRight" activeCell="DP7" sqref="DP7"/>
      <selection pane="bottomLeft" activeCell="DP7" sqref="DP7"/>
      <selection pane="bottomRight" activeCell="DR31" sqref="DR31"/>
    </sheetView>
  </sheetViews>
  <sheetFormatPr defaultRowHeight="15" outlineLevelRow="1" outlineLevelCol="1"/>
  <cols>
    <col min="1" max="1" width="3.7109375" style="144" customWidth="1"/>
    <col min="2" max="2" width="46.140625" style="144" customWidth="1"/>
    <col min="3" max="3" width="11.42578125" style="144" customWidth="1" outlineLevel="1"/>
    <col min="4" max="11" width="11.7109375" style="144" customWidth="1" outlineLevel="1"/>
    <col min="12" max="12" width="11.42578125" style="144" customWidth="1" outlineLevel="1"/>
    <col min="13" max="16" width="11.7109375" style="144" customWidth="1" outlineLevel="1"/>
    <col min="17" max="17" width="11.42578125" style="144" customWidth="1" outlineLevel="1"/>
    <col min="18" max="19" width="12.140625" style="144" customWidth="1" outlineLevel="1"/>
    <col min="20" max="21" width="11.7109375" style="144" customWidth="1" outlineLevel="1"/>
    <col min="22" max="24" width="12.140625" style="144" customWidth="1" outlineLevel="1"/>
    <col min="25" max="26" width="11.7109375" style="144" customWidth="1" outlineLevel="1"/>
    <col min="27" max="30" width="11.42578125" style="144" customWidth="1" outlineLevel="1"/>
    <col min="31" max="31" width="11.7109375" style="144" customWidth="1" outlineLevel="1"/>
    <col min="32" max="33" width="11.42578125" style="144" customWidth="1" outlineLevel="1"/>
    <col min="34" max="35" width="11.7109375" style="144" customWidth="1" outlineLevel="1"/>
    <col min="36" max="36" width="11.28515625" style="144" customWidth="1" outlineLevel="1"/>
    <col min="37" max="37" width="11.42578125" style="144" customWidth="1" outlineLevel="1"/>
    <col min="38" max="38" width="11.7109375" style="144" customWidth="1" outlineLevel="1"/>
    <col min="39" max="39" width="10.7109375" style="144" customWidth="1" outlineLevel="1"/>
    <col min="40" max="40" width="11" style="144" customWidth="1" outlineLevel="1"/>
    <col min="41" max="41" width="10.7109375" style="144" customWidth="1" outlineLevel="1"/>
    <col min="42" max="42" width="10.5703125" style="144" customWidth="1" outlineLevel="1"/>
    <col min="43" max="43" width="11.28515625" style="144" customWidth="1" outlineLevel="1"/>
    <col min="44" max="44" width="10.7109375" style="144" customWidth="1" outlineLevel="1"/>
    <col min="45" max="45" width="10.28515625" style="144" customWidth="1" outlineLevel="1"/>
    <col min="46" max="46" width="12.140625" style="144" customWidth="1" outlineLevel="1"/>
    <col min="47" max="51" width="11.7109375" style="144" customWidth="1" outlineLevel="1"/>
    <col min="52" max="52" width="12.42578125" style="144" customWidth="1" outlineLevel="1"/>
    <col min="53" max="53" width="12.140625" style="144" customWidth="1" outlineLevel="1"/>
    <col min="54" max="55" width="11.7109375" style="144" customWidth="1" outlineLevel="1"/>
    <col min="56" max="56" width="12.140625" style="144" customWidth="1" outlineLevel="1"/>
    <col min="57" max="57" width="11.7109375" style="144" customWidth="1" outlineLevel="1"/>
    <col min="58" max="59" width="12.140625" style="144" customWidth="1" outlineLevel="1"/>
    <col min="60" max="60" width="11.85546875" style="144" customWidth="1" outlineLevel="1"/>
    <col min="61" max="62" width="11.7109375" style="144" customWidth="1" outlineLevel="1"/>
    <col min="63" max="67" width="12.140625" style="144" customWidth="1" outlineLevel="1"/>
    <col min="68" max="68" width="11.7109375" style="144" customWidth="1" outlineLevel="1"/>
    <col min="69" max="69" width="12.140625" style="144" customWidth="1" outlineLevel="1"/>
    <col min="70" max="72" width="11.7109375" style="144" customWidth="1" outlineLevel="1"/>
    <col min="73" max="73" width="11.28515625" style="144" customWidth="1" outlineLevel="1"/>
    <col min="74" max="74" width="12.140625" style="144" customWidth="1" outlineLevel="1"/>
    <col min="75" max="75" width="11.7109375" style="144" customWidth="1" outlineLevel="1"/>
    <col min="76" max="86" width="12.140625" style="144" customWidth="1" outlineLevel="1"/>
    <col min="87" max="87" width="11.7109375" style="144" customWidth="1" outlineLevel="1"/>
    <col min="88" max="88" width="11.5703125" style="144" customWidth="1" outlineLevel="1"/>
    <col min="89" max="89" width="12.140625" style="144" customWidth="1" outlineLevel="1"/>
    <col min="90" max="91" width="11.7109375" style="144" customWidth="1" outlineLevel="1"/>
    <col min="92" max="93" width="12.140625" style="144" customWidth="1" outlineLevel="1"/>
    <col min="94" max="94" width="13.140625" style="144" customWidth="1" outlineLevel="1"/>
    <col min="95" max="96" width="12.140625" style="144" customWidth="1" outlineLevel="1"/>
    <col min="97" max="97" width="11" style="144" customWidth="1" outlineLevel="1"/>
    <col min="98" max="98" width="11.7109375" style="144" customWidth="1" outlineLevel="1"/>
    <col min="99" max="99" width="14.85546875" style="144" customWidth="1" outlineLevel="1"/>
    <col min="100" max="100" width="11.7109375" style="144" customWidth="1" outlineLevel="1"/>
    <col min="101" max="101" width="11.28515625" style="144" customWidth="1" outlineLevel="1"/>
    <col min="102" max="102" width="10.5703125" style="144" customWidth="1" outlineLevel="1"/>
    <col min="103" max="103" width="12.42578125" style="144" customWidth="1" outlineLevel="1"/>
    <col min="104" max="104" width="11.7109375" style="144" customWidth="1" outlineLevel="1"/>
    <col min="105" max="105" width="11.5703125" style="144" customWidth="1" outlineLevel="1"/>
    <col min="106" max="107" width="11.140625" style="144" customWidth="1" outlineLevel="1"/>
    <col min="108" max="108" width="14.28515625" style="144" customWidth="1" outlineLevel="1"/>
    <col min="109" max="109" width="18.42578125" style="144" customWidth="1" outlineLevel="1"/>
    <col min="110" max="110" width="19.140625" style="144" customWidth="1" outlineLevel="1"/>
    <col min="111" max="111" width="20.5703125" style="144" customWidth="1" outlineLevel="1"/>
    <col min="112" max="112" width="19.7109375" style="144" customWidth="1" outlineLevel="1"/>
    <col min="113" max="118" width="18.7109375" style="144" customWidth="1" outlineLevel="1"/>
    <col min="119" max="121" width="13.140625" style="144" customWidth="1" outlineLevel="1"/>
    <col min="122" max="122" width="11" style="62" customWidth="1" outlineLevel="1"/>
    <col min="123" max="124" width="11.85546875" style="62" customWidth="1" outlineLevel="1"/>
    <col min="125" max="16384" width="9.140625" style="144"/>
  </cols>
  <sheetData>
    <row r="1" spans="1:124" ht="15" customHeight="1">
      <c r="A1" s="161"/>
      <c r="B1" s="164" t="s">
        <v>22</v>
      </c>
      <c r="DR1" s="144"/>
      <c r="DS1" s="144"/>
      <c r="DT1" s="144"/>
    </row>
    <row r="2" spans="1:124" ht="12.75">
      <c r="A2" s="436" t="s">
        <v>90</v>
      </c>
      <c r="B2" s="436"/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40057</v>
      </c>
      <c r="AJ2" s="208">
        <v>40087</v>
      </c>
      <c r="AK2" s="208">
        <v>40118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168">
        <v>40907</v>
      </c>
      <c r="BK2" s="168">
        <v>40938</v>
      </c>
      <c r="BL2" s="168">
        <v>40968</v>
      </c>
      <c r="BM2" s="168">
        <v>40998</v>
      </c>
      <c r="BN2" s="168">
        <v>41029</v>
      </c>
      <c r="BO2" s="168">
        <v>41059</v>
      </c>
      <c r="BP2" s="168">
        <v>41090</v>
      </c>
      <c r="BQ2" s="168">
        <v>41120</v>
      </c>
      <c r="BR2" s="168">
        <v>41151</v>
      </c>
      <c r="BS2" s="168">
        <v>41182</v>
      </c>
      <c r="BT2" s="168">
        <v>41212</v>
      </c>
      <c r="BU2" s="168">
        <v>41243</v>
      </c>
      <c r="BV2" s="168">
        <v>41273</v>
      </c>
      <c r="BW2" s="168">
        <v>41304</v>
      </c>
      <c r="BX2" s="168">
        <v>41333</v>
      </c>
      <c r="BY2" s="168">
        <v>41363</v>
      </c>
      <c r="BZ2" s="168">
        <v>41394</v>
      </c>
      <c r="CA2" s="168">
        <v>41424</v>
      </c>
      <c r="CB2" s="168">
        <v>41455</v>
      </c>
      <c r="CC2" s="168">
        <v>41485</v>
      </c>
      <c r="CD2" s="168">
        <v>41516</v>
      </c>
      <c r="CE2" s="168">
        <v>41547</v>
      </c>
      <c r="CF2" s="168">
        <v>41577</v>
      </c>
      <c r="CG2" s="168">
        <v>41608</v>
      </c>
      <c r="CH2" s="168">
        <v>41638</v>
      </c>
      <c r="CI2" s="168">
        <v>41670</v>
      </c>
      <c r="CJ2" s="168">
        <v>41671</v>
      </c>
      <c r="CK2" s="168">
        <v>41729</v>
      </c>
      <c r="CL2" s="168">
        <v>41759</v>
      </c>
      <c r="CM2" s="168">
        <v>41790</v>
      </c>
      <c r="CN2" s="168">
        <v>41820</v>
      </c>
      <c r="CO2" s="168">
        <v>41851</v>
      </c>
      <c r="CP2" s="168">
        <v>41881</v>
      </c>
      <c r="CQ2" s="168">
        <v>41912</v>
      </c>
      <c r="CR2" s="168">
        <v>41943</v>
      </c>
      <c r="CS2" s="168">
        <v>41973</v>
      </c>
      <c r="CT2" s="168">
        <v>42004</v>
      </c>
      <c r="CU2" s="168">
        <v>42035</v>
      </c>
      <c r="CV2" s="168">
        <v>42063</v>
      </c>
      <c r="CW2" s="168">
        <v>42064</v>
      </c>
      <c r="CX2" s="168">
        <v>42095</v>
      </c>
      <c r="CY2" s="168">
        <v>42125</v>
      </c>
      <c r="CZ2" s="168">
        <v>42156</v>
      </c>
      <c r="DA2" s="168">
        <v>42186</v>
      </c>
      <c r="DB2" s="168">
        <v>42217</v>
      </c>
      <c r="DC2" s="168">
        <v>42248</v>
      </c>
      <c r="DD2" s="168">
        <v>42278</v>
      </c>
      <c r="DE2" s="168">
        <v>42309</v>
      </c>
      <c r="DF2" s="168">
        <v>42339</v>
      </c>
      <c r="DG2" s="168">
        <v>42370</v>
      </c>
      <c r="DH2" s="168">
        <v>42401</v>
      </c>
      <c r="DI2" s="168">
        <v>42430</v>
      </c>
      <c r="DJ2" s="168">
        <v>42461</v>
      </c>
      <c r="DK2" s="168">
        <v>42521</v>
      </c>
      <c r="DL2" s="168">
        <v>42551</v>
      </c>
      <c r="DM2" s="168">
        <v>42582</v>
      </c>
      <c r="DN2" s="416">
        <v>42582</v>
      </c>
      <c r="DO2" s="420">
        <v>42613</v>
      </c>
      <c r="DP2" s="420">
        <v>42643</v>
      </c>
      <c r="DQ2" s="421">
        <v>42674</v>
      </c>
      <c r="DR2" s="427">
        <v>42675</v>
      </c>
      <c r="DS2" s="427">
        <v>42735</v>
      </c>
      <c r="DT2" s="430">
        <v>42766</v>
      </c>
    </row>
    <row r="3" spans="1:124" ht="15" customHeight="1">
      <c r="A3" s="229"/>
      <c r="B3" s="164" t="s">
        <v>91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296"/>
      <c r="BT3" s="297"/>
      <c r="DR3" s="144"/>
      <c r="DS3" s="144"/>
      <c r="DT3" s="144"/>
    </row>
    <row r="4" spans="1:124" ht="15" customHeight="1">
      <c r="A4" s="229"/>
      <c r="B4" s="172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298"/>
      <c r="BL4" s="170"/>
      <c r="BM4" s="170"/>
      <c r="BN4" s="299"/>
      <c r="BO4" s="170"/>
      <c r="BP4" s="170"/>
      <c r="BQ4" s="170"/>
      <c r="BR4" s="170"/>
      <c r="BS4" s="296"/>
      <c r="BT4" s="296"/>
      <c r="CO4" s="159"/>
      <c r="DR4" s="144"/>
      <c r="DS4" s="144"/>
      <c r="DT4" s="144"/>
    </row>
    <row r="5" spans="1:124" ht="15" customHeight="1">
      <c r="A5" s="229"/>
      <c r="B5" s="186" t="s">
        <v>92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3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3"/>
      <c r="BL5" s="152"/>
      <c r="BM5" s="152"/>
      <c r="BN5" s="152"/>
      <c r="BO5" s="152"/>
      <c r="BP5" s="152"/>
      <c r="BQ5" s="152"/>
      <c r="BR5" s="152"/>
      <c r="BS5" s="152"/>
      <c r="BT5" s="152"/>
      <c r="BW5" s="153"/>
      <c r="DR5" s="144"/>
      <c r="DS5" s="144"/>
      <c r="DT5" s="144"/>
    </row>
    <row r="6" spans="1:124" ht="15" customHeight="1">
      <c r="A6" s="170"/>
      <c r="B6" s="155" t="s">
        <v>356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>
        <v>52.585999999999999</v>
      </c>
      <c r="AZ6" s="151">
        <v>45.060192999999998</v>
      </c>
      <c r="BA6" s="151">
        <v>51.875262999999997</v>
      </c>
      <c r="BB6" s="151">
        <v>47.671613000000008</v>
      </c>
      <c r="BC6" s="151">
        <v>48.889679999999998</v>
      </c>
      <c r="BD6" s="151">
        <v>45.442751000000001</v>
      </c>
      <c r="BE6" s="151">
        <v>51.666421999999997</v>
      </c>
      <c r="BF6" s="151">
        <v>52.683465000000005</v>
      </c>
      <c r="BG6" s="151">
        <v>51.190337000000007</v>
      </c>
      <c r="BH6" s="151">
        <v>53.405189</v>
      </c>
      <c r="BI6" s="151">
        <v>50.747858000000001</v>
      </c>
      <c r="BJ6" s="151">
        <v>54.567124999999997</v>
      </c>
      <c r="BK6" s="151">
        <v>54.753208000000001</v>
      </c>
      <c r="BL6" s="151">
        <v>51.007570999999999</v>
      </c>
      <c r="BM6" s="151">
        <v>53.476588</v>
      </c>
      <c r="BN6" s="151">
        <v>52.472729000000001</v>
      </c>
      <c r="BO6" s="151">
        <v>55.741818000000002</v>
      </c>
      <c r="BP6" s="151">
        <v>49.345100000000002</v>
      </c>
      <c r="BQ6" s="151">
        <v>49.625742000000002</v>
      </c>
      <c r="BR6" s="151">
        <v>55.290962999999998</v>
      </c>
      <c r="BS6" s="151">
        <v>52.644716000000003</v>
      </c>
      <c r="BT6" s="151">
        <v>53.076942000000003</v>
      </c>
      <c r="BU6" s="151">
        <v>50.218561999999999</v>
      </c>
      <c r="BV6" s="151">
        <v>54.342377999999997</v>
      </c>
      <c r="BW6" s="151">
        <v>54.182000000000002</v>
      </c>
      <c r="BX6" s="151">
        <v>48.81</v>
      </c>
      <c r="BY6" s="151">
        <v>55.113</v>
      </c>
      <c r="BZ6" s="151">
        <v>52.223999999999997</v>
      </c>
      <c r="CA6" s="151">
        <v>54.529000000000003</v>
      </c>
      <c r="CB6" s="151">
        <v>52.981000000000002</v>
      </c>
      <c r="CC6" s="151">
        <v>53.423000000000002</v>
      </c>
      <c r="CD6" s="151">
        <v>52.305999999999997</v>
      </c>
      <c r="CE6" s="151">
        <v>51.787999999999997</v>
      </c>
      <c r="CF6" s="151">
        <v>52.493000000000002</v>
      </c>
      <c r="CG6" s="151">
        <v>47.545000000000002</v>
      </c>
      <c r="CH6" s="151">
        <v>50.915999999999997</v>
      </c>
      <c r="CI6" s="151">
        <v>50.950403999999999</v>
      </c>
      <c r="CJ6" s="151">
        <v>45.587663999999997</v>
      </c>
      <c r="CK6" s="151">
        <v>45.696060000000003</v>
      </c>
      <c r="CL6" s="151">
        <v>48.816214000000002</v>
      </c>
      <c r="CM6" s="151">
        <v>50.568539999999999</v>
      </c>
      <c r="CN6" s="151">
        <v>49.350782000000002</v>
      </c>
      <c r="CO6" s="151">
        <v>53.931562</v>
      </c>
      <c r="CP6" s="151">
        <v>54.415728000000001</v>
      </c>
      <c r="CQ6" s="151">
        <v>51.344813000000002</v>
      </c>
      <c r="CR6" s="151">
        <v>54.508316000000001</v>
      </c>
      <c r="CS6" s="151">
        <v>50.932578999999997</v>
      </c>
      <c r="CT6" s="151">
        <v>54.061024000000003</v>
      </c>
      <c r="CU6" s="151">
        <v>54.848540999999997</v>
      </c>
      <c r="CV6" s="151">
        <v>45.587663999999997</v>
      </c>
      <c r="CW6" s="151">
        <v>45.696060000000003</v>
      </c>
      <c r="CX6" s="151">
        <v>53.186857000000003</v>
      </c>
      <c r="CY6" s="143">
        <v>55.211729622266404</v>
      </c>
      <c r="CZ6" s="143">
        <v>55.542999999999999</v>
      </c>
      <c r="DA6" s="151">
        <v>55.72</v>
      </c>
      <c r="DR6" s="144"/>
      <c r="DS6" s="144"/>
      <c r="DT6" s="144"/>
    </row>
    <row r="7" spans="1:124" ht="15" customHeight="1" outlineLevel="1">
      <c r="A7" s="170"/>
      <c r="B7" s="155" t="s">
        <v>93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>
        <v>1.6963225806451612</v>
      </c>
      <c r="AZ7" s="151">
        <v>1.609292607142857</v>
      </c>
      <c r="BA7" s="151">
        <v>1.6733955806451613</v>
      </c>
      <c r="BB7" s="151">
        <v>1.5890537666666669</v>
      </c>
      <c r="BC7" s="151">
        <v>1.5770864516129033</v>
      </c>
      <c r="BD7" s="151">
        <v>1.5147583666666666</v>
      </c>
      <c r="BE7" s="151">
        <v>1.6666587741935484</v>
      </c>
      <c r="BF7" s="151">
        <v>1.6994666129032259</v>
      </c>
      <c r="BG7" s="151">
        <v>1.7063445666666668</v>
      </c>
      <c r="BH7" s="151">
        <v>1.7227480322580646</v>
      </c>
      <c r="BI7" s="151">
        <v>1.6915952666666667</v>
      </c>
      <c r="BJ7" s="151">
        <v>1.7602298387096773</v>
      </c>
      <c r="BK7" s="151">
        <v>1.7662325161290322</v>
      </c>
      <c r="BL7" s="151">
        <v>1.7588817586206895</v>
      </c>
      <c r="BM7" s="151">
        <v>1.7250512258064516</v>
      </c>
      <c r="BN7" s="151">
        <v>1.7490909666666667</v>
      </c>
      <c r="BO7" s="151">
        <v>1.7981231612903226</v>
      </c>
      <c r="BP7" s="151">
        <v>1.6448366666666667</v>
      </c>
      <c r="BQ7" s="151">
        <v>1.6008303870967742</v>
      </c>
      <c r="BR7" s="151">
        <v>1.7835794516129031</v>
      </c>
      <c r="BS7" s="151">
        <v>1.7548238666666667</v>
      </c>
      <c r="BT7" s="151">
        <v>1.7121594193548388</v>
      </c>
      <c r="BU7" s="151">
        <v>1.6739520666666665</v>
      </c>
      <c r="BV7" s="151">
        <v>1.7529799354838709</v>
      </c>
      <c r="BW7" s="151">
        <v>1.7478064516129033</v>
      </c>
      <c r="BX7" s="151">
        <v>1.7432142857142858</v>
      </c>
      <c r="BY7" s="151">
        <v>1.7778387096774193</v>
      </c>
      <c r="BZ7" s="151">
        <v>1.7407999999999999</v>
      </c>
      <c r="CA7" s="151">
        <v>1.7590000000000001</v>
      </c>
      <c r="CB7" s="151">
        <v>1.7660333333333333</v>
      </c>
      <c r="CC7" s="151">
        <v>1.7233225806451613</v>
      </c>
      <c r="CD7" s="151">
        <v>1.687290322580645</v>
      </c>
      <c r="CE7" s="151">
        <v>1.7262666666666666</v>
      </c>
      <c r="CF7" s="151">
        <v>1.6933225806451613</v>
      </c>
      <c r="CG7" s="151">
        <v>1.5848333333333333</v>
      </c>
      <c r="CH7" s="151">
        <v>1.6424516129032256</v>
      </c>
      <c r="CI7" s="151">
        <v>1.6161290322580646</v>
      </c>
      <c r="CJ7" s="151">
        <v>1.6024999999999998</v>
      </c>
      <c r="CK7" s="151">
        <v>1.6560838709677419</v>
      </c>
      <c r="CL7" s="151">
        <v>1.5993333333333333</v>
      </c>
      <c r="CM7" s="151">
        <v>1.6312432258064515</v>
      </c>
      <c r="CN7" s="151">
        <v>1.6450260666666667</v>
      </c>
      <c r="CO7" s="151">
        <v>1.7397278064516128</v>
      </c>
      <c r="CP7" s="151">
        <v>1.7553460645161292</v>
      </c>
      <c r="CQ7" s="151">
        <v>1.7114937666666667</v>
      </c>
      <c r="CR7" s="151">
        <v>1.7583327741935484</v>
      </c>
      <c r="CS7" s="151">
        <v>1.6977526333333333</v>
      </c>
      <c r="CT7" s="151">
        <v>1.7439040000000001</v>
      </c>
      <c r="CU7" s="151">
        <v>1.7693077741935483</v>
      </c>
      <c r="CV7" s="151">
        <v>1.628130857142857</v>
      </c>
      <c r="CW7" s="151">
        <v>1.4740664516129034</v>
      </c>
      <c r="CX7" s="151">
        <v>1.7728952333333334</v>
      </c>
      <c r="CY7" s="143">
        <v>1.781023536202142</v>
      </c>
      <c r="CZ7" s="151">
        <v>1.8514333333333333</v>
      </c>
      <c r="DA7" s="151">
        <v>1.7974193548387096</v>
      </c>
      <c r="DR7" s="144"/>
      <c r="DS7" s="144"/>
      <c r="DT7" s="144"/>
    </row>
    <row r="8" spans="1:124" ht="15" customHeight="1">
      <c r="A8" s="170"/>
      <c r="B8" s="155"/>
      <c r="C8" s="287"/>
      <c r="D8" s="287"/>
      <c r="E8" s="287"/>
      <c r="F8" s="287"/>
      <c r="G8" s="287"/>
      <c r="H8" s="287"/>
      <c r="I8" s="287"/>
      <c r="J8" s="287"/>
      <c r="K8" s="287"/>
      <c r="L8" s="237"/>
      <c r="M8" s="23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300"/>
      <c r="CC8" s="300"/>
      <c r="CD8" s="300"/>
      <c r="CE8" s="300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301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</row>
    <row r="9" spans="1:124" ht="15" customHeight="1">
      <c r="A9" s="229"/>
      <c r="B9" s="186" t="s">
        <v>94</v>
      </c>
      <c r="C9" s="287"/>
      <c r="D9" s="287"/>
      <c r="E9" s="287"/>
      <c r="F9" s="287"/>
      <c r="G9" s="287"/>
      <c r="H9" s="287"/>
      <c r="I9" s="287"/>
      <c r="J9" s="287"/>
      <c r="K9" s="287"/>
      <c r="L9" s="237"/>
      <c r="M9" s="23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303"/>
      <c r="CC9" s="303"/>
      <c r="CD9" s="300"/>
      <c r="CE9" s="300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</row>
    <row r="10" spans="1:124" ht="15" customHeight="1">
      <c r="A10" s="161"/>
      <c r="B10" s="155" t="s">
        <v>357</v>
      </c>
      <c r="C10" s="151">
        <v>37.506259999999997</v>
      </c>
      <c r="D10" s="151">
        <v>34.090032999999998</v>
      </c>
      <c r="E10" s="151">
        <v>38.17465</v>
      </c>
      <c r="F10" s="151">
        <v>34.582830999999999</v>
      </c>
      <c r="G10" s="151">
        <v>37.265017999999998</v>
      </c>
      <c r="H10" s="151">
        <v>34.746180000000003</v>
      </c>
      <c r="I10" s="151">
        <v>31.001639999999998</v>
      </c>
      <c r="J10" s="151">
        <v>36.274337000000003</v>
      </c>
      <c r="K10" s="151">
        <v>34.960406999999996</v>
      </c>
      <c r="L10" s="151">
        <v>40.510218999999999</v>
      </c>
      <c r="M10" s="151">
        <v>32.725738999999997</v>
      </c>
      <c r="N10" s="151">
        <v>41.462679999999999</v>
      </c>
      <c r="O10" s="151">
        <v>54.753767000000003</v>
      </c>
      <c r="P10" s="151">
        <v>56.639304000000003</v>
      </c>
      <c r="Q10" s="151">
        <v>54.664327999999998</v>
      </c>
      <c r="R10" s="151">
        <v>58.844968999999999</v>
      </c>
      <c r="S10" s="151">
        <v>55.390321</v>
      </c>
      <c r="T10" s="151">
        <v>59.140030000000003</v>
      </c>
      <c r="U10" s="151">
        <v>56.667003000000001</v>
      </c>
      <c r="V10" s="151">
        <v>60.696295999999997</v>
      </c>
      <c r="W10" s="151">
        <v>49.908507999999998</v>
      </c>
      <c r="X10" s="151">
        <v>56.210152125</v>
      </c>
      <c r="Y10" s="151">
        <v>46.787165999999999</v>
      </c>
      <c r="Z10" s="151">
        <v>56.624842000000001</v>
      </c>
      <c r="AA10" s="151">
        <v>55.075060999999998</v>
      </c>
      <c r="AB10" s="151">
        <v>46.571837000000002</v>
      </c>
      <c r="AC10" s="151">
        <v>51.340854999999998</v>
      </c>
      <c r="AD10" s="151">
        <v>46.105094000000001</v>
      </c>
      <c r="AE10" s="151">
        <v>56.560712000000002</v>
      </c>
      <c r="AF10" s="151">
        <v>57.380282000000001</v>
      </c>
      <c r="AG10" s="151">
        <v>56.752935999999998</v>
      </c>
      <c r="AH10" s="151">
        <v>55.305436</v>
      </c>
      <c r="AI10" s="151">
        <v>57.703662999999999</v>
      </c>
      <c r="AJ10" s="151">
        <v>62.566443999999997</v>
      </c>
      <c r="AK10" s="151">
        <v>52.271555999999997</v>
      </c>
      <c r="AL10" s="151">
        <v>59.226421000000002</v>
      </c>
      <c r="AM10" s="151">
        <v>55.393785999999999</v>
      </c>
      <c r="AN10" s="151">
        <v>53.636226999999998</v>
      </c>
      <c r="AO10" s="151">
        <v>60.739663999999998</v>
      </c>
      <c r="AP10" s="151">
        <v>54.810903000000003</v>
      </c>
      <c r="AQ10" s="151">
        <v>52.018889999999999</v>
      </c>
      <c r="AR10" s="151">
        <v>51.750782000000001</v>
      </c>
      <c r="AS10" s="151">
        <v>55.779176</v>
      </c>
      <c r="AT10" s="151">
        <v>55.881104999999998</v>
      </c>
      <c r="AU10" s="151">
        <v>53.881338</v>
      </c>
      <c r="AV10" s="151">
        <v>51.540540999999997</v>
      </c>
      <c r="AW10" s="151">
        <v>47.082405999999999</v>
      </c>
      <c r="AX10" s="151">
        <v>49.091659999999997</v>
      </c>
      <c r="AY10" s="151">
        <v>48.726664999999997</v>
      </c>
      <c r="AZ10" s="151">
        <v>51.931376</v>
      </c>
      <c r="BA10" s="151">
        <v>45.653055999999999</v>
      </c>
      <c r="BB10" s="151">
        <v>52.700766000000002</v>
      </c>
      <c r="BC10" s="151">
        <v>43.558284</v>
      </c>
      <c r="BD10" s="151">
        <v>51.373235000000001</v>
      </c>
      <c r="BE10" s="151">
        <v>42.989243000000002</v>
      </c>
      <c r="BF10" s="151">
        <v>52.825896</v>
      </c>
      <c r="BG10" s="151">
        <v>48.922199999999997</v>
      </c>
      <c r="BH10" s="151">
        <v>51.041730000000001</v>
      </c>
      <c r="BI10" s="151">
        <v>55.536808999999998</v>
      </c>
      <c r="BJ10" s="151">
        <v>50.733955000000002</v>
      </c>
      <c r="BK10" s="151">
        <v>52.32403</v>
      </c>
      <c r="BL10" s="151">
        <v>54.214900999999998</v>
      </c>
      <c r="BM10" s="151">
        <v>52.504351</v>
      </c>
      <c r="BN10" s="151">
        <v>54.816791000000002</v>
      </c>
      <c r="BO10" s="151">
        <v>48.776563000000003</v>
      </c>
      <c r="BP10" s="151">
        <v>55.033228000000001</v>
      </c>
      <c r="BQ10" s="151">
        <v>50.842374999999997</v>
      </c>
      <c r="BR10" s="151">
        <v>50.275322000000003</v>
      </c>
      <c r="BS10" s="151">
        <v>52.966191000000002</v>
      </c>
      <c r="BT10" s="151">
        <v>49.388145999999999</v>
      </c>
      <c r="BU10" s="151">
        <v>54.443829999999998</v>
      </c>
      <c r="BV10" s="151">
        <v>52.718116999999999</v>
      </c>
      <c r="BW10" s="151">
        <v>53.865575999999997</v>
      </c>
      <c r="BX10" s="151">
        <v>55.294569000000003</v>
      </c>
      <c r="BY10" s="151">
        <v>46.729202000000001</v>
      </c>
      <c r="BZ10" s="151">
        <v>55.689953000000003</v>
      </c>
      <c r="CA10" s="151">
        <v>51.231403</v>
      </c>
      <c r="CB10" s="151">
        <v>54.669933</v>
      </c>
      <c r="CC10" s="151">
        <v>52.872469000000002</v>
      </c>
      <c r="CD10" s="151">
        <v>52.708373000000002</v>
      </c>
      <c r="CE10" s="151">
        <v>52.493704999999999</v>
      </c>
      <c r="CF10" s="151">
        <v>53.542095000000003</v>
      </c>
      <c r="CG10" s="151">
        <v>51.941032</v>
      </c>
      <c r="CH10" s="151">
        <v>49.305351999999999</v>
      </c>
      <c r="CI10" s="151">
        <v>49.275438999999999</v>
      </c>
      <c r="CJ10" s="151">
        <v>48.201650000000001</v>
      </c>
      <c r="CK10" s="151">
        <v>45.583266000000002</v>
      </c>
      <c r="CL10" s="151">
        <v>48.990915000000001</v>
      </c>
      <c r="CM10" s="151">
        <v>45.479900000000001</v>
      </c>
      <c r="CN10" s="151">
        <v>50.944885999999997</v>
      </c>
      <c r="CO10" s="151">
        <v>50.225194999999999</v>
      </c>
      <c r="CP10" s="151">
        <v>48.089424000000001</v>
      </c>
      <c r="CQ10" s="151">
        <v>57.163452999999997</v>
      </c>
      <c r="CR10" s="151">
        <v>50.217883999999998</v>
      </c>
      <c r="CS10" s="151">
        <v>54.518438000000003</v>
      </c>
      <c r="CT10" s="151">
        <v>50.369579999999999</v>
      </c>
      <c r="CU10" s="151">
        <v>52.565815000000001</v>
      </c>
      <c r="CV10" s="151">
        <v>57.047865000000002</v>
      </c>
      <c r="CW10" s="151">
        <v>47.639296000000002</v>
      </c>
      <c r="CX10" s="151">
        <v>53.138618999999998</v>
      </c>
      <c r="CY10" s="151">
        <v>53.499773999999995</v>
      </c>
      <c r="CZ10" s="151">
        <v>54.495925</v>
      </c>
      <c r="DA10" s="143"/>
      <c r="DB10" s="143"/>
      <c r="DC10" s="151">
        <v>55.310991000000001</v>
      </c>
      <c r="DD10" s="151">
        <v>54.597256999999999</v>
      </c>
      <c r="DE10" s="151">
        <v>52.715358999999999</v>
      </c>
      <c r="DF10" s="151">
        <v>52.910128999999998</v>
      </c>
      <c r="DG10" s="151">
        <v>54.722560999999999</v>
      </c>
      <c r="DH10" s="151">
        <v>57.203646999999997</v>
      </c>
      <c r="DI10" s="151">
        <v>48.189084999999999</v>
      </c>
      <c r="DJ10" s="151">
        <v>56.313868999999997</v>
      </c>
      <c r="DK10" s="151">
        <v>51.994120000000002</v>
      </c>
      <c r="DL10" s="151">
        <v>54.064323999999999</v>
      </c>
      <c r="DM10" s="151">
        <v>51.382154999999997</v>
      </c>
      <c r="DN10" s="151">
        <v>51.382154999999997</v>
      </c>
      <c r="DO10" s="151">
        <v>53.906745000000001</v>
      </c>
      <c r="DP10" s="151">
        <v>56.075474999999997</v>
      </c>
      <c r="DQ10" s="151">
        <v>47.392178000000001</v>
      </c>
      <c r="DR10" s="151">
        <v>51.307848999999997</v>
      </c>
      <c r="DS10" s="151">
        <v>48.923766000000001</v>
      </c>
      <c r="DT10" s="151">
        <v>52.250078999999999</v>
      </c>
    </row>
    <row r="11" spans="1:124" ht="19.5" customHeight="1" outlineLevel="1">
      <c r="A11" s="161"/>
      <c r="B11" s="155" t="s">
        <v>95</v>
      </c>
      <c r="C11" s="151">
        <v>31</v>
      </c>
      <c r="D11" s="151">
        <v>28</v>
      </c>
      <c r="E11" s="151">
        <v>31</v>
      </c>
      <c r="F11" s="151">
        <v>30</v>
      </c>
      <c r="G11" s="151">
        <v>31</v>
      </c>
      <c r="H11" s="151">
        <v>30</v>
      </c>
      <c r="I11" s="151">
        <v>31</v>
      </c>
      <c r="J11" s="151">
        <v>31</v>
      </c>
      <c r="K11" s="151">
        <v>30</v>
      </c>
      <c r="L11" s="151">
        <v>31</v>
      </c>
      <c r="M11" s="151">
        <v>30</v>
      </c>
      <c r="N11" s="151">
        <v>31</v>
      </c>
      <c r="O11" s="151">
        <v>31</v>
      </c>
      <c r="P11" s="151">
        <v>29</v>
      </c>
      <c r="Q11" s="151">
        <v>31</v>
      </c>
      <c r="R11" s="151">
        <v>30</v>
      </c>
      <c r="S11" s="151">
        <v>31</v>
      </c>
      <c r="T11" s="151">
        <v>30</v>
      </c>
      <c r="U11" s="151">
        <v>31</v>
      </c>
      <c r="V11" s="151">
        <v>31</v>
      </c>
      <c r="W11" s="151">
        <v>30</v>
      </c>
      <c r="X11" s="151">
        <v>31</v>
      </c>
      <c r="Y11" s="151">
        <v>30</v>
      </c>
      <c r="Z11" s="151">
        <v>31</v>
      </c>
      <c r="AA11" s="151">
        <v>31</v>
      </c>
      <c r="AB11" s="151">
        <v>28</v>
      </c>
      <c r="AC11" s="151">
        <v>31</v>
      </c>
      <c r="AD11" s="151">
        <v>30</v>
      </c>
      <c r="AE11" s="151">
        <v>31</v>
      </c>
      <c r="AF11" s="151">
        <v>30</v>
      </c>
      <c r="AG11" s="151">
        <v>31</v>
      </c>
      <c r="AH11" s="151">
        <v>31</v>
      </c>
      <c r="AI11" s="151">
        <v>30</v>
      </c>
      <c r="AJ11" s="151">
        <v>31</v>
      </c>
      <c r="AK11" s="151">
        <v>30</v>
      </c>
      <c r="AL11" s="151">
        <v>31</v>
      </c>
      <c r="AM11" s="151">
        <v>31</v>
      </c>
      <c r="AN11" s="151">
        <v>28</v>
      </c>
      <c r="AO11" s="151">
        <v>31</v>
      </c>
      <c r="AP11" s="151">
        <v>30</v>
      </c>
      <c r="AQ11" s="151">
        <v>31</v>
      </c>
      <c r="AR11" s="151">
        <v>30</v>
      </c>
      <c r="AS11" s="151">
        <v>31</v>
      </c>
      <c r="AT11" s="151">
        <v>31</v>
      </c>
      <c r="AU11" s="151">
        <v>30</v>
      </c>
      <c r="AV11" s="151">
        <v>31</v>
      </c>
      <c r="AW11" s="151">
        <v>30</v>
      </c>
      <c r="AX11" s="151">
        <v>31</v>
      </c>
      <c r="AY11" s="151">
        <v>31</v>
      </c>
      <c r="AZ11" s="151">
        <v>28</v>
      </c>
      <c r="BA11" s="151">
        <v>31</v>
      </c>
      <c r="BB11" s="151">
        <v>30</v>
      </c>
      <c r="BC11" s="151">
        <v>31</v>
      </c>
      <c r="BD11" s="151">
        <v>30</v>
      </c>
      <c r="BE11" s="151">
        <v>31</v>
      </c>
      <c r="BF11" s="151">
        <v>31</v>
      </c>
      <c r="BG11" s="151">
        <v>30</v>
      </c>
      <c r="BH11" s="151">
        <v>31</v>
      </c>
      <c r="BI11" s="151">
        <v>30</v>
      </c>
      <c r="BJ11" s="151">
        <v>31</v>
      </c>
      <c r="BK11" s="151">
        <v>31</v>
      </c>
      <c r="BL11" s="151">
        <v>29</v>
      </c>
      <c r="BM11" s="151">
        <v>31</v>
      </c>
      <c r="BN11" s="151">
        <v>30</v>
      </c>
      <c r="BO11" s="151">
        <v>31</v>
      </c>
      <c r="BP11" s="151">
        <v>30</v>
      </c>
      <c r="BQ11" s="151">
        <v>31</v>
      </c>
      <c r="BR11" s="151">
        <v>31</v>
      </c>
      <c r="BS11" s="151">
        <v>30</v>
      </c>
      <c r="BT11" s="151">
        <v>31</v>
      </c>
      <c r="BU11" s="151">
        <v>30</v>
      </c>
      <c r="BV11" s="151">
        <v>31</v>
      </c>
      <c r="BW11" s="151">
        <v>31</v>
      </c>
      <c r="BX11" s="151">
        <v>28</v>
      </c>
      <c r="BY11" s="151">
        <v>31</v>
      </c>
      <c r="BZ11" s="151">
        <v>30</v>
      </c>
      <c r="CA11" s="151">
        <v>31</v>
      </c>
      <c r="CB11" s="151">
        <v>30</v>
      </c>
      <c r="CC11" s="151">
        <v>31</v>
      </c>
      <c r="CD11" s="151">
        <v>31</v>
      </c>
      <c r="CE11" s="151">
        <v>30</v>
      </c>
      <c r="CF11" s="151">
        <v>31</v>
      </c>
      <c r="CG11" s="151">
        <v>30</v>
      </c>
      <c r="CH11" s="151">
        <v>31</v>
      </c>
      <c r="CI11" s="151">
        <v>31</v>
      </c>
      <c r="CJ11" s="151">
        <v>28</v>
      </c>
      <c r="CK11" s="151">
        <v>31</v>
      </c>
      <c r="CL11" s="151">
        <v>30</v>
      </c>
      <c r="CM11" s="151">
        <v>31</v>
      </c>
      <c r="CN11" s="151">
        <v>30</v>
      </c>
      <c r="CO11" s="151">
        <v>31</v>
      </c>
      <c r="CP11" s="151">
        <v>31</v>
      </c>
      <c r="CQ11" s="151">
        <v>30</v>
      </c>
      <c r="CR11" s="151">
        <v>31</v>
      </c>
      <c r="CS11" s="151">
        <v>30</v>
      </c>
      <c r="CT11" s="151">
        <v>31</v>
      </c>
      <c r="CU11" s="151">
        <v>31</v>
      </c>
      <c r="CV11" s="151">
        <v>28</v>
      </c>
      <c r="CW11" s="143">
        <v>31</v>
      </c>
      <c r="CX11" s="143">
        <v>30</v>
      </c>
      <c r="CY11" s="143">
        <v>31</v>
      </c>
      <c r="CZ11" s="143">
        <v>30</v>
      </c>
      <c r="DA11" s="143">
        <v>31</v>
      </c>
      <c r="DB11" s="143">
        <v>31</v>
      </c>
      <c r="DC11" s="143">
        <v>30</v>
      </c>
      <c r="DD11" s="143">
        <v>31</v>
      </c>
      <c r="DE11" s="143">
        <v>30</v>
      </c>
      <c r="DF11" s="143">
        <v>31</v>
      </c>
      <c r="DG11" s="143">
        <v>31</v>
      </c>
      <c r="DH11" s="143">
        <v>29</v>
      </c>
      <c r="DI11" s="143">
        <v>31</v>
      </c>
      <c r="DJ11" s="143">
        <v>30</v>
      </c>
      <c r="DK11" s="143">
        <v>31</v>
      </c>
      <c r="DL11" s="143">
        <v>30</v>
      </c>
      <c r="DM11" s="143">
        <v>31</v>
      </c>
      <c r="DN11" s="143">
        <v>31</v>
      </c>
      <c r="DO11" s="143">
        <v>31</v>
      </c>
      <c r="DP11" s="143">
        <v>30</v>
      </c>
      <c r="DQ11" s="143">
        <v>31</v>
      </c>
      <c r="DR11" s="143">
        <v>30</v>
      </c>
      <c r="DS11" s="143">
        <v>31</v>
      </c>
      <c r="DT11" s="143">
        <v>31</v>
      </c>
    </row>
    <row r="12" spans="1:124" ht="15" customHeight="1" outlineLevel="1">
      <c r="A12" s="161"/>
      <c r="B12" s="155" t="s">
        <v>96</v>
      </c>
      <c r="C12" s="151">
        <v>1.2098793548387097</v>
      </c>
      <c r="D12" s="151">
        <v>1.2175011785714285</v>
      </c>
      <c r="E12" s="151">
        <v>1.2314403225806452</v>
      </c>
      <c r="F12" s="151">
        <v>1.1527610333333334</v>
      </c>
      <c r="G12" s="151">
        <v>1.2020973548387095</v>
      </c>
      <c r="H12" s="151">
        <v>1.1582060000000001</v>
      </c>
      <c r="I12" s="151">
        <v>1.0000529032258063</v>
      </c>
      <c r="J12" s="151">
        <v>1.1701399032258066</v>
      </c>
      <c r="K12" s="151">
        <v>1.1653468999999999</v>
      </c>
      <c r="L12" s="151">
        <v>1.3067812580645162</v>
      </c>
      <c r="M12" s="151">
        <v>1.0908579666666667</v>
      </c>
      <c r="N12" s="151">
        <v>1.3375058064516128</v>
      </c>
      <c r="O12" s="151">
        <v>1.7662505483870969</v>
      </c>
      <c r="P12" s="151">
        <v>1.9530794482758622</v>
      </c>
      <c r="Q12" s="151">
        <v>1.7633654193548387</v>
      </c>
      <c r="R12" s="151">
        <v>1.9614989666666667</v>
      </c>
      <c r="S12" s="151">
        <v>1.7867845483870968</v>
      </c>
      <c r="T12" s="151">
        <v>1.9713343333333335</v>
      </c>
      <c r="U12" s="151">
        <v>1.8279678387096774</v>
      </c>
      <c r="V12" s="151">
        <v>1.9579450322580645</v>
      </c>
      <c r="W12" s="151">
        <v>1.6636169333333333</v>
      </c>
      <c r="X12" s="151">
        <v>1.8132307137096775</v>
      </c>
      <c r="Y12" s="151">
        <v>1.5595722000000001</v>
      </c>
      <c r="Z12" s="151">
        <v>1.8266078064516129</v>
      </c>
      <c r="AA12" s="151">
        <v>1.7766148709677418</v>
      </c>
      <c r="AB12" s="151">
        <v>1.6632798928571428</v>
      </c>
      <c r="AC12" s="151">
        <v>1.6561566129032257</v>
      </c>
      <c r="AD12" s="151">
        <v>1.5368364666666667</v>
      </c>
      <c r="AE12" s="151">
        <v>1.8245390967741937</v>
      </c>
      <c r="AF12" s="151">
        <v>1.9126760666666667</v>
      </c>
      <c r="AG12" s="151">
        <v>1.8307398709677418</v>
      </c>
      <c r="AH12" s="151">
        <v>1.7840463225806451</v>
      </c>
      <c r="AI12" s="151">
        <v>1.9234554333333334</v>
      </c>
      <c r="AJ12" s="151">
        <v>2.0182723870967743</v>
      </c>
      <c r="AK12" s="151">
        <v>1.7423852</v>
      </c>
      <c r="AL12" s="151">
        <v>1.9105297096774194</v>
      </c>
      <c r="AM12" s="151">
        <v>1.7868963225806451</v>
      </c>
      <c r="AN12" s="151">
        <v>1.9155795357142857</v>
      </c>
      <c r="AO12" s="151">
        <v>1.959344</v>
      </c>
      <c r="AP12" s="151">
        <v>1.8270301000000002</v>
      </c>
      <c r="AQ12" s="151">
        <v>1.6780287096774194</v>
      </c>
      <c r="AR12" s="151">
        <v>1.7250260666666668</v>
      </c>
      <c r="AS12" s="151">
        <v>1.799328258064516</v>
      </c>
      <c r="AT12" s="151">
        <v>1.8026162903225806</v>
      </c>
      <c r="AU12" s="151">
        <v>1.7960445999999999</v>
      </c>
      <c r="AV12" s="151">
        <v>1.6625980967741936</v>
      </c>
      <c r="AW12" s="151">
        <v>1.5694135333333332</v>
      </c>
      <c r="AX12" s="151">
        <v>1.5836019354838708</v>
      </c>
      <c r="AY12" s="151">
        <v>1.5718279032258065</v>
      </c>
      <c r="AZ12" s="151">
        <v>1.854692</v>
      </c>
      <c r="BA12" s="151">
        <v>1.4726792258064516</v>
      </c>
      <c r="BB12" s="151">
        <v>1.7566922</v>
      </c>
      <c r="BC12" s="151">
        <v>1.4051059354838711</v>
      </c>
      <c r="BD12" s="151">
        <v>1.7124411666666668</v>
      </c>
      <c r="BE12" s="151">
        <v>1.3867497741935484</v>
      </c>
      <c r="BF12" s="151">
        <v>1.7040611612903225</v>
      </c>
      <c r="BG12" s="151">
        <v>1.6307399999999999</v>
      </c>
      <c r="BH12" s="151">
        <v>1.6465074193548388</v>
      </c>
      <c r="BI12" s="151">
        <v>1.8512269666666665</v>
      </c>
      <c r="BJ12" s="151">
        <v>1.6365791935483871</v>
      </c>
      <c r="BK12" s="151">
        <v>1.6878719354838709</v>
      </c>
      <c r="BL12" s="151">
        <v>1.8694793448275862</v>
      </c>
      <c r="BM12" s="151">
        <v>1.6936887419354838</v>
      </c>
      <c r="BN12" s="151">
        <v>1.8272263666666668</v>
      </c>
      <c r="BO12" s="151">
        <v>1.5734375161290324</v>
      </c>
      <c r="BP12" s="151">
        <v>1.8344409333333334</v>
      </c>
      <c r="BQ12" s="151">
        <v>1.6400766129032258</v>
      </c>
      <c r="BR12" s="151">
        <v>1.6217845806451614</v>
      </c>
      <c r="BS12" s="151">
        <v>1.7655397000000002</v>
      </c>
      <c r="BT12" s="151">
        <v>1.5931659999999999</v>
      </c>
      <c r="BU12" s="151">
        <v>1.8147943333333332</v>
      </c>
      <c r="BV12" s="151">
        <v>1.7005844193548387</v>
      </c>
      <c r="BW12" s="151">
        <v>1.7375992258064514</v>
      </c>
      <c r="BX12" s="151">
        <v>1.9748060357142858</v>
      </c>
      <c r="BY12" s="151">
        <v>1.5073936129032259</v>
      </c>
      <c r="BZ12" s="151">
        <v>1.8563317666666668</v>
      </c>
      <c r="CA12" s="151">
        <v>1.6526259032258064</v>
      </c>
      <c r="CB12" s="151">
        <v>1.8223311</v>
      </c>
      <c r="CC12" s="151">
        <v>1.7055635161290323</v>
      </c>
      <c r="CD12" s="151">
        <v>1.7002700967741935</v>
      </c>
      <c r="CE12" s="151">
        <v>1.7497901666666666</v>
      </c>
      <c r="CF12" s="151">
        <v>1.7271643548387099</v>
      </c>
      <c r="CG12" s="151">
        <v>1.7313677333333333</v>
      </c>
      <c r="CH12" s="151">
        <v>1.5904952258064515</v>
      </c>
      <c r="CI12" s="151">
        <v>1.5895302903225805</v>
      </c>
      <c r="CJ12" s="151">
        <v>1.7214875000000001</v>
      </c>
      <c r="CK12" s="151">
        <v>1.470427935483871</v>
      </c>
      <c r="CL12" s="151">
        <v>1.6330305000000001</v>
      </c>
      <c r="CM12" s="151">
        <v>1.4670935483870999</v>
      </c>
      <c r="CN12" s="151">
        <v>1.6981628666666666</v>
      </c>
      <c r="CO12" s="151">
        <v>1.6201675806451612</v>
      </c>
      <c r="CP12" s="151">
        <v>1.551271741935484</v>
      </c>
      <c r="CQ12" s="151">
        <v>1.9054484333333332</v>
      </c>
      <c r="CR12" s="151">
        <v>1.6199317419354837</v>
      </c>
      <c r="CS12" s="151">
        <v>1.8172812666666667</v>
      </c>
      <c r="CT12" s="151">
        <v>1.6248251612903226</v>
      </c>
      <c r="CU12" s="151">
        <v>1.6956714516129032</v>
      </c>
      <c r="CV12" s="151">
        <v>2.0374237499999999</v>
      </c>
      <c r="CW12" s="151">
        <v>1.5367514838709677</v>
      </c>
      <c r="CX12" s="151">
        <v>1.7712873</v>
      </c>
      <c r="CY12" s="151">
        <v>1.7257991612903225</v>
      </c>
      <c r="CZ12" s="151">
        <v>1.8165308333333334</v>
      </c>
      <c r="DA12" s="151"/>
      <c r="DB12" s="143"/>
      <c r="DC12" s="151">
        <v>1.8436996999999999</v>
      </c>
      <c r="DD12" s="151">
        <v>1.7612018387096773</v>
      </c>
      <c r="DE12" s="151">
        <v>1.7571786333333332</v>
      </c>
      <c r="DF12" s="151">
        <v>1.7067783548387097</v>
      </c>
      <c r="DG12" s="151">
        <v>1.7652439032258065</v>
      </c>
      <c r="DH12" s="151">
        <v>1.9725395517241378</v>
      </c>
      <c r="DI12" s="151">
        <v>1.5544866129032258</v>
      </c>
      <c r="DJ12" s="151">
        <v>1.8771289666666666</v>
      </c>
      <c r="DK12" s="151">
        <f t="shared" ref="DK12" si="0">+DK10/DK11</f>
        <v>1.6772296774193549</v>
      </c>
      <c r="DL12" s="151">
        <f t="shared" ref="DL12" si="1">+DL10/DL11</f>
        <v>1.8021441333333332</v>
      </c>
      <c r="DM12" s="151">
        <v>1.6574888709677418</v>
      </c>
      <c r="DN12" s="151">
        <v>1.6574888709677418</v>
      </c>
      <c r="DO12" s="151">
        <v>1.7389272580645161</v>
      </c>
      <c r="DP12" s="151">
        <v>1.8691825</v>
      </c>
      <c r="DQ12" s="151">
        <v>1.5287799354838709</v>
      </c>
      <c r="DR12" s="151">
        <v>1.7102616333333331</v>
      </c>
      <c r="DS12" s="151">
        <v>1.5781860000000001</v>
      </c>
      <c r="DT12" s="151">
        <v>1.6854864193548387</v>
      </c>
    </row>
    <row r="13" spans="1:124" ht="15" customHeight="1">
      <c r="A13" s="161"/>
      <c r="B13" s="155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304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</row>
    <row r="14" spans="1:124" ht="15" customHeight="1">
      <c r="A14" s="148"/>
      <c r="B14" s="150" t="s">
        <v>354</v>
      </c>
      <c r="C14" s="287">
        <v>49.785700412911865</v>
      </c>
      <c r="D14" s="287">
        <v>56.314120119447693</v>
      </c>
      <c r="E14" s="287">
        <v>44.408264523105068</v>
      </c>
      <c r="F14" s="287">
        <v>57.002376241229683</v>
      </c>
      <c r="G14" s="287">
        <v>52.354421233999183</v>
      </c>
      <c r="H14" s="287">
        <v>56.11336279307011</v>
      </c>
      <c r="I14" s="287">
        <v>60.172526733181698</v>
      </c>
      <c r="J14" s="287">
        <v>61.004852008638458</v>
      </c>
      <c r="K14" s="287">
        <v>54.151494238392537</v>
      </c>
      <c r="L14" s="287">
        <v>69.012683664541001</v>
      </c>
      <c r="M14" s="287">
        <v>84.338055550176577</v>
      </c>
      <c r="N14" s="287">
        <v>70.148850567159997</v>
      </c>
      <c r="O14" s="287">
        <v>85.938686169120288</v>
      </c>
      <c r="P14" s="287">
        <v>79.390479509504601</v>
      </c>
      <c r="Q14" s="287">
        <v>86.567572951048817</v>
      </c>
      <c r="R14" s="287">
        <v>85.20773968180643</v>
      </c>
      <c r="S14" s="287">
        <v>81.110924853902446</v>
      </c>
      <c r="T14" s="287">
        <v>120.69022487338933</v>
      </c>
      <c r="U14" s="287">
        <v>90.680551286187452</v>
      </c>
      <c r="V14" s="287">
        <v>74.919224353778347</v>
      </c>
      <c r="W14" s="287">
        <v>65.707023919763387</v>
      </c>
      <c r="X14" s="287">
        <v>66.062019795889299</v>
      </c>
      <c r="Y14" s="287">
        <v>48.170833333333327</v>
      </c>
      <c r="Z14" s="287">
        <v>38.214230769230767</v>
      </c>
      <c r="AA14" s="287">
        <v>39.168999999999997</v>
      </c>
      <c r="AB14" s="287">
        <v>46.32</v>
      </c>
      <c r="AC14" s="287">
        <v>44.570999999999998</v>
      </c>
      <c r="AD14" s="287">
        <v>50</v>
      </c>
      <c r="AE14" s="287">
        <v>55.88</v>
      </c>
      <c r="AF14" s="287">
        <v>66.63</v>
      </c>
      <c r="AG14" s="287">
        <v>64.41</v>
      </c>
      <c r="AH14" s="287">
        <v>71.44</v>
      </c>
      <c r="AI14" s="287">
        <v>66.7</v>
      </c>
      <c r="AJ14" s="287">
        <v>71.14</v>
      </c>
      <c r="AK14" s="287">
        <v>76.769230769230774</v>
      </c>
      <c r="AL14" s="287">
        <v>76.95</v>
      </c>
      <c r="AM14" s="287">
        <v>74.503</v>
      </c>
      <c r="AN14" s="287">
        <v>72.734999999999999</v>
      </c>
      <c r="AO14" s="287">
        <v>77.686999999999998</v>
      </c>
      <c r="AP14" s="287">
        <v>83.331000000000003</v>
      </c>
      <c r="AQ14" s="287">
        <v>73.45</v>
      </c>
      <c r="AR14" s="287">
        <v>71.95</v>
      </c>
      <c r="AS14" s="287">
        <v>74.114000000000004</v>
      </c>
      <c r="AT14" s="287">
        <v>73.725999999999999</v>
      </c>
      <c r="AU14" s="287">
        <v>75.364000000000004</v>
      </c>
      <c r="AV14" s="287">
        <v>75.364000000000004</v>
      </c>
      <c r="AW14" s="287">
        <v>81.608999999999995</v>
      </c>
      <c r="AX14" s="287">
        <v>83.932000000000002</v>
      </c>
      <c r="AY14" s="287">
        <v>90.052000000000007</v>
      </c>
      <c r="AZ14" s="287">
        <v>94.921999999999997</v>
      </c>
      <c r="BA14" s="287">
        <v>101.9</v>
      </c>
      <c r="BB14" s="287">
        <v>113.429</v>
      </c>
      <c r="BC14" s="287">
        <v>122.086</v>
      </c>
      <c r="BD14" s="287">
        <v>114.02</v>
      </c>
      <c r="BE14" s="287">
        <v>112.42100000000001</v>
      </c>
      <c r="BF14" s="287">
        <v>115.54600000000001</v>
      </c>
      <c r="BG14" s="287">
        <v>109.28400000000001</v>
      </c>
      <c r="BH14" s="287">
        <v>111.816</v>
      </c>
      <c r="BI14" s="287">
        <v>108.64400000000001</v>
      </c>
      <c r="BJ14" s="287">
        <v>110.83</v>
      </c>
      <c r="BK14" s="287">
        <v>108.511</v>
      </c>
      <c r="BL14" s="287">
        <v>110.93</v>
      </c>
      <c r="BM14" s="287">
        <v>120.25</v>
      </c>
      <c r="BN14" s="287">
        <v>124.553</v>
      </c>
      <c r="BO14" s="287">
        <v>119.40600000000001</v>
      </c>
      <c r="BP14" s="287">
        <v>109.66</v>
      </c>
      <c r="BQ14" s="287">
        <v>94.866</v>
      </c>
      <c r="BR14" s="287">
        <v>101.48099999999999</v>
      </c>
      <c r="BS14" s="287">
        <v>111.85</v>
      </c>
      <c r="BT14" s="287">
        <v>111.5</v>
      </c>
      <c r="BU14" s="287">
        <v>110.08341785579742</v>
      </c>
      <c r="BV14" s="287">
        <v>108.24</v>
      </c>
      <c r="BW14" s="287">
        <v>108.4585596228842</v>
      </c>
      <c r="BX14" s="287">
        <v>111.429</v>
      </c>
      <c r="BY14" s="287">
        <v>111.3</v>
      </c>
      <c r="BZ14" s="287">
        <v>106.70399999999999</v>
      </c>
      <c r="CA14" s="287">
        <v>100.633</v>
      </c>
      <c r="CB14" s="287">
        <v>101.996</v>
      </c>
      <c r="CC14" s="287">
        <v>102.5720409201999</v>
      </c>
      <c r="CD14" s="287">
        <v>107.72799999999999</v>
      </c>
      <c r="CE14" s="287">
        <v>110.916</v>
      </c>
      <c r="CF14" s="287">
        <v>110.015</v>
      </c>
      <c r="CG14" s="287">
        <v>107.708</v>
      </c>
      <c r="CH14" s="287">
        <v>107.928</v>
      </c>
      <c r="CI14" s="287">
        <v>109.01900000000001</v>
      </c>
      <c r="CJ14" s="287">
        <v>106.8066867192928</v>
      </c>
      <c r="CK14" s="287">
        <v>107.11</v>
      </c>
      <c r="CL14" s="287">
        <v>105.2</v>
      </c>
      <c r="CM14" s="287">
        <v>106.15</v>
      </c>
      <c r="CN14" s="287">
        <v>107.95</v>
      </c>
      <c r="CO14" s="287">
        <v>109.98</v>
      </c>
      <c r="CP14" s="287">
        <v>104.23</v>
      </c>
      <c r="CQ14" s="287">
        <v>98.21</v>
      </c>
      <c r="CR14" s="287">
        <v>93.21</v>
      </c>
      <c r="CS14" s="288">
        <v>84.51</v>
      </c>
      <c r="CT14" s="288">
        <v>76.040000000000006</v>
      </c>
      <c r="CU14" s="288">
        <v>58.92</v>
      </c>
      <c r="CV14" s="304">
        <v>43.74</v>
      </c>
      <c r="CW14" s="304">
        <v>55.38</v>
      </c>
      <c r="CX14" s="304">
        <v>51.88</v>
      </c>
      <c r="CY14" s="304">
        <v>57.74</v>
      </c>
      <c r="CZ14" s="304">
        <v>61.86</v>
      </c>
      <c r="DA14" s="143"/>
      <c r="DB14" s="143"/>
      <c r="DC14" s="304">
        <v>44.84</v>
      </c>
      <c r="DD14" s="304">
        <v>45.65</v>
      </c>
      <c r="DE14" s="304">
        <v>46.47</v>
      </c>
      <c r="DF14" s="304">
        <v>42.17</v>
      </c>
      <c r="DG14" s="304">
        <v>35.154000000000003</v>
      </c>
      <c r="DH14" s="304">
        <v>30.859000000000002</v>
      </c>
      <c r="DI14" s="304">
        <v>30.440999999999999</v>
      </c>
      <c r="DJ14" s="304">
        <v>36.578000000000003</v>
      </c>
      <c r="DK14" s="304">
        <v>37.552</v>
      </c>
      <c r="DL14" s="304">
        <v>45.271999999999998</v>
      </c>
      <c r="DM14" s="304">
        <v>46.726999999999997</v>
      </c>
      <c r="DN14" s="304">
        <v>46.726999999999997</v>
      </c>
      <c r="DO14" s="304">
        <v>43.725000000000001</v>
      </c>
      <c r="DP14" s="304">
        <v>41.715000000000003</v>
      </c>
      <c r="DQ14" s="304">
        <v>45.667000000000002</v>
      </c>
      <c r="DR14" s="304">
        <v>47.65</v>
      </c>
      <c r="DS14" s="304">
        <v>44.597999999999999</v>
      </c>
      <c r="DT14" s="304">
        <v>51.124000000000002</v>
      </c>
    </row>
    <row r="15" spans="1:124" ht="12.75">
      <c r="A15" s="148"/>
      <c r="B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301"/>
      <c r="CR15" s="143"/>
      <c r="CS15" s="143"/>
      <c r="CT15" s="143"/>
      <c r="CU15" s="143"/>
      <c r="CV15" s="143"/>
      <c r="CW15" s="143"/>
      <c r="CX15" s="143"/>
      <c r="CY15" s="143"/>
      <c r="CZ15" s="143"/>
      <c r="DA15" s="305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</row>
    <row r="16" spans="1:124" ht="15" customHeight="1" outlineLevel="1">
      <c r="A16" s="148"/>
      <c r="B16" s="306" t="s">
        <v>97</v>
      </c>
      <c r="C16" s="143">
        <v>30.769177751922893</v>
      </c>
      <c r="D16" s="143">
        <v>38.411442848526029</v>
      </c>
      <c r="E16" s="143">
        <v>34.595776222725917</v>
      </c>
      <c r="F16" s="143">
        <v>45.723722148683194</v>
      </c>
      <c r="G16" s="143">
        <v>41.768968296450922</v>
      </c>
      <c r="H16" s="143">
        <v>42.311220260141596</v>
      </c>
      <c r="I16" s="143">
        <v>42.075330881576797</v>
      </c>
      <c r="J16" s="143">
        <v>35.319605999994245</v>
      </c>
      <c r="K16" s="143">
        <v>32.643740510472199</v>
      </c>
      <c r="L16" s="143">
        <v>37.264017166069259</v>
      </c>
      <c r="M16" s="143">
        <v>53.247689339471272</v>
      </c>
      <c r="N16" s="143">
        <v>47.561101134167245</v>
      </c>
      <c r="O16" s="143">
        <v>61.384096157769307</v>
      </c>
      <c r="P16" s="143">
        <v>55.768934301764219</v>
      </c>
      <c r="Q16" s="143">
        <v>54.35698615558119</v>
      </c>
      <c r="R16" s="143">
        <v>85.255244977967038</v>
      </c>
      <c r="S16" s="143">
        <v>74.942358705930658</v>
      </c>
      <c r="T16" s="143">
        <v>62.137905682221238</v>
      </c>
      <c r="U16" s="143">
        <v>94.348000868308617</v>
      </c>
      <c r="V16" s="143">
        <v>114.00422337113635</v>
      </c>
      <c r="W16" s="143">
        <v>161.29991054450542</v>
      </c>
      <c r="X16" s="143">
        <v>142.2957892229052</v>
      </c>
      <c r="Y16" s="143">
        <v>70.453819057999993</v>
      </c>
      <c r="Z16" s="143">
        <v>75.132546214000001</v>
      </c>
      <c r="AA16" s="143">
        <v>12.430202459</v>
      </c>
      <c r="AB16" s="143">
        <v>20.602565929000001</v>
      </c>
      <c r="AC16" s="143">
        <v>18.814248504999998</v>
      </c>
      <c r="AD16" s="143">
        <v>21.455145465000001</v>
      </c>
      <c r="AE16" s="143">
        <v>27.071173657999999</v>
      </c>
      <c r="AF16" s="143">
        <v>31.49709923</v>
      </c>
      <c r="AG16" s="143">
        <v>44.712002972000001</v>
      </c>
      <c r="AH16" s="143">
        <v>49.389228390999996</v>
      </c>
      <c r="AI16" s="143">
        <v>57.355037080000002</v>
      </c>
      <c r="AJ16" s="143">
        <v>48.629701982999997</v>
      </c>
      <c r="AK16" s="143">
        <v>43.885131134000005</v>
      </c>
      <c r="AL16" s="143">
        <v>42.932580396999995</v>
      </c>
      <c r="AM16" s="143">
        <v>41.284001908999997</v>
      </c>
      <c r="AN16" s="143">
        <v>41.350116377999996</v>
      </c>
      <c r="AO16" s="143">
        <v>51.349120963000004</v>
      </c>
      <c r="AP16" s="143">
        <v>44.114162235999999</v>
      </c>
      <c r="AQ16" s="143">
        <v>52.682943242</v>
      </c>
      <c r="AR16" s="143">
        <v>37.932113813000001</v>
      </c>
      <c r="AS16" s="143">
        <v>45.797938064589992</v>
      </c>
      <c r="AT16" s="143">
        <v>45.800802595</v>
      </c>
      <c r="AU16" s="143">
        <v>33.874187792999997</v>
      </c>
      <c r="AV16" s="143">
        <v>39.809700847999999</v>
      </c>
      <c r="AW16" s="143">
        <v>23.089139060000001</v>
      </c>
      <c r="AX16" s="143">
        <v>48.45516301</v>
      </c>
      <c r="AY16" s="143">
        <v>30.003962718</v>
      </c>
      <c r="AZ16" s="143">
        <v>46.568483332000007</v>
      </c>
      <c r="BA16" s="143">
        <v>44.629682934999998</v>
      </c>
      <c r="BB16" s="143">
        <v>79.093631466999994</v>
      </c>
      <c r="BC16" s="151">
        <v>51.433616272000002</v>
      </c>
      <c r="BD16" s="143">
        <v>63.296477895000002</v>
      </c>
      <c r="BE16" s="143">
        <v>49.515114103999998</v>
      </c>
      <c r="BF16" s="143">
        <v>55.028205286999999</v>
      </c>
      <c r="BG16" s="143">
        <v>50.384454382999998</v>
      </c>
      <c r="BH16" s="143">
        <v>51.218804380999998</v>
      </c>
      <c r="BI16" s="143">
        <v>55.296117998</v>
      </c>
      <c r="BJ16" s="143">
        <v>49.109429615000003</v>
      </c>
      <c r="BK16" s="143">
        <v>61.599522081000003</v>
      </c>
      <c r="BL16" s="143">
        <v>58.947629614999997</v>
      </c>
      <c r="BM16" s="143">
        <v>63.005387849000002</v>
      </c>
      <c r="BN16" s="143">
        <v>67.710735165999992</v>
      </c>
      <c r="BO16" s="143">
        <v>52.384348924999998</v>
      </c>
      <c r="BP16" s="143">
        <v>62.076542939999996</v>
      </c>
      <c r="BQ16" s="143">
        <v>43.372623926000003</v>
      </c>
      <c r="BR16" s="143">
        <v>73.552901161999998</v>
      </c>
      <c r="BS16" s="143">
        <v>68.803212703</v>
      </c>
      <c r="BT16" s="143">
        <v>53.940121330000004</v>
      </c>
      <c r="BU16" s="143">
        <v>67.733411900000007</v>
      </c>
      <c r="BV16" s="143">
        <v>65.255836752000008</v>
      </c>
      <c r="BW16" s="143">
        <v>71.750169779000004</v>
      </c>
      <c r="BX16" s="143">
        <v>69.492170251999994</v>
      </c>
      <c r="BY16" s="143">
        <v>57.643288444999996</v>
      </c>
      <c r="BZ16" s="143">
        <v>82.931182266999997</v>
      </c>
      <c r="CA16" s="143">
        <v>68.379792218000006</v>
      </c>
      <c r="CB16" s="143">
        <v>63.406201086999999</v>
      </c>
      <c r="CC16" s="143">
        <v>63.094947198</v>
      </c>
      <c r="CD16" s="143">
        <v>73.504429717999997</v>
      </c>
      <c r="CE16" s="143">
        <v>67.225711630999996</v>
      </c>
      <c r="CF16" s="143">
        <v>71.557909992000006</v>
      </c>
      <c r="CG16" s="143">
        <v>60.403759453999996</v>
      </c>
      <c r="CH16" s="143">
        <v>50.281352261999999</v>
      </c>
      <c r="CI16" s="143">
        <v>48.487984187999999</v>
      </c>
      <c r="CJ16" s="143">
        <v>61.278774615000003</v>
      </c>
      <c r="CK16" s="143">
        <v>52.970662875999999</v>
      </c>
      <c r="CL16" s="143">
        <v>59.379377089000002</v>
      </c>
      <c r="CM16" s="143">
        <v>58.726256825999997</v>
      </c>
      <c r="CN16" s="143">
        <v>56.093816984999997</v>
      </c>
      <c r="CO16" s="143">
        <v>60.394106450999999</v>
      </c>
      <c r="CP16" s="143">
        <v>73.142549494999997</v>
      </c>
      <c r="CQ16" s="143">
        <v>63.255435757000001</v>
      </c>
      <c r="CR16" s="143">
        <v>48.402595534</v>
      </c>
      <c r="CS16" s="143">
        <v>44.333874904999995</v>
      </c>
      <c r="CT16" s="143">
        <v>33.433909749999998</v>
      </c>
      <c r="CU16" s="143">
        <v>48.459679233999992</v>
      </c>
      <c r="CV16" s="143">
        <v>18.954332500999996</v>
      </c>
      <c r="CW16" s="143">
        <v>24.980147493</v>
      </c>
      <c r="CX16" s="143">
        <v>33.330606009</v>
      </c>
      <c r="CY16" s="143">
        <v>37.221650404999998</v>
      </c>
      <c r="CZ16" s="143">
        <v>40.094119172999996</v>
      </c>
      <c r="DA16" s="143"/>
      <c r="DB16" s="143"/>
      <c r="DC16" s="143">
        <v>23.240522982000002</v>
      </c>
      <c r="DD16" s="143">
        <v>24.652941462000001</v>
      </c>
      <c r="DE16" s="143">
        <v>21.613606951000001</v>
      </c>
      <c r="DF16" s="143">
        <v>21.482645478999999</v>
      </c>
      <c r="DG16" s="143">
        <v>39.978996719000001</v>
      </c>
      <c r="DH16" s="143">
        <v>18.721512494999999</v>
      </c>
      <c r="DI16" s="143">
        <v>18.516000063</v>
      </c>
      <c r="DJ16" s="143">
        <v>29.248973675999999</v>
      </c>
      <c r="DK16" s="143">
        <f>28699401533/1000000000</f>
        <v>28.699401533</v>
      </c>
      <c r="DL16" s="143">
        <f>31983638159/1000000000</f>
        <v>31.983638159000002</v>
      </c>
      <c r="DM16" s="143">
        <v>32.368593892</v>
      </c>
      <c r="DN16" s="143">
        <v>32.368593892</v>
      </c>
      <c r="DO16" s="143">
        <v>27.629167894999998</v>
      </c>
      <c r="DP16" s="143">
        <v>35.561033831000003</v>
      </c>
      <c r="DQ16" s="143">
        <v>24.135912117</v>
      </c>
      <c r="DR16" s="143">
        <v>21.668570110000001</v>
      </c>
      <c r="DS16" s="143">
        <v>38.67867054397</v>
      </c>
      <c r="DT16" s="143">
        <v>37.570527193110003</v>
      </c>
    </row>
    <row r="17" spans="1:124" ht="15" customHeight="1" outlineLevel="1">
      <c r="A17" s="148"/>
      <c r="B17" s="306" t="s">
        <v>98</v>
      </c>
      <c r="C17" s="143">
        <v>6.26533699292</v>
      </c>
      <c r="D17" s="143">
        <v>9.5182245738875704</v>
      </c>
      <c r="E17" s="143">
        <v>9.8973952786456003</v>
      </c>
      <c r="F17" s="143">
        <v>11.51452746207948</v>
      </c>
      <c r="G17" s="143">
        <v>10.688246669087999</v>
      </c>
      <c r="H17" s="143">
        <v>12.26645841687</v>
      </c>
      <c r="I17" s="143">
        <v>11.15281801481</v>
      </c>
      <c r="J17" s="143">
        <v>12.930839033720002</v>
      </c>
      <c r="K17" s="143">
        <v>7.2476269744369999</v>
      </c>
      <c r="L17" s="143">
        <v>6.9623200040600004</v>
      </c>
      <c r="M17" s="143">
        <v>7.9759752924599985</v>
      </c>
      <c r="N17" s="143">
        <v>8.6697016863680005</v>
      </c>
      <c r="O17" s="143">
        <v>6.6332248634700104</v>
      </c>
      <c r="P17" s="143">
        <v>13.989050323091707</v>
      </c>
      <c r="Q17" s="143">
        <v>9.8191273617516952</v>
      </c>
      <c r="R17" s="143">
        <v>12.130563480724607</v>
      </c>
      <c r="S17" s="143">
        <v>16.694992927059001</v>
      </c>
      <c r="T17" s="143">
        <v>12.104845273799439</v>
      </c>
      <c r="U17" s="143">
        <v>17.960749802689037</v>
      </c>
      <c r="V17" s="143">
        <v>11.122566982495812</v>
      </c>
      <c r="W17" s="143">
        <v>23.536707649486733</v>
      </c>
      <c r="X17" s="143">
        <v>17.421609918684201</v>
      </c>
      <c r="Y17" s="143">
        <v>10.788007105</v>
      </c>
      <c r="Z17" s="143">
        <v>8.4800681650000005</v>
      </c>
      <c r="AA17" s="143">
        <v>6.118602332</v>
      </c>
      <c r="AB17" s="143">
        <v>3.2842324170000001</v>
      </c>
      <c r="AC17" s="143">
        <v>8.6301800489999998</v>
      </c>
      <c r="AD17" s="143">
        <v>4.5639037079999998</v>
      </c>
      <c r="AE17" s="143">
        <v>7.0409610740000002</v>
      </c>
      <c r="AF17" s="143">
        <v>7.3325383940000002</v>
      </c>
      <c r="AG17" s="143">
        <v>8.3437187280000007</v>
      </c>
      <c r="AH17" s="143">
        <v>9.984325887999999</v>
      </c>
      <c r="AI17" s="143">
        <v>12.428569022</v>
      </c>
      <c r="AJ17" s="143">
        <v>14.254523676000002</v>
      </c>
      <c r="AK17" s="143">
        <v>12.988705695</v>
      </c>
      <c r="AL17" s="143">
        <v>13.148504000999999</v>
      </c>
      <c r="AM17" s="143">
        <v>12.735232824000001</v>
      </c>
      <c r="AN17" s="143">
        <v>14.966432243</v>
      </c>
      <c r="AO17" s="143">
        <v>16.360315296</v>
      </c>
      <c r="AP17" s="143">
        <v>14.544436765</v>
      </c>
      <c r="AQ17" s="143">
        <v>12.942136051</v>
      </c>
      <c r="AR17" s="143">
        <v>15.021809776</v>
      </c>
      <c r="AS17" s="143">
        <v>14.827051623999999</v>
      </c>
      <c r="AT17" s="143">
        <v>14.824187094000001</v>
      </c>
      <c r="AU17" s="143">
        <v>14.003852645999999</v>
      </c>
      <c r="AV17" s="143">
        <v>14.740344735000001</v>
      </c>
      <c r="AW17" s="143">
        <v>9.559653195000001</v>
      </c>
      <c r="AX17" s="143">
        <v>24.268199659</v>
      </c>
      <c r="AY17" s="143">
        <v>15.222150308</v>
      </c>
      <c r="AZ17" s="143">
        <v>19.270433772000001</v>
      </c>
      <c r="BA17" s="143">
        <v>20.597690881999998</v>
      </c>
      <c r="BB17" s="143">
        <v>19.640400549999999</v>
      </c>
      <c r="BC17" s="143">
        <v>17.833061893</v>
      </c>
      <c r="BD17" s="143">
        <v>25.987915428000001</v>
      </c>
      <c r="BE17" s="143">
        <v>18.818816468000001</v>
      </c>
      <c r="BF17" s="143">
        <v>20.488575918999999</v>
      </c>
      <c r="BG17" s="143">
        <v>20.255172826000003</v>
      </c>
      <c r="BH17" s="143">
        <v>19.682709320999997</v>
      </c>
      <c r="BI17" s="143">
        <v>24.11087466</v>
      </c>
      <c r="BJ17" s="143">
        <v>17.268298078000001</v>
      </c>
      <c r="BK17" s="143">
        <v>21.789373705999999</v>
      </c>
      <c r="BL17" s="143">
        <v>17.722346597000001</v>
      </c>
      <c r="BM17" s="143">
        <v>21.728740022</v>
      </c>
      <c r="BN17" s="143">
        <v>20.676808743000002</v>
      </c>
      <c r="BO17" s="143">
        <v>19.790184242999999</v>
      </c>
      <c r="BP17" s="143">
        <v>18.887962253000001</v>
      </c>
      <c r="BQ17" s="143">
        <v>16.030555876000001</v>
      </c>
      <c r="BR17" s="143">
        <v>16.539582641000003</v>
      </c>
      <c r="BS17" s="143">
        <v>20.328997395999998</v>
      </c>
      <c r="BT17" s="143">
        <v>20.386406750999999</v>
      </c>
      <c r="BU17" s="143">
        <v>16.157987673000001</v>
      </c>
      <c r="BV17" s="143">
        <v>17.976413992000001</v>
      </c>
      <c r="BW17" s="143">
        <v>20.287318079000002</v>
      </c>
      <c r="BX17" s="143">
        <v>17.739808844999999</v>
      </c>
      <c r="BY17" s="143">
        <v>16.440286589999999</v>
      </c>
      <c r="BZ17" s="143">
        <v>17.479792581999998</v>
      </c>
      <c r="CA17" s="143">
        <v>14.891841155</v>
      </c>
      <c r="CB17" s="143">
        <v>16.973293258000002</v>
      </c>
      <c r="CC17" s="143">
        <v>19.772738897</v>
      </c>
      <c r="CD17" s="143">
        <v>13.935455747379999</v>
      </c>
      <c r="CE17" s="143">
        <v>14.664632879000001</v>
      </c>
      <c r="CF17" s="143">
        <v>20.739162740000001</v>
      </c>
      <c r="CG17" s="143">
        <v>17.134892571000002</v>
      </c>
      <c r="CH17" s="143">
        <v>9.4743853529999988</v>
      </c>
      <c r="CI17" s="143">
        <v>24.464097052</v>
      </c>
      <c r="CJ17" s="143">
        <v>7.8417579499999999</v>
      </c>
      <c r="CK17" s="143">
        <v>23.603802966</v>
      </c>
      <c r="CL17" s="143">
        <v>18.651187073000003</v>
      </c>
      <c r="CM17" s="143">
        <v>8.6013436720000005</v>
      </c>
      <c r="CN17" s="143">
        <v>18.798368381</v>
      </c>
      <c r="CO17" s="143">
        <v>8.8443874309999995</v>
      </c>
      <c r="CP17" s="143">
        <v>28.372270874000002</v>
      </c>
      <c r="CQ17" s="143">
        <v>16.377794232999999</v>
      </c>
      <c r="CR17" s="143">
        <v>15.114856699000001</v>
      </c>
      <c r="CS17" s="143">
        <v>12.258907451999999</v>
      </c>
      <c r="CT17" s="143">
        <v>12.261301355000001</v>
      </c>
      <c r="CU17" s="143">
        <v>10.528536804</v>
      </c>
      <c r="CV17" s="143">
        <v>5.4793039450000007</v>
      </c>
      <c r="CW17" s="143">
        <v>6.3638397769999999</v>
      </c>
      <c r="CX17" s="143">
        <v>10.031136976999999</v>
      </c>
      <c r="CY17" s="143">
        <v>10.835148255999998</v>
      </c>
      <c r="CZ17" s="143">
        <v>11.738029524</v>
      </c>
      <c r="DA17" s="143"/>
      <c r="DB17" s="143"/>
      <c r="DC17" s="143">
        <v>9.3164540949999992</v>
      </c>
      <c r="DD17" s="143">
        <v>12.096629055999999</v>
      </c>
      <c r="DE17" s="143">
        <v>8.8578330820000009</v>
      </c>
      <c r="DF17" s="143">
        <v>8.3680473969999998</v>
      </c>
      <c r="DG17" s="143">
        <v>8.5501043669999994</v>
      </c>
      <c r="DH17" s="143">
        <v>8.8611248549999999</v>
      </c>
      <c r="DI17" s="143">
        <v>7.0958179159999997</v>
      </c>
      <c r="DJ17" s="143">
        <v>7.9826978869999996</v>
      </c>
      <c r="DK17" s="143">
        <f>9552688025/1000000000</f>
        <v>9.5526880250000001</v>
      </c>
      <c r="DL17" s="143">
        <f>10447931398/1000000000</f>
        <v>10.447931398</v>
      </c>
      <c r="DM17" s="143">
        <v>6.2026188219999998</v>
      </c>
      <c r="DN17" s="143">
        <v>6.2026188219999998</v>
      </c>
      <c r="DO17" s="143">
        <v>14.045037404</v>
      </c>
      <c r="DP17" s="143">
        <v>8.1095255430000002</v>
      </c>
      <c r="DQ17" s="143">
        <v>9.5492970600000007</v>
      </c>
      <c r="DR17" s="143">
        <v>16.035602125</v>
      </c>
      <c r="DS17" s="143">
        <v>12.266273501000001</v>
      </c>
      <c r="DT17" s="143">
        <v>12.069827201000001</v>
      </c>
    </row>
    <row r="18" spans="1:124" ht="15" customHeight="1" outlineLevel="1">
      <c r="A18" s="148"/>
      <c r="B18" s="306" t="s">
        <v>99</v>
      </c>
      <c r="C18" s="143">
        <v>9.0420253972799998</v>
      </c>
      <c r="D18" s="143">
        <v>7.5103699926800003</v>
      </c>
      <c r="E18" s="143">
        <v>8.1204614482000004</v>
      </c>
      <c r="F18" s="143">
        <v>14.04174020264904</v>
      </c>
      <c r="G18" s="143">
        <v>16.657925751000001</v>
      </c>
      <c r="H18" s="143">
        <v>14.508196607329999</v>
      </c>
      <c r="I18" s="143">
        <v>10.434488521748001</v>
      </c>
      <c r="J18" s="143">
        <v>13.539505103520002</v>
      </c>
      <c r="K18" s="143">
        <v>7.7491797297399998</v>
      </c>
      <c r="L18" s="143">
        <v>6.1321018143499995</v>
      </c>
      <c r="M18" s="143">
        <v>11.222332573431999</v>
      </c>
      <c r="N18" s="143">
        <v>11.772643200655999</v>
      </c>
      <c r="O18" s="143">
        <v>9.0420253972799998</v>
      </c>
      <c r="P18" s="143">
        <v>20.203142974571399</v>
      </c>
      <c r="Q18" s="143">
        <v>16.186376516423401</v>
      </c>
      <c r="R18" s="143">
        <v>10.179597187025996</v>
      </c>
      <c r="S18" s="143">
        <v>19.292206717917448</v>
      </c>
      <c r="T18" s="143">
        <v>23.356848567581338</v>
      </c>
      <c r="U18" s="143">
        <v>27.660954539725886</v>
      </c>
      <c r="V18" s="143">
        <v>24.58114095135144</v>
      </c>
      <c r="W18" s="143">
        <v>28.991196763392995</v>
      </c>
      <c r="X18" s="143">
        <v>21.024752380662722</v>
      </c>
      <c r="Y18" s="143">
        <v>8.3131071710000004</v>
      </c>
      <c r="Z18" s="143">
        <v>2.702357949</v>
      </c>
      <c r="AA18" s="143">
        <v>0</v>
      </c>
      <c r="AB18" s="143">
        <v>0</v>
      </c>
      <c r="AC18" s="143">
        <v>0</v>
      </c>
      <c r="AD18" s="143">
        <v>4.1075608E-2</v>
      </c>
      <c r="AE18" s="143">
        <v>0</v>
      </c>
      <c r="AF18" s="143">
        <v>0.248467569</v>
      </c>
      <c r="AG18" s="143">
        <v>0.76788237599999998</v>
      </c>
      <c r="AH18" s="143">
        <v>1.76717324</v>
      </c>
      <c r="AI18" s="143">
        <v>3.0809764180000001</v>
      </c>
      <c r="AJ18" s="143">
        <v>4.5581941939999995</v>
      </c>
      <c r="AK18" s="143">
        <v>6.5653796149999994</v>
      </c>
      <c r="AL18" s="143">
        <v>4.8377105920000005</v>
      </c>
      <c r="AM18" s="143">
        <v>7.9107820650000003</v>
      </c>
      <c r="AN18" s="143">
        <v>14.078651456999999</v>
      </c>
      <c r="AO18" s="143">
        <v>15.982824954</v>
      </c>
      <c r="AP18" s="143">
        <v>13.784284925</v>
      </c>
      <c r="AQ18" s="143">
        <v>8.9915177760000002</v>
      </c>
      <c r="AR18" s="143">
        <v>16.235508580000001</v>
      </c>
      <c r="AS18" s="143">
        <v>10.453223979000001</v>
      </c>
      <c r="AT18" s="143">
        <v>10.453223979000001</v>
      </c>
      <c r="AU18" s="143">
        <v>11.159550347</v>
      </c>
      <c r="AV18" s="143">
        <v>9.0100857439999995</v>
      </c>
      <c r="AW18" s="143">
        <v>12.363840642</v>
      </c>
      <c r="AX18" s="143">
        <v>23.855217461999999</v>
      </c>
      <c r="AY18" s="143">
        <v>17.514024817000003</v>
      </c>
      <c r="AZ18" s="143">
        <v>24.948451803000001</v>
      </c>
      <c r="BA18" s="143">
        <v>29.672872454</v>
      </c>
      <c r="BB18" s="143">
        <v>26.988896152000002</v>
      </c>
      <c r="BC18" s="143">
        <v>26.581009417000001</v>
      </c>
      <c r="BD18" s="143">
        <v>34.723161572999999</v>
      </c>
      <c r="BE18" s="143">
        <v>25.143447869999999</v>
      </c>
      <c r="BF18" s="143">
        <v>29.316082942000001</v>
      </c>
      <c r="BG18" s="143">
        <v>29.346701507999999</v>
      </c>
      <c r="BH18" s="143">
        <v>28.112873431000001</v>
      </c>
      <c r="BI18" s="143">
        <v>33.598921062999999</v>
      </c>
      <c r="BJ18" s="143">
        <v>20.700104477</v>
      </c>
      <c r="BK18" s="143">
        <v>32.788633494999999</v>
      </c>
      <c r="BL18" s="143">
        <v>22.871128113999998</v>
      </c>
      <c r="BM18" s="143">
        <v>31.109928933999999</v>
      </c>
      <c r="BN18" s="143">
        <v>32.477284596000004</v>
      </c>
      <c r="BO18" s="143">
        <v>31.555611278000001</v>
      </c>
      <c r="BP18" s="143">
        <v>24.947615586000001</v>
      </c>
      <c r="BQ18" s="143">
        <v>13.734568249000001</v>
      </c>
      <c r="BR18" s="143">
        <v>18.287156585000002</v>
      </c>
      <c r="BS18" s="143">
        <v>20.157566023000001</v>
      </c>
      <c r="BT18" s="143">
        <v>31.013639201</v>
      </c>
      <c r="BU18" s="143">
        <v>17.832120396999997</v>
      </c>
      <c r="BV18" s="143">
        <v>18.367784851</v>
      </c>
      <c r="BW18" s="143">
        <v>31.515604224</v>
      </c>
      <c r="BX18" s="143">
        <v>27.772858159999998</v>
      </c>
      <c r="BY18" s="143">
        <v>12.828938593</v>
      </c>
      <c r="BZ18" s="143">
        <v>9.441636968000001</v>
      </c>
      <c r="CA18" s="143">
        <v>11.384048424000001</v>
      </c>
      <c r="CB18" s="143">
        <v>12.446368024</v>
      </c>
      <c r="CC18" s="143">
        <v>14.342503779999999</v>
      </c>
      <c r="CD18" s="143">
        <v>7.6514069504300002</v>
      </c>
      <c r="CE18" s="143">
        <v>10.225815151999999</v>
      </c>
      <c r="CF18" s="143">
        <v>17.904758852000001</v>
      </c>
      <c r="CG18" s="143">
        <v>9.9266036879999984</v>
      </c>
      <c r="CH18" s="143">
        <v>6.7100243410000004</v>
      </c>
      <c r="CI18" s="143">
        <v>19.805846195999997</v>
      </c>
      <c r="CJ18" s="143">
        <v>6.8750902470000002</v>
      </c>
      <c r="CK18" s="143">
        <v>14.656151818</v>
      </c>
      <c r="CL18" s="143">
        <v>12.879198580000001</v>
      </c>
      <c r="CM18" s="143">
        <v>6.8740573469999999</v>
      </c>
      <c r="CN18" s="143">
        <v>14.484699179</v>
      </c>
      <c r="CO18" s="143">
        <v>5.975736479</v>
      </c>
      <c r="CP18" s="143">
        <v>12.349269726999999</v>
      </c>
      <c r="CQ18" s="143">
        <v>16.553225518000001</v>
      </c>
      <c r="CR18" s="143">
        <v>5.3715385199999997</v>
      </c>
      <c r="CS18" s="143">
        <v>1.31128942</v>
      </c>
      <c r="CT18" s="143">
        <v>0</v>
      </c>
      <c r="CU18" s="143">
        <v>0</v>
      </c>
      <c r="CV18" s="143">
        <v>0</v>
      </c>
      <c r="CW18" s="143">
        <v>0</v>
      </c>
      <c r="CX18" s="143">
        <v>0</v>
      </c>
      <c r="CY18" s="143">
        <v>0</v>
      </c>
      <c r="CZ18" s="143">
        <v>0</v>
      </c>
      <c r="DA18" s="143"/>
      <c r="DB18" s="143"/>
      <c r="DC18" s="143">
        <v>0</v>
      </c>
      <c r="DD18" s="143">
        <v>0</v>
      </c>
      <c r="DE18" s="143">
        <v>0</v>
      </c>
      <c r="DF18" s="143">
        <v>0</v>
      </c>
      <c r="DG18" s="143">
        <v>0</v>
      </c>
      <c r="DH18" s="143">
        <v>0</v>
      </c>
      <c r="DI18" s="143">
        <v>0</v>
      </c>
      <c r="DJ18" s="143">
        <v>0</v>
      </c>
      <c r="DK18" s="143">
        <v>0</v>
      </c>
      <c r="DL18" s="143">
        <v>0</v>
      </c>
      <c r="DM18" s="143"/>
      <c r="DN18" s="143">
        <v>0</v>
      </c>
      <c r="DO18" s="143">
        <v>0</v>
      </c>
      <c r="DP18" s="143"/>
      <c r="DQ18" s="143"/>
      <c r="DR18" s="143"/>
      <c r="DS18" s="143"/>
      <c r="DT18" s="143"/>
    </row>
    <row r="19" spans="1:124" ht="15" customHeight="1" outlineLevel="1">
      <c r="A19" s="148"/>
      <c r="B19" s="306" t="s">
        <v>100</v>
      </c>
      <c r="C19" s="143">
        <v>43.189169262453568</v>
      </c>
      <c r="D19" s="143">
        <v>49.548479972755381</v>
      </c>
      <c r="E19" s="143">
        <v>55.2108052118476</v>
      </c>
      <c r="F19" s="143">
        <v>65.63647859059283</v>
      </c>
      <c r="G19" s="143">
        <v>73.387015925214783</v>
      </c>
      <c r="H19" s="143">
        <v>64.507935790857772</v>
      </c>
      <c r="I19" s="143">
        <v>93.321192542539507</v>
      </c>
      <c r="J19" s="143">
        <v>83.153368706487029</v>
      </c>
      <c r="K19" s="143">
        <v>73.140060949865287</v>
      </c>
      <c r="L19" s="143">
        <v>90.779435594808746</v>
      </c>
      <c r="M19" s="143">
        <v>104.94773126878501</v>
      </c>
      <c r="N19" s="143">
        <v>98.668086527700012</v>
      </c>
      <c r="O19" s="143">
        <v>114.56314211036026</v>
      </c>
      <c r="P19" s="143">
        <v>98.8802742092616</v>
      </c>
      <c r="Q19" s="143">
        <v>117.8442927369</v>
      </c>
      <c r="R19" s="143">
        <v>145.064464348005</v>
      </c>
      <c r="S19" s="143">
        <v>136.52563544412749</v>
      </c>
      <c r="T19" s="143">
        <v>163.577534990733</v>
      </c>
      <c r="U19" s="143">
        <v>175.31891067911855</v>
      </c>
      <c r="V19" s="143">
        <v>173.39281903588949</v>
      </c>
      <c r="W19" s="143">
        <v>126.1116309733905</v>
      </c>
      <c r="X19" s="143">
        <v>215.8390265779025</v>
      </c>
      <c r="Y19" s="143">
        <v>55.985028570000004</v>
      </c>
      <c r="Z19" s="143">
        <v>24.429554546999999</v>
      </c>
      <c r="AA19" s="143">
        <v>53.311669457000001</v>
      </c>
      <c r="AB19" s="143">
        <v>23.871518509000001</v>
      </c>
      <c r="AC19" s="143">
        <v>47.034744816</v>
      </c>
      <c r="AD19" s="143">
        <v>3.7502820999999999E-2</v>
      </c>
      <c r="AE19" s="143">
        <v>4.4078330999999998E-2</v>
      </c>
      <c r="AF19" s="143">
        <v>6.0515841000000001E-2</v>
      </c>
      <c r="AG19" s="143">
        <v>5.7819474999999995E-2</v>
      </c>
      <c r="AH19" s="143">
        <v>7.8834113999999997E-2</v>
      </c>
      <c r="AI19" s="143">
        <v>8.7394306000000005E-2</v>
      </c>
      <c r="AJ19" s="143">
        <v>0.138807443</v>
      </c>
      <c r="AK19" s="143">
        <v>9.6565241999999996E-2</v>
      </c>
      <c r="AL19" s="143">
        <v>0.13210617799999999</v>
      </c>
      <c r="AM19" s="143">
        <v>0.101144627</v>
      </c>
      <c r="AN19" s="143">
        <v>0.10615866</v>
      </c>
      <c r="AO19" s="143">
        <v>0.140455891</v>
      </c>
      <c r="AP19" s="143">
        <v>0.160590237</v>
      </c>
      <c r="AQ19" s="143">
        <v>0.12852993399999998</v>
      </c>
      <c r="AR19" s="143">
        <v>0.11599040599999999</v>
      </c>
      <c r="AS19" s="143">
        <v>0.12926151499999999</v>
      </c>
      <c r="AT19" s="143">
        <v>129.26151540000001</v>
      </c>
      <c r="AU19" s="143">
        <v>145.17243359999998</v>
      </c>
      <c r="AV19" s="143">
        <v>115.2280629</v>
      </c>
      <c r="AW19" s="143">
        <v>113.5591146</v>
      </c>
      <c r="AX19" s="143">
        <v>111.589436061</v>
      </c>
      <c r="AY19" s="143">
        <v>132.86276910000001</v>
      </c>
      <c r="AZ19" s="143">
        <v>166.449226968</v>
      </c>
      <c r="BA19" s="143">
        <v>159.05186823600002</v>
      </c>
      <c r="BB19" s="143">
        <v>190.56356511299998</v>
      </c>
      <c r="BC19" s="143">
        <v>216.08610789399998</v>
      </c>
      <c r="BD19" s="143">
        <v>199.02317446800001</v>
      </c>
      <c r="BE19" s="143">
        <v>202.65027446900001</v>
      </c>
      <c r="BF19" s="143">
        <v>262.83226338000003</v>
      </c>
      <c r="BG19" s="143">
        <v>187.20930863799998</v>
      </c>
      <c r="BH19" s="143">
        <v>213.04759424899999</v>
      </c>
      <c r="BI19" s="143">
        <v>219.10236999</v>
      </c>
      <c r="BJ19" s="143">
        <v>217.23525168399999</v>
      </c>
      <c r="BK19" s="143">
        <v>174.71985596799999</v>
      </c>
      <c r="BL19" s="143">
        <v>244.96822167799999</v>
      </c>
      <c r="BM19" s="143">
        <v>222.94623513099998</v>
      </c>
      <c r="BN19" s="143">
        <v>279.82439696</v>
      </c>
      <c r="BO19" s="143">
        <v>241.89000593700001</v>
      </c>
      <c r="BP19" s="143">
        <v>207.57359388199998</v>
      </c>
      <c r="BQ19" s="143">
        <v>185.76322763099998</v>
      </c>
      <c r="BR19" s="143">
        <v>157.738115077</v>
      </c>
      <c r="BS19" s="143">
        <v>218.91721609300001</v>
      </c>
      <c r="BT19" s="143">
        <v>212.95167309799999</v>
      </c>
      <c r="BU19" s="143">
        <v>199.687523658</v>
      </c>
      <c r="BV19" s="143">
        <v>173.12795295100003</v>
      </c>
      <c r="BW19" s="143">
        <v>196.052305746</v>
      </c>
      <c r="BX19" s="143">
        <v>203.540680262</v>
      </c>
      <c r="BY19" s="143">
        <v>205.177198653</v>
      </c>
      <c r="BZ19" s="143">
        <v>154.97145424799999</v>
      </c>
      <c r="CA19" s="143">
        <v>161.71058358299999</v>
      </c>
      <c r="CB19" s="143">
        <v>184.093953763</v>
      </c>
      <c r="CC19" s="143">
        <v>162.61084793799998</v>
      </c>
      <c r="CD19" s="143">
        <v>171.99730961200001</v>
      </c>
      <c r="CE19" s="143">
        <v>210.50043712999999</v>
      </c>
      <c r="CF19" s="143">
        <v>185.71976206899998</v>
      </c>
      <c r="CG19" s="143">
        <v>185.31637083199999</v>
      </c>
      <c r="CH19" s="143">
        <v>157.36076939</v>
      </c>
      <c r="CI19" s="143">
        <v>232.39753786200001</v>
      </c>
      <c r="CJ19" s="143">
        <v>140.57551575699998</v>
      </c>
      <c r="CK19" s="143">
        <v>145.496985819</v>
      </c>
      <c r="CL19" s="143">
        <v>177.40386559999999</v>
      </c>
      <c r="CM19" s="143">
        <v>124.64251634200001</v>
      </c>
      <c r="CN19" s="143">
        <v>181.49605964</v>
      </c>
      <c r="CO19" s="143">
        <v>167.066941902</v>
      </c>
      <c r="CP19" s="143">
        <v>174.484748895</v>
      </c>
      <c r="CQ19" s="143">
        <v>147.14315764400001</v>
      </c>
      <c r="CR19" s="143">
        <v>154.09132619299999</v>
      </c>
      <c r="CS19" s="143">
        <v>119.753001102</v>
      </c>
      <c r="CT19" s="143">
        <v>105.500861671</v>
      </c>
      <c r="CU19" s="143">
        <v>80.527011250000001</v>
      </c>
      <c r="CV19" s="143">
        <v>78.942946526999989</v>
      </c>
      <c r="CW19" s="143">
        <v>69.937541412000002</v>
      </c>
      <c r="CX19" s="143">
        <v>47.174845044999998</v>
      </c>
      <c r="CY19" s="143">
        <v>43.640494971999999</v>
      </c>
      <c r="CZ19" s="143">
        <v>100.992920101</v>
      </c>
      <c r="DA19" s="143"/>
      <c r="DB19" s="143"/>
      <c r="DC19" s="143">
        <v>82.299754907999997</v>
      </c>
      <c r="DD19" s="143">
        <v>101.82731804399999</v>
      </c>
      <c r="DE19" s="143">
        <v>45.090137327000001</v>
      </c>
      <c r="DF19" s="143">
        <v>8.3680473969999998</v>
      </c>
      <c r="DG19" s="143">
        <v>54.039365867999997</v>
      </c>
      <c r="DH19" s="143">
        <v>59.013671414999997</v>
      </c>
      <c r="DI19" s="143">
        <v>45.722506140999997</v>
      </c>
      <c r="DJ19" s="143">
        <v>65.015514553000003</v>
      </c>
      <c r="DK19" s="143">
        <f>58393123097/1000000000</f>
        <v>58.393123097</v>
      </c>
      <c r="DL19" s="143">
        <f>84659443484/1000000000</f>
        <v>84.659443483999993</v>
      </c>
      <c r="DM19" s="143">
        <v>79.740419314999997</v>
      </c>
      <c r="DN19" s="143">
        <v>79.740419314999997</v>
      </c>
      <c r="DO19" s="143">
        <v>77.822222006999993</v>
      </c>
      <c r="DP19" s="143">
        <v>74.462874979100008</v>
      </c>
      <c r="DQ19" s="143">
        <v>84.205819199000004</v>
      </c>
      <c r="DR19" s="143">
        <v>95.610701246000005</v>
      </c>
      <c r="DS19" s="143">
        <v>63.593494995569998</v>
      </c>
      <c r="DT19" s="143">
        <v>109.31049017578999</v>
      </c>
    </row>
    <row r="20" spans="1:124" ht="15" customHeight="1">
      <c r="A20" s="307"/>
      <c r="B20" s="150" t="s">
        <v>353</v>
      </c>
      <c r="C20" s="287">
        <v>75.282318203482461</v>
      </c>
      <c r="D20" s="287">
        <v>104.98851738784899</v>
      </c>
      <c r="E20" s="287">
        <v>107.8244381614191</v>
      </c>
      <c r="F20" s="287">
        <v>136.91646840400455</v>
      </c>
      <c r="G20" s="287">
        <v>142.50215664175369</v>
      </c>
      <c r="H20" s="287">
        <v>133.59381107519937</v>
      </c>
      <c r="I20" s="287">
        <v>156.98382996067431</v>
      </c>
      <c r="J20" s="287">
        <v>144.9433188437213</v>
      </c>
      <c r="K20" s="287">
        <v>120.7806081645145</v>
      </c>
      <c r="L20" s="287">
        <v>141.13787457928802</v>
      </c>
      <c r="M20" s="287">
        <v>177.39372847414825</v>
      </c>
      <c r="N20" s="287">
        <v>166.67153254889126</v>
      </c>
      <c r="O20" s="287">
        <v>152.26962569354924</v>
      </c>
      <c r="P20" s="287">
        <v>188.84140180868894</v>
      </c>
      <c r="Q20" s="287">
        <v>198.2067827706563</v>
      </c>
      <c r="R20" s="287">
        <v>252.62986999372259</v>
      </c>
      <c r="S20" s="287">
        <v>247.4551937950346</v>
      </c>
      <c r="T20" s="287">
        <v>261.17713451433502</v>
      </c>
      <c r="U20" s="287">
        <v>313.79639247784206</v>
      </c>
      <c r="V20" s="287">
        <v>294.96988271967552</v>
      </c>
      <c r="W20" s="287">
        <v>296.19515530187266</v>
      </c>
      <c r="X20" s="287">
        <v>367.07213382018233</v>
      </c>
      <c r="Y20" s="287">
        <v>127.298419939</v>
      </c>
      <c r="Z20" s="287">
        <v>102.907765027</v>
      </c>
      <c r="AA20" s="287">
        <v>62.228968736000006</v>
      </c>
      <c r="AB20" s="287">
        <v>42.750610314999996</v>
      </c>
      <c r="AC20" s="287">
        <v>71.446810263000003</v>
      </c>
      <c r="AD20" s="287">
        <v>26.097627599999999</v>
      </c>
      <c r="AE20" s="287">
        <v>34.156213061999999</v>
      </c>
      <c r="AF20" s="287">
        <v>39.138158130999997</v>
      </c>
      <c r="AG20" s="287">
        <v>53.881423552000001</v>
      </c>
      <c r="AH20" s="287">
        <v>61.219561631999994</v>
      </c>
      <c r="AI20" s="287">
        <v>72.951976823999999</v>
      </c>
      <c r="AJ20" s="287">
        <v>67.581227295999994</v>
      </c>
      <c r="AK20" s="287">
        <v>63.535781685000003</v>
      </c>
      <c r="AL20" s="287">
        <v>61.050901166000003</v>
      </c>
      <c r="AM20" s="287">
        <v>62.031161425000001</v>
      </c>
      <c r="AN20" s="287">
        <v>70.501358740000001</v>
      </c>
      <c r="AO20" s="287">
        <v>83.832717103999997</v>
      </c>
      <c r="AP20" s="287">
        <v>72.603474163000001</v>
      </c>
      <c r="AQ20" s="287">
        <v>75.174840958999994</v>
      </c>
      <c r="AR20" s="287">
        <v>69.429426437000004</v>
      </c>
      <c r="AS20" s="287">
        <v>71.207475183</v>
      </c>
      <c r="AT20" s="287">
        <v>200.339729068</v>
      </c>
      <c r="AU20" s="287">
        <v>204.210024387</v>
      </c>
      <c r="AV20" s="287">
        <v>178.78819422699999</v>
      </c>
      <c r="AW20" s="287">
        <v>158.57174749699999</v>
      </c>
      <c r="AX20" s="287">
        <v>208.16801619099999</v>
      </c>
      <c r="AY20" s="287">
        <v>195.60290694300002</v>
      </c>
      <c r="AZ20" s="287">
        <v>257.236595873</v>
      </c>
      <c r="BA20" s="287">
        <v>253.95211450600002</v>
      </c>
      <c r="BB20" s="287">
        <v>316.28649328099999</v>
      </c>
      <c r="BC20" s="287">
        <v>311.933795476</v>
      </c>
      <c r="BD20" s="287">
        <v>323.03072936299998</v>
      </c>
      <c r="BE20" s="287">
        <v>296.12765290900001</v>
      </c>
      <c r="BF20" s="287">
        <v>367.66512752600005</v>
      </c>
      <c r="BG20" s="287">
        <v>287.19563735700001</v>
      </c>
      <c r="BH20" s="287">
        <v>332.10828371100001</v>
      </c>
      <c r="BI20" s="287">
        <v>332.10828371100001</v>
      </c>
      <c r="BJ20" s="287">
        <v>304.31308385200003</v>
      </c>
      <c r="BK20" s="287">
        <v>290.897385251</v>
      </c>
      <c r="BL20" s="287">
        <v>344.50932600599998</v>
      </c>
      <c r="BM20" s="287">
        <v>338.79029193700001</v>
      </c>
      <c r="BN20" s="287">
        <v>400.68922546300001</v>
      </c>
      <c r="BO20" s="287">
        <v>345.62015038200002</v>
      </c>
      <c r="BP20" s="287">
        <v>313.485916433</v>
      </c>
      <c r="BQ20" s="287">
        <v>258.90097568199997</v>
      </c>
      <c r="BR20" s="287">
        <v>266.11775546399997</v>
      </c>
      <c r="BS20" s="287">
        <v>328.20699221699999</v>
      </c>
      <c r="BT20" s="287">
        <v>301.41104362299996</v>
      </c>
      <c r="BU20" s="287">
        <v>301.41104362299996</v>
      </c>
      <c r="BV20" s="287">
        <v>274.72798854600001</v>
      </c>
      <c r="BW20" s="287">
        <v>317.35659318899997</v>
      </c>
      <c r="BX20" s="287">
        <v>318.54552019800002</v>
      </c>
      <c r="BY20" s="287">
        <v>292.08971227999996</v>
      </c>
      <c r="BZ20" s="287">
        <v>264.824066066</v>
      </c>
      <c r="CA20" s="287">
        <v>256.36626537899997</v>
      </c>
      <c r="CB20" s="287">
        <v>276.91981613300004</v>
      </c>
      <c r="CC20" s="287">
        <v>259.82103781199999</v>
      </c>
      <c r="CD20" s="287">
        <v>267.08860202669001</v>
      </c>
      <c r="CE20" s="287">
        <v>302.616596792</v>
      </c>
      <c r="CF20" s="287">
        <v>295.92159365400005</v>
      </c>
      <c r="CG20" s="287">
        <v>272.78162654499999</v>
      </c>
      <c r="CH20" s="287">
        <v>223.826531346</v>
      </c>
      <c r="CI20" s="287">
        <v>325.15546529700003</v>
      </c>
      <c r="CJ20" s="287">
        <v>21.038820671</v>
      </c>
      <c r="CK20" s="287">
        <v>236.72760347900001</v>
      </c>
      <c r="CL20" s="287">
        <v>268.31362834100003</v>
      </c>
      <c r="CM20" s="287">
        <v>198.84417418699999</v>
      </c>
      <c r="CN20" s="287">
        <v>270.87294418599998</v>
      </c>
      <c r="CO20" s="287">
        <v>242.28117226200001</v>
      </c>
      <c r="CP20" s="287">
        <v>288.34883899099998</v>
      </c>
      <c r="CQ20" s="287">
        <v>243.32961315200001</v>
      </c>
      <c r="CR20" s="287">
        <v>222.98031694599999</v>
      </c>
      <c r="CS20" s="287">
        <v>177.65707287900003</v>
      </c>
      <c r="CT20" s="287">
        <v>151.196072775</v>
      </c>
      <c r="CU20" s="287">
        <v>139.51522728899999</v>
      </c>
      <c r="CV20" s="287">
        <v>103.37658297300001</v>
      </c>
      <c r="CW20" s="287">
        <v>101.281528683</v>
      </c>
      <c r="CX20" s="287">
        <v>90.536588030999994</v>
      </c>
      <c r="CY20" s="287">
        <v>91.697293633000001</v>
      </c>
      <c r="CZ20" s="287">
        <v>152.82506879799999</v>
      </c>
      <c r="DA20" s="143"/>
      <c r="DB20" s="143"/>
      <c r="DC20" s="287">
        <v>114.856731985</v>
      </c>
      <c r="DD20" s="287">
        <v>138.57688856199999</v>
      </c>
      <c r="DE20" s="287">
        <v>75.561577360000001</v>
      </c>
      <c r="DF20" s="287">
        <v>84.184564872999999</v>
      </c>
      <c r="DG20" s="287">
        <v>102.568466954</v>
      </c>
      <c r="DH20" s="287">
        <v>86.596308765000003</v>
      </c>
      <c r="DI20" s="287">
        <v>71.334324120999995</v>
      </c>
      <c r="DJ20" s="287">
        <v>102.24718611599999</v>
      </c>
      <c r="DK20" s="287">
        <f>96645212655/1000000000</f>
        <v>96.645212654999995</v>
      </c>
      <c r="DL20" s="287">
        <f>127091013042/1000000000</f>
        <v>127.091013042</v>
      </c>
      <c r="DM20" s="287">
        <v>118.31163202899999</v>
      </c>
      <c r="DN20" s="287">
        <v>118.31163202899999</v>
      </c>
      <c r="DO20" s="287">
        <v>119.49642730599999</v>
      </c>
      <c r="DP20" s="287">
        <v>118.13343435310001</v>
      </c>
      <c r="DQ20" s="287">
        <v>117.89102837600001</v>
      </c>
      <c r="DR20" s="287">
        <v>133.31487348100001</v>
      </c>
      <c r="DS20" s="287">
        <v>114.53843904054</v>
      </c>
      <c r="DT20" s="287">
        <v>158.9508445699</v>
      </c>
    </row>
    <row r="21" spans="1:124" ht="15" customHeight="1">
      <c r="A21" s="148"/>
      <c r="B21" s="155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  <c r="DC21" s="143"/>
      <c r="DD21" s="143"/>
      <c r="DE21" s="143"/>
      <c r="DF21" s="143"/>
      <c r="DG21" s="143"/>
      <c r="DH21" s="143"/>
      <c r="DI21" s="143"/>
      <c r="DJ21" s="143"/>
      <c r="DK21" s="143"/>
      <c r="DL21" s="143"/>
      <c r="DM21" s="143"/>
      <c r="DN21" s="143"/>
      <c r="DO21" s="143"/>
      <c r="DP21" s="143"/>
      <c r="DQ21" s="143"/>
      <c r="DR21" s="143"/>
      <c r="DS21" s="143"/>
      <c r="DT21" s="143"/>
    </row>
    <row r="22" spans="1:124" ht="15" customHeight="1">
      <c r="A22" s="307"/>
      <c r="B22" s="306" t="s">
        <v>97</v>
      </c>
      <c r="C22" s="143">
        <v>0.38328997591976349</v>
      </c>
      <c r="D22" s="143">
        <v>0.48077405154923375</v>
      </c>
      <c r="E22" s="143">
        <v>0.43314836169456705</v>
      </c>
      <c r="F22" s="143">
        <v>0.57374108651445765</v>
      </c>
      <c r="G22" s="143">
        <v>0.5553793252905399</v>
      </c>
      <c r="H22" s="143">
        <v>0.56439417427740812</v>
      </c>
      <c r="I22" s="143">
        <v>0.56122141736907327</v>
      </c>
      <c r="J22" s="143">
        <v>0.47066450787551295</v>
      </c>
      <c r="K22" s="143">
        <v>0.43530501210782968</v>
      </c>
      <c r="L22" s="143">
        <v>0.49811545469949547</v>
      </c>
      <c r="M22" s="143">
        <v>0.70989820137281312</v>
      </c>
      <c r="N22" s="143">
        <v>0.63394092775249755</v>
      </c>
      <c r="O22" s="143">
        <v>0.8180782994191913</v>
      </c>
      <c r="P22" s="143">
        <v>0.74281326489469912</v>
      </c>
      <c r="Q22" s="143">
        <v>0.7237465702094561</v>
      </c>
      <c r="R22" s="143">
        <v>1.1356009987075195</v>
      </c>
      <c r="S22" s="143">
        <v>1.0017157043592197</v>
      </c>
      <c r="T22" s="143">
        <v>0.82811895358461041</v>
      </c>
      <c r="U22" s="143">
        <v>1.2571855086586887</v>
      </c>
      <c r="V22" s="143">
        <v>1.5193067869335972</v>
      </c>
      <c r="W22" s="143">
        <v>2.1491610611839098</v>
      </c>
      <c r="X22" s="143">
        <v>1.8959121329030457</v>
      </c>
      <c r="Y22" s="143">
        <v>0.93873339895006125</v>
      </c>
      <c r="Z22" s="143">
        <v>1.0012066071533274</v>
      </c>
      <c r="AA22" s="143">
        <v>0.16543714301495299</v>
      </c>
      <c r="AB22" s="143">
        <v>0.27352472274552758</v>
      </c>
      <c r="AC22" s="143">
        <v>0.24926632756347833</v>
      </c>
      <c r="AD22" s="143">
        <v>0.27855504803759917</v>
      </c>
      <c r="AE22" s="143">
        <v>0.3479316975297535</v>
      </c>
      <c r="AF22" s="143">
        <v>0.40481581407603529</v>
      </c>
      <c r="AG22" s="143">
        <v>0.57466009012158448</v>
      </c>
      <c r="AH22" s="143">
        <v>0.63477403273526456</v>
      </c>
      <c r="AI22" s="143">
        <v>0.73715442356630601</v>
      </c>
      <c r="AJ22" s="143">
        <v>0.5780579367020896</v>
      </c>
      <c r="AK22" s="143">
        <v>0.50859198764595115</v>
      </c>
      <c r="AL22" s="143">
        <v>0.48381280169713081</v>
      </c>
      <c r="AM22" s="143">
        <v>0.4595971334628422</v>
      </c>
      <c r="AN22" s="143">
        <v>0.45812734882947959</v>
      </c>
      <c r="AO22" s="143">
        <v>0.56254822783867131</v>
      </c>
      <c r="AP22" s="143">
        <v>0.47137817542247462</v>
      </c>
      <c r="AQ22" s="143">
        <v>0.56793669004549274</v>
      </c>
      <c r="AR22" s="143">
        <v>0.40976902557537848</v>
      </c>
      <c r="AS22" s="143">
        <v>0.49473310285715821</v>
      </c>
      <c r="AT22" s="143">
        <v>0.49745360995107013</v>
      </c>
      <c r="AU22" s="143">
        <v>0.37229291547236998</v>
      </c>
      <c r="AV22" s="143">
        <v>0.43128667451749375</v>
      </c>
      <c r="AW22" s="143">
        <v>0.25020740203727787</v>
      </c>
      <c r="AX22" s="143">
        <v>0.52462511988220195</v>
      </c>
      <c r="AY22" s="143">
        <v>0.32196720357980246</v>
      </c>
      <c r="AZ22" s="143">
        <v>0.49931628145757506</v>
      </c>
      <c r="BA22" s="143">
        <v>0.47850243579090701</v>
      </c>
      <c r="BB22" s="143">
        <v>0.84794810554641309</v>
      </c>
      <c r="BC22" s="143">
        <v>0.55137476238308369</v>
      </c>
      <c r="BD22" s="143">
        <v>0.6783861217304632</v>
      </c>
      <c r="BE22" s="143">
        <v>0.5306102960079222</v>
      </c>
      <c r="BF22" s="143">
        <v>0.58890240439397901</v>
      </c>
      <c r="BG22" s="143">
        <v>0.53206067341781527</v>
      </c>
      <c r="BH22" s="143">
        <v>0.53820842495750776</v>
      </c>
      <c r="BI22" s="143">
        <v>0.58050342490135143</v>
      </c>
      <c r="BJ22" s="143">
        <v>0.51541093825022788</v>
      </c>
      <c r="BK22" s="143">
        <v>0.64642324747874003</v>
      </c>
      <c r="BL22" s="143">
        <v>0.61851993034594432</v>
      </c>
      <c r="BM22" s="143">
        <v>0.66099992168940325</v>
      </c>
      <c r="BN22" s="143">
        <v>0.7102735763055894</v>
      </c>
      <c r="BO22" s="143">
        <v>0.54941894095128219</v>
      </c>
      <c r="BP22" s="143">
        <v>0.65096806943346996</v>
      </c>
      <c r="BQ22" s="143">
        <v>0.45474929936986908</v>
      </c>
      <c r="BR22" s="143">
        <v>0.77105134718480384</v>
      </c>
      <c r="BS22" s="143">
        <v>0.72107918613035416</v>
      </c>
      <c r="BT22" s="143">
        <v>0.5655464245048597</v>
      </c>
      <c r="BU22" s="143">
        <v>0.70892376182701178</v>
      </c>
      <c r="BV22" s="143">
        <v>0.68098258042702409</v>
      </c>
      <c r="BW22" s="143">
        <v>0.74788840362946518</v>
      </c>
      <c r="BX22" s="143">
        <v>0.72416573044639154</v>
      </c>
      <c r="BY22" s="143">
        <v>0.6005657527357855</v>
      </c>
      <c r="BZ22" s="143">
        <v>0.86353109422294327</v>
      </c>
      <c r="CA22" s="143">
        <v>0.71104384896080686</v>
      </c>
      <c r="CB22" s="143">
        <v>0.6582474296254579</v>
      </c>
      <c r="CC22" s="143">
        <v>0.65366111568758412</v>
      </c>
      <c r="CD22" s="143">
        <v>0.76213740699815447</v>
      </c>
      <c r="CE22" s="143">
        <v>0.69024849137219657</v>
      </c>
      <c r="CF22" s="143">
        <v>0.73752586111065499</v>
      </c>
      <c r="CG22" s="143">
        <v>0.62024458556070106</v>
      </c>
      <c r="CH22" s="143">
        <v>0.51507982841031508</v>
      </c>
      <c r="CI22" s="143">
        <v>0.49672895271009254</v>
      </c>
      <c r="CJ22" s="143">
        <v>0.62783955924911872</v>
      </c>
      <c r="CK22" s="143">
        <v>0.54266227203390316</v>
      </c>
      <c r="CL22" s="143">
        <v>0.60816781725072078</v>
      </c>
      <c r="CM22" s="143">
        <v>0.60133685740762544</v>
      </c>
      <c r="CN22" s="143">
        <v>0.57484658292384228</v>
      </c>
      <c r="CO22" s="143">
        <v>0.61688468983190237</v>
      </c>
      <c r="CP22" s="143">
        <v>0.74933351961807149</v>
      </c>
      <c r="CQ22" s="143">
        <v>0.64330891853276673</v>
      </c>
      <c r="CR22" s="143">
        <v>0.48592348655499729</v>
      </c>
      <c r="CS22" s="143">
        <v>0.43684517823153979</v>
      </c>
      <c r="CT22" s="143">
        <v>0.32438452668869977</v>
      </c>
      <c r="CU22" s="143">
        <v>0.46386547319731047</v>
      </c>
      <c r="CV22" s="143">
        <v>0.17826174551219587</v>
      </c>
      <c r="CW22" s="143">
        <v>0.23075194251301723</v>
      </c>
      <c r="CX22" s="143">
        <v>0.30492325965382999</v>
      </c>
      <c r="CY22" s="143">
        <v>0.33739972530688189</v>
      </c>
      <c r="CZ22" s="143">
        <v>0.32821726390026817</v>
      </c>
      <c r="DA22" s="143"/>
      <c r="DB22" s="143"/>
      <c r="DC22" s="143">
        <v>0.17176542705345582</v>
      </c>
      <c r="DD22" s="143">
        <v>0.18219869824400628</v>
      </c>
      <c r="DE22" s="143">
        <v>0.15973186258661468</v>
      </c>
      <c r="DF22" s="143">
        <v>0.15876051057614537</v>
      </c>
      <c r="DG22" s="143">
        <v>0.25690800893866955</v>
      </c>
      <c r="DH22" s="143">
        <v>0.11778593647148392</v>
      </c>
      <c r="DI22" s="143">
        <v>0.11524338857419741</v>
      </c>
      <c r="DJ22" s="143">
        <v>0.17632427527320479</v>
      </c>
      <c r="DK22" s="143">
        <f>+DK16/'Table 8'!GR$12</f>
        <v>0.17300917168474056</v>
      </c>
      <c r="DL22" s="143">
        <f>+DL16/'Table 8'!GS$12</f>
        <v>0.19280527821742699</v>
      </c>
      <c r="DM22" s="143">
        <v>0.19512259072810956</v>
      </c>
      <c r="DN22" s="143">
        <v>0.19512259072810956</v>
      </c>
      <c r="DO22" s="143">
        <v>0.16655145872741681</v>
      </c>
      <c r="DP22" s="143">
        <v>0.21436298876133442</v>
      </c>
      <c r="DQ22" s="143">
        <v>0.14548764579216414</v>
      </c>
      <c r="DR22" s="143">
        <v>0.13061252926311614</v>
      </c>
      <c r="DS22" s="143">
        <v>0.23314081462445518</v>
      </c>
      <c r="DT22" s="143">
        <v>0.22645602910741897</v>
      </c>
    </row>
    <row r="23" spans="1:124" ht="15" customHeight="1">
      <c r="A23" s="148"/>
      <c r="B23" s="306" t="s">
        <v>98</v>
      </c>
      <c r="C23" s="143">
        <v>7.8046962597024039E-2</v>
      </c>
      <c r="D23" s="143">
        <v>0.11913417077273385</v>
      </c>
      <c r="E23" s="143">
        <v>0.12391803329947354</v>
      </c>
      <c r="F23" s="143">
        <v>0.14448424551508871</v>
      </c>
      <c r="G23" s="143">
        <v>0.14211582104414422</v>
      </c>
      <c r="H23" s="143">
        <v>0.16362368248734452</v>
      </c>
      <c r="I23" s="143">
        <v>0.14876176141187925</v>
      </c>
      <c r="J23" s="143">
        <v>0.17231469088936863</v>
      </c>
      <c r="K23" s="143">
        <v>9.6647268313146337E-2</v>
      </c>
      <c r="L23" s="143">
        <v>9.3066702366795886E-2</v>
      </c>
      <c r="M23" s="143">
        <v>0.10633570366243375</v>
      </c>
      <c r="N23" s="143">
        <v>0.11555827344891338</v>
      </c>
      <c r="O23" s="143">
        <v>8.8402333106371217E-2</v>
      </c>
      <c r="P23" s="143">
        <v>0.18632689100790786</v>
      </c>
      <c r="Q23" s="143">
        <v>0.13073866402705142</v>
      </c>
      <c r="R23" s="143">
        <v>0.16157926714251891</v>
      </c>
      <c r="S23" s="143">
        <v>0.22315332594245732</v>
      </c>
      <c r="T23" s="143">
        <v>0.16132265307922222</v>
      </c>
      <c r="U23" s="143">
        <v>0.23932668597930681</v>
      </c>
      <c r="V23" s="143">
        <v>0.14822776740135948</v>
      </c>
      <c r="W23" s="143">
        <v>0.31360324638735193</v>
      </c>
      <c r="X23" s="143">
        <v>0.23212100512543235</v>
      </c>
      <c r="Y23" s="143">
        <v>0.14374043469860898</v>
      </c>
      <c r="Z23" s="143">
        <v>0.11300429312918099</v>
      </c>
      <c r="AA23" s="143">
        <v>8.1434239899914163E-2</v>
      </c>
      <c r="AB23" s="143">
        <v>4.3602275774171063E-2</v>
      </c>
      <c r="AC23" s="143">
        <v>0.1143395807945309</v>
      </c>
      <c r="AD23" s="143">
        <v>5.9253777546966493E-2</v>
      </c>
      <c r="AE23" s="143">
        <v>9.0493806056088227E-2</v>
      </c>
      <c r="AF23" s="143">
        <v>9.4241297509189526E-2</v>
      </c>
      <c r="AG23" s="143">
        <v>0.10723747176310311</v>
      </c>
      <c r="AH23" s="143">
        <v>0.1283233412333239</v>
      </c>
      <c r="AI23" s="143">
        <v>0.15973792537850551</v>
      </c>
      <c r="AJ23" s="143">
        <v>0.16944254660865846</v>
      </c>
      <c r="AK23" s="143">
        <v>0.15052824215558455</v>
      </c>
      <c r="AL23" s="143">
        <v>0.1481721923076923</v>
      </c>
      <c r="AM23" s="143">
        <v>0.14177589936154697</v>
      </c>
      <c r="AN23" s="143">
        <v>0.16581650852546559</v>
      </c>
      <c r="AO23" s="143">
        <v>0.17923318265327917</v>
      </c>
      <c r="AP23" s="143">
        <v>0.1554133574645645</v>
      </c>
      <c r="AQ23" s="143">
        <v>0.13951980391755245</v>
      </c>
      <c r="AR23" s="143">
        <v>0.16227601721949453</v>
      </c>
      <c r="AS23" s="143">
        <v>0.16016950906871483</v>
      </c>
      <c r="AT23" s="143">
        <v>0.16100908645005732</v>
      </c>
      <c r="AU23" s="143">
        <v>0.15390878627950938</v>
      </c>
      <c r="AV23" s="143">
        <v>0.15969259066459385</v>
      </c>
      <c r="AW23" s="143">
        <v>0.10359398780884266</v>
      </c>
      <c r="AX23" s="143">
        <v>0.26275233359137734</v>
      </c>
      <c r="AY23" s="143">
        <v>0.16334619574093648</v>
      </c>
      <c r="AZ23" s="143">
        <v>0.20662131649234169</v>
      </c>
      <c r="BA23" s="143">
        <v>0.22084058434965342</v>
      </c>
      <c r="BB23" s="143">
        <v>0.21056107969317031</v>
      </c>
      <c r="BC23" s="143">
        <v>0.1911726410955967</v>
      </c>
      <c r="BD23" s="143">
        <v>0.27852799627027636</v>
      </c>
      <c r="BE23" s="143">
        <v>0.20166484430655049</v>
      </c>
      <c r="BF23" s="143">
        <v>0.21926522150556352</v>
      </c>
      <c r="BG23" s="143">
        <v>0.2138949607764733</v>
      </c>
      <c r="BH23" s="143">
        <v>0.20682638164981393</v>
      </c>
      <c r="BI23" s="143">
        <v>0.253118045610425</v>
      </c>
      <c r="BJ23" s="143">
        <v>0.18123341655851946</v>
      </c>
      <c r="BK23" s="143">
        <v>0.22865693167293044</v>
      </c>
      <c r="BL23" s="143">
        <v>0.1859553073522365</v>
      </c>
      <c r="BM23" s="143">
        <v>0.2279597974600733</v>
      </c>
      <c r="BN23" s="143">
        <v>0.2168960484105297</v>
      </c>
      <c r="BO23" s="143">
        <v>0.20756394402433267</v>
      </c>
      <c r="BP23" s="143">
        <v>0.19806934698750583</v>
      </c>
      <c r="BQ23" s="143">
        <v>0.16807569829204108</v>
      </c>
      <c r="BR23" s="143">
        <v>0.17338360928998986</v>
      </c>
      <c r="BS23" s="143">
        <v>0.2130542502489074</v>
      </c>
      <c r="BT23" s="143">
        <v>0.21374552304014593</v>
      </c>
      <c r="BU23" s="143">
        <v>0.16911567103114797</v>
      </c>
      <c r="BV23" s="143">
        <v>0.18759432713459814</v>
      </c>
      <c r="BW23" s="143">
        <v>0.21146500389839168</v>
      </c>
      <c r="BX23" s="143">
        <v>0.18486343977505948</v>
      </c>
      <c r="BY23" s="143">
        <v>0.17128573607552083</v>
      </c>
      <c r="BZ23" s="143">
        <v>0.18201048149208518</v>
      </c>
      <c r="CA23" s="143">
        <v>0.15485206534711887</v>
      </c>
      <c r="CB23" s="143">
        <v>0.17620716062183875</v>
      </c>
      <c r="CC23" s="143">
        <v>0.20484477983717214</v>
      </c>
      <c r="CD23" s="143">
        <v>0.14449104835439439</v>
      </c>
      <c r="CE23" s="143">
        <v>0.15057097166657826</v>
      </c>
      <c r="CF23" s="143">
        <v>0.21375231417802071</v>
      </c>
      <c r="CG23" s="143">
        <v>0.17594640527996552</v>
      </c>
      <c r="CH23" s="143">
        <v>9.7055161851813176E-2</v>
      </c>
      <c r="CI23" s="143">
        <v>0.25061931344725719</v>
      </c>
      <c r="CJ23" s="143">
        <v>8.0343738692534444E-2</v>
      </c>
      <c r="CK23" s="143">
        <v>0.24181108279038749</v>
      </c>
      <c r="CL23" s="143">
        <v>0.19102678888530419</v>
      </c>
      <c r="CM23" s="143">
        <v>8.8074828071001796E-2</v>
      </c>
      <c r="CN23" s="143">
        <v>0.19264472288008361</v>
      </c>
      <c r="CO23" s="143">
        <v>9.0339397629009402E-2</v>
      </c>
      <c r="CP23" s="143">
        <v>0.29066929906545114</v>
      </c>
      <c r="CQ23" s="143">
        <v>0.16656246170618588</v>
      </c>
      <c r="CR23" s="143">
        <v>0.15174111604816812</v>
      </c>
      <c r="CS23" s="143">
        <v>0.12079351561911238</v>
      </c>
      <c r="CT23" s="143">
        <v>0.11896234889577006</v>
      </c>
      <c r="CU23" s="143">
        <v>0.10078120168893315</v>
      </c>
      <c r="CV23" s="143">
        <v>5.15317690758052E-2</v>
      </c>
      <c r="CW23" s="143">
        <v>5.8785417131578352E-2</v>
      </c>
      <c r="CX23" s="143">
        <v>9.1769318092655816E-2</v>
      </c>
      <c r="CY23" s="143">
        <v>9.8216387652242804E-2</v>
      </c>
      <c r="CZ23" s="143">
        <v>9.6089501737757696E-2</v>
      </c>
      <c r="DA23" s="143"/>
      <c r="DB23" s="143"/>
      <c r="DC23" s="143">
        <v>6.8855796295590951E-2</v>
      </c>
      <c r="DD23" s="143">
        <v>8.9400693647086651E-2</v>
      </c>
      <c r="DE23" s="143">
        <v>6.5462381169272221E-2</v>
      </c>
      <c r="DF23" s="143">
        <v>6.1841335070756176E-2</v>
      </c>
      <c r="DG23" s="143">
        <v>5.4943607129086983E-2</v>
      </c>
      <c r="DH23" s="143">
        <v>5.5749549589845633E-2</v>
      </c>
      <c r="DI23" s="143">
        <v>4.416429566661207E-2</v>
      </c>
      <c r="DJ23" s="143">
        <v>4.8122831086041359E-2</v>
      </c>
      <c r="DK23" s="143">
        <f>+DK17/'Table 8'!GR$12</f>
        <v>5.7586658755501598E-2</v>
      </c>
      <c r="DL23" s="143">
        <f>+DL17/'Table 8'!GS$12</f>
        <v>6.2982713535393614E-2</v>
      </c>
      <c r="DM23" s="143">
        <v>3.7390288187547659E-2</v>
      </c>
      <c r="DN23" s="143">
        <v>3.7390288187547659E-2</v>
      </c>
      <c r="DO23" s="143">
        <v>8.466492644321208E-2</v>
      </c>
      <c r="DP23" s="143">
        <v>4.8884465538750588E-2</v>
      </c>
      <c r="DQ23" s="143">
        <v>5.7561725510712529E-2</v>
      </c>
      <c r="DR23" s="143">
        <v>9.6658456980355398E-2</v>
      </c>
      <c r="DS23" s="143">
        <v>7.3936589758909016E-2</v>
      </c>
      <c r="DT23" s="143">
        <v>7.2750779511351282E-2</v>
      </c>
    </row>
    <row r="24" spans="1:124" ht="15" customHeight="1">
      <c r="A24" s="148"/>
      <c r="B24" s="306" t="s">
        <v>99</v>
      </c>
      <c r="C24" s="143">
        <v>0.11263601922455513</v>
      </c>
      <c r="D24" s="143">
        <v>9.400300385105452E-2</v>
      </c>
      <c r="E24" s="143">
        <v>0.10167034697666849</v>
      </c>
      <c r="F24" s="143">
        <v>0.17619570108978141</v>
      </c>
      <c r="G24" s="143">
        <v>0.22149140717742793</v>
      </c>
      <c r="H24" s="143">
        <v>0.19352648290699301</v>
      </c>
      <c r="I24" s="143">
        <v>0.13918033001758015</v>
      </c>
      <c r="J24" s="143">
        <v>0.18042569632365876</v>
      </c>
      <c r="K24" s="143">
        <v>0.10333548555803736</v>
      </c>
      <c r="L24" s="143">
        <v>8.1969012355968443E-2</v>
      </c>
      <c r="M24" s="143">
        <v>0.1496161393651568</v>
      </c>
      <c r="N24" s="143">
        <v>0.15691731635207168</v>
      </c>
      <c r="O24" s="143">
        <v>0.12050490637346821</v>
      </c>
      <c r="P24" s="143">
        <v>0.2690953804652681</v>
      </c>
      <c r="Q24" s="143">
        <v>0.21551663026993415</v>
      </c>
      <c r="R24" s="143">
        <v>0.13559237012355638</v>
      </c>
      <c r="S24" s="143">
        <v>0.25786893787148729</v>
      </c>
      <c r="T24" s="143">
        <v>0.31127938385528536</v>
      </c>
      <c r="U24" s="143">
        <v>0.36858174930011706</v>
      </c>
      <c r="V24" s="143">
        <v>0.3275869364626976</v>
      </c>
      <c r="W24" s="143">
        <v>0.38627889495210677</v>
      </c>
      <c r="X24" s="143">
        <v>0.28012833933784637</v>
      </c>
      <c r="Y24" s="143">
        <v>0.11076463213505304</v>
      </c>
      <c r="Z24" s="143">
        <v>3.6011273007116013E-2</v>
      </c>
      <c r="AA24" s="143">
        <v>0</v>
      </c>
      <c r="AB24" s="143">
        <v>0</v>
      </c>
      <c r="AC24" s="143">
        <v>0</v>
      </c>
      <c r="AD24" s="143">
        <v>5.3329016008205347E-4</v>
      </c>
      <c r="AE24" s="143">
        <v>0</v>
      </c>
      <c r="AF24" s="143">
        <v>3.1934242731922989E-3</v>
      </c>
      <c r="AG24" s="143">
        <v>9.8691922987944377E-3</v>
      </c>
      <c r="AH24" s="143">
        <v>2.2712557386319821E-2</v>
      </c>
      <c r="AI24" s="143">
        <v>3.9598185461275484E-2</v>
      </c>
      <c r="AJ24" s="143">
        <v>5.4182942181965135E-2</v>
      </c>
      <c r="AK24" s="143">
        <v>7.6087261944082288E-2</v>
      </c>
      <c r="AL24" s="143">
        <v>5.4516786404922364E-2</v>
      </c>
      <c r="AM24" s="143">
        <v>8.8067352785647882E-2</v>
      </c>
      <c r="AN24" s="143">
        <v>0.15598058317730087</v>
      </c>
      <c r="AO24" s="143">
        <v>0.1750976391632294</v>
      </c>
      <c r="AP24" s="143">
        <v>0.14729081882342884</v>
      </c>
      <c r="AQ24" s="143">
        <v>9.6931046937323476E-2</v>
      </c>
      <c r="AR24" s="143">
        <v>0.17538723424021951</v>
      </c>
      <c r="AS24" s="143">
        <v>0.11292115218588976</v>
      </c>
      <c r="AT24" s="143">
        <v>0.11353499740959375</v>
      </c>
      <c r="AU24" s="143">
        <v>0.12264859483668175</v>
      </c>
      <c r="AV24" s="143">
        <v>9.7612637997064072E-2</v>
      </c>
      <c r="AW24" s="143">
        <v>0.13398180149544864</v>
      </c>
      <c r="AX24" s="143">
        <v>0.2582809662251046</v>
      </c>
      <c r="AY24" s="143">
        <v>0.18793989469843708</v>
      </c>
      <c r="AZ24" s="143">
        <v>0.26750212356255598</v>
      </c>
      <c r="BA24" s="143">
        <v>0.31814121930534633</v>
      </c>
      <c r="BB24" s="143">
        <v>0.28934293366496389</v>
      </c>
      <c r="BC24" s="143">
        <v>0.28495172639026611</v>
      </c>
      <c r="BD24" s="143">
        <v>0.37214884140636301</v>
      </c>
      <c r="BE24" s="143">
        <v>0.26944040336731651</v>
      </c>
      <c r="BF24" s="143">
        <v>0.31373568594350792</v>
      </c>
      <c r="BG24" s="143">
        <v>0.30990165435246675</v>
      </c>
      <c r="BH24" s="143">
        <v>0.29541074832158876</v>
      </c>
      <c r="BI24" s="143">
        <v>0.35272437661477618</v>
      </c>
      <c r="BJ24" s="143">
        <v>0.21725074703595318</v>
      </c>
      <c r="BK24" s="143">
        <v>0.34408278227154721</v>
      </c>
      <c r="BL24" s="143">
        <v>0.23997993914932159</v>
      </c>
      <c r="BM24" s="143">
        <v>0.3263793985114446</v>
      </c>
      <c r="BN24" s="143">
        <v>0.34068094257346815</v>
      </c>
      <c r="BO24" s="143">
        <v>0.33096241311028374</v>
      </c>
      <c r="BP24" s="143">
        <v>0.26161413612680745</v>
      </c>
      <c r="BQ24" s="143">
        <v>0.14400293832894726</v>
      </c>
      <c r="BR24" s="143">
        <v>0.19170333866216602</v>
      </c>
      <c r="BS24" s="143">
        <v>0.2112575958477001</v>
      </c>
      <c r="BT24" s="143">
        <v>0.32516895269299728</v>
      </c>
      <c r="BU24" s="143">
        <v>0.18663778360755251</v>
      </c>
      <c r="BV24" s="143">
        <v>0.19167850949637885</v>
      </c>
      <c r="BW24" s="143">
        <v>0.32850312417524002</v>
      </c>
      <c r="BX24" s="143">
        <v>0.28941608879227071</v>
      </c>
      <c r="BY24" s="143">
        <v>0.13366033359213245</v>
      </c>
      <c r="BZ24" s="143">
        <v>9.8312201506828595E-2</v>
      </c>
      <c r="CA24" s="143">
        <v>0.11837645809672981</v>
      </c>
      <c r="CB24" s="143">
        <v>0.12921117524024373</v>
      </c>
      <c r="CC24" s="143">
        <v>0.14858776239510615</v>
      </c>
      <c r="CD24" s="143">
        <v>7.9334313257862873E-2</v>
      </c>
      <c r="CE24" s="143">
        <v>0.1049948495965658</v>
      </c>
      <c r="CF24" s="143">
        <v>0.1845389655982998</v>
      </c>
      <c r="CG24" s="143">
        <v>0.10192945349995378</v>
      </c>
      <c r="CH24" s="143">
        <v>6.8737176521867949E-2</v>
      </c>
      <c r="CI24" s="143">
        <v>0.20289845831353473</v>
      </c>
      <c r="CJ24" s="143">
        <v>7.0439620530822436E-2</v>
      </c>
      <c r="CK24" s="143">
        <v>0.15014614152456088</v>
      </c>
      <c r="CL24" s="143">
        <v>0.13190967087103697</v>
      </c>
      <c r="CM24" s="143">
        <v>7.03880047204829E-2</v>
      </c>
      <c r="CN24" s="143">
        <v>0.14843846033787489</v>
      </c>
      <c r="CO24" s="143">
        <v>6.1038080716633594E-2</v>
      </c>
      <c r="CP24" s="143">
        <v>0.12651625918342363</v>
      </c>
      <c r="CQ24" s="143">
        <v>0.16834660102764612</v>
      </c>
      <c r="CR24" s="143">
        <v>5.3925966097611168E-2</v>
      </c>
      <c r="CS24" s="143">
        <v>1.2920829988818062E-2</v>
      </c>
      <c r="CT24" s="143">
        <v>0</v>
      </c>
      <c r="CU24" s="143">
        <v>0</v>
      </c>
      <c r="CV24" s="143">
        <v>0</v>
      </c>
      <c r="CW24" s="143">
        <v>0</v>
      </c>
      <c r="CX24" s="143">
        <v>0</v>
      </c>
      <c r="CY24" s="143">
        <v>0</v>
      </c>
      <c r="CZ24" s="143">
        <v>0</v>
      </c>
      <c r="DA24" s="143"/>
      <c r="DB24" s="143"/>
      <c r="DC24" s="143">
        <v>0</v>
      </c>
      <c r="DD24" s="143">
        <v>0</v>
      </c>
      <c r="DE24" s="143">
        <v>0</v>
      </c>
      <c r="DF24" s="143">
        <v>0</v>
      </c>
      <c r="DG24" s="143">
        <v>0</v>
      </c>
      <c r="DH24" s="143">
        <v>0</v>
      </c>
      <c r="DI24" s="143">
        <v>0</v>
      </c>
      <c r="DJ24" s="143">
        <v>0</v>
      </c>
      <c r="DK24" s="143">
        <f>+DK18/'Table 8'!GR$12</f>
        <v>0</v>
      </c>
      <c r="DL24" s="143">
        <f>+DL18/'Table 8'!GS$12</f>
        <v>0</v>
      </c>
      <c r="DM24" s="143">
        <v>0</v>
      </c>
      <c r="DN24" s="143">
        <v>0</v>
      </c>
      <c r="DO24" s="143">
        <v>0</v>
      </c>
      <c r="DP24" s="143">
        <v>0</v>
      </c>
      <c r="DQ24" s="143">
        <v>0</v>
      </c>
      <c r="DR24" s="143">
        <v>0</v>
      </c>
      <c r="DS24" s="143">
        <v>0</v>
      </c>
      <c r="DT24" s="143">
        <v>0</v>
      </c>
    </row>
    <row r="25" spans="1:124" ht="15" customHeight="1">
      <c r="A25" s="148"/>
      <c r="B25" s="306" t="s">
        <v>100</v>
      </c>
      <c r="C25" s="143">
        <v>0.53800513553099061</v>
      </c>
      <c r="D25" s="143">
        <v>0.62016997274867491</v>
      </c>
      <c r="E25" s="143">
        <v>0.69125403261338803</v>
      </c>
      <c r="F25" s="143">
        <v>0.8236062763896006</v>
      </c>
      <c r="G25" s="143">
        <v>0.97578736205210592</v>
      </c>
      <c r="H25" s="143">
        <v>0.86047868464144828</v>
      </c>
      <c r="I25" s="143">
        <v>1.2447638759325539</v>
      </c>
      <c r="J25" s="143">
        <v>1.1080910517641724</v>
      </c>
      <c r="K25" s="143">
        <v>0.97532435374967885</v>
      </c>
      <c r="L25" s="143">
        <v>1.2134665899586785</v>
      </c>
      <c r="M25" s="143">
        <v>1.3991631672670735</v>
      </c>
      <c r="N25" s="143">
        <v>1.3151448730441393</v>
      </c>
      <c r="O25" s="143">
        <v>1.5268062306053918</v>
      </c>
      <c r="P25" s="143">
        <v>1.31703394082503</v>
      </c>
      <c r="Q25" s="143">
        <v>1.5690605517195928</v>
      </c>
      <c r="R25" s="143">
        <v>1.9322605973760238</v>
      </c>
      <c r="S25" s="143">
        <v>1.8248674772653179</v>
      </c>
      <c r="T25" s="143">
        <v>2.1800164588623043</v>
      </c>
      <c r="U25" s="143">
        <v>2.3361215062443343</v>
      </c>
      <c r="V25" s="143">
        <v>2.3107642767686536</v>
      </c>
      <c r="W25" s="143">
        <v>1.6803121944424302</v>
      </c>
      <c r="X25" s="143">
        <v>2.8757831238561899</v>
      </c>
      <c r="Y25" s="143">
        <v>0.74594985570004813</v>
      </c>
      <c r="Z25" s="143">
        <v>0.32554508871032217</v>
      </c>
      <c r="AA25" s="143">
        <v>0.70954035651589464</v>
      </c>
      <c r="AB25" s="143">
        <v>0.31692413965282618</v>
      </c>
      <c r="AC25" s="143">
        <v>0.62315420703909064</v>
      </c>
      <c r="AD25" s="143">
        <v>4.8690418446438075E-4</v>
      </c>
      <c r="AE25" s="143">
        <v>5.6651583425442766E-4</v>
      </c>
      <c r="AF25" s="143">
        <v>7.7777859034007665E-4</v>
      </c>
      <c r="AG25" s="143">
        <v>7.4312360229288228E-4</v>
      </c>
      <c r="AH25" s="143">
        <v>1.0132138138446906E-3</v>
      </c>
      <c r="AI25" s="143">
        <v>1.1232335038428914E-3</v>
      </c>
      <c r="AJ25" s="143">
        <v>1.649994567672301E-3</v>
      </c>
      <c r="AK25" s="143">
        <v>1.1191104389395915E-3</v>
      </c>
      <c r="AL25" s="143">
        <v>1.4887216074286099E-3</v>
      </c>
      <c r="AM25" s="143">
        <v>1.1259998664091329E-3</v>
      </c>
      <c r="AN25" s="143">
        <v>1.1761559512070818E-3</v>
      </c>
      <c r="AO25" s="143">
        <v>1.5387451837488152E-3</v>
      </c>
      <c r="AP25" s="143">
        <v>1.7159734894828793E-3</v>
      </c>
      <c r="AQ25" s="143">
        <v>1.3855882150018324E-3</v>
      </c>
      <c r="AR25" s="143">
        <v>1.2530088852159727E-3</v>
      </c>
      <c r="AS25" s="143">
        <v>1.3963499908178586E-3</v>
      </c>
      <c r="AT25" s="143">
        <v>1.4039406259333882</v>
      </c>
      <c r="AU25" s="143">
        <v>1.5955118653009186</v>
      </c>
      <c r="AV25" s="143">
        <v>1.2483471867568754</v>
      </c>
      <c r="AW25" s="143">
        <v>1.2305929193758127</v>
      </c>
      <c r="AX25" s="143">
        <v>1.2081812883181844</v>
      </c>
      <c r="AY25" s="143">
        <v>1.4257268157893326</v>
      </c>
      <c r="AZ25" s="143">
        <v>1.7847007914908675</v>
      </c>
      <c r="BA25" s="143">
        <v>1.7052934585904291</v>
      </c>
      <c r="BB25" s="143">
        <v>2.0429965223073334</v>
      </c>
      <c r="BC25" s="143">
        <v>2.3164699476750727</v>
      </c>
      <c r="BD25" s="143">
        <v>2.1330501151391412</v>
      </c>
      <c r="BE25" s="143">
        <v>2.1716262613519106</v>
      </c>
      <c r="BF25" s="143">
        <v>2.8127857532246248</v>
      </c>
      <c r="BG25" s="143">
        <v>1.9769334022524565</v>
      </c>
      <c r="BH25" s="143">
        <v>2.2387092304769998</v>
      </c>
      <c r="BI25" s="143">
        <v>2.3001556128731928</v>
      </c>
      <c r="BJ25" s="143">
        <v>2.2799170295652562</v>
      </c>
      <c r="BK25" s="143">
        <v>1.8335041064983983</v>
      </c>
      <c r="BL25" s="143">
        <v>2.5703786292823336</v>
      </c>
      <c r="BM25" s="143">
        <v>2.3389657455283364</v>
      </c>
      <c r="BN25" s="143">
        <v>2.9353081853131999</v>
      </c>
      <c r="BO25" s="143">
        <v>2.5369972828884579</v>
      </c>
      <c r="BP25" s="143">
        <v>2.1767285237732454</v>
      </c>
      <c r="BQ25" s="143">
        <v>1.9476732087505373</v>
      </c>
      <c r="BR25" s="143">
        <v>1.6535606918432171</v>
      </c>
      <c r="BS25" s="143">
        <v>2.2943208871899139</v>
      </c>
      <c r="BT25" s="143">
        <v>2.2327361218952158</v>
      </c>
      <c r="BU25" s="143">
        <v>2.0900058994599346</v>
      </c>
      <c r="BV25" s="143">
        <v>1.8066908036545408</v>
      </c>
      <c r="BW25" s="143">
        <v>2.0435525995809751</v>
      </c>
      <c r="BX25" s="143">
        <v>2.1210617665699472</v>
      </c>
      <c r="BY25" s="143">
        <v>2.1376712203161459</v>
      </c>
      <c r="BZ25" s="143">
        <v>1.6136592509829319</v>
      </c>
      <c r="CA25" s="143">
        <v>1.6815394144805087</v>
      </c>
      <c r="CB25" s="143">
        <v>1.9111596310242867</v>
      </c>
      <c r="CC25" s="143">
        <v>1.6846418454475931</v>
      </c>
      <c r="CD25" s="143">
        <v>1.7833698467052765</v>
      </c>
      <c r="CE25" s="143">
        <v>2.1613398450834529</v>
      </c>
      <c r="CF25" s="143">
        <v>1.914157742456682</v>
      </c>
      <c r="CG25" s="143">
        <v>1.9028861227063159</v>
      </c>
      <c r="CH25" s="143">
        <v>1.6119963853313515</v>
      </c>
      <c r="CI25" s="143">
        <v>2.380766854464627</v>
      </c>
      <c r="CJ25" s="143">
        <v>1.4402845097442294</v>
      </c>
      <c r="CK25" s="143">
        <v>1.4905557267322109</v>
      </c>
      <c r="CL25" s="143">
        <v>1.816983050396112</v>
      </c>
      <c r="CM25" s="143">
        <v>1.2762968921815081</v>
      </c>
      <c r="CN25" s="143">
        <v>1.8599623863374342</v>
      </c>
      <c r="CO25" s="143">
        <v>1.7064750965393785</v>
      </c>
      <c r="CP25" s="143">
        <v>1.7875678645588311</v>
      </c>
      <c r="CQ25" s="143">
        <v>1.4964485578297975</v>
      </c>
      <c r="CR25" s="143">
        <v>1.546954117759852</v>
      </c>
      <c r="CS25" s="143">
        <v>1.1799898209273161</v>
      </c>
      <c r="CT25" s="143">
        <v>1.0235969210390454</v>
      </c>
      <c r="CU25" s="143">
        <v>0.77082021113417754</v>
      </c>
      <c r="CV25" s="143">
        <v>0.74244278678959119</v>
      </c>
      <c r="CW25" s="143">
        <v>0.64604196352026666</v>
      </c>
      <c r="CX25" s="143">
        <v>0.43157653721932154</v>
      </c>
      <c r="CY25" s="143">
        <v>0.39558404465136887</v>
      </c>
      <c r="CZ25" s="143">
        <v>0.82674518339763747</v>
      </c>
      <c r="DA25" s="143"/>
      <c r="DB25" s="143"/>
      <c r="DC25" s="143">
        <v>0.60825879689179208</v>
      </c>
      <c r="DD25" s="143">
        <v>0.75255947943950097</v>
      </c>
      <c r="DE25" s="143">
        <v>0.33323135910893009</v>
      </c>
      <c r="DF25" s="143">
        <v>6.1841335070756176E-2</v>
      </c>
      <c r="DG25" s="143">
        <v>0.34726098773905001</v>
      </c>
      <c r="DH25" s="143">
        <v>0.37128306562264302</v>
      </c>
      <c r="DI25" s="143">
        <v>0.28457639467839047</v>
      </c>
      <c r="DJ25" s="143">
        <v>0.39193899970851837</v>
      </c>
      <c r="DK25" s="143">
        <f>+DK19/'Table 8'!GR$12</f>
        <v>0.35201242254061127</v>
      </c>
      <c r="DL25" s="143">
        <f>+DL19/'Table 8'!GS$12</f>
        <v>0.51034805588782028</v>
      </c>
      <c r="DM25" s="143">
        <v>0.48068684275884105</v>
      </c>
      <c r="DN25" s="143">
        <v>0.48068684275884105</v>
      </c>
      <c r="DO25" s="143">
        <v>0.4691203385470154</v>
      </c>
      <c r="DP25" s="143">
        <v>0.44886446519354745</v>
      </c>
      <c r="DQ25" s="143">
        <v>0.50758000517553548</v>
      </c>
      <c r="DR25" s="143">
        <v>0.57631654746784899</v>
      </c>
      <c r="DS25" s="143">
        <v>0.38331822215111816</v>
      </c>
      <c r="DT25" s="143">
        <v>0.65886803817686468</v>
      </c>
    </row>
    <row r="26" spans="1:124" ht="15" customHeight="1">
      <c r="A26" s="148"/>
      <c r="B26" s="150" t="s">
        <v>342</v>
      </c>
      <c r="C26" s="288">
        <v>0.93778774863730308</v>
      </c>
      <c r="D26" s="288">
        <v>1.3140811989216972</v>
      </c>
      <c r="E26" s="288">
        <v>1.3499907745840969</v>
      </c>
      <c r="F26" s="288">
        <v>1.7180273095089285</v>
      </c>
      <c r="G26" s="288">
        <v>1.8947739155642178</v>
      </c>
      <c r="H26" s="288">
        <v>1.782023024313194</v>
      </c>
      <c r="I26" s="288">
        <v>2.0939273847310869</v>
      </c>
      <c r="J26" s="288">
        <v>1.9314959468527131</v>
      </c>
      <c r="K26" s="288">
        <v>1.6106121197286924</v>
      </c>
      <c r="L26" s="288">
        <v>1.8866177593809386</v>
      </c>
      <c r="M26" s="288">
        <v>2.3650132116674767</v>
      </c>
      <c r="N26" s="288">
        <v>2.2215613905976221</v>
      </c>
      <c r="O26" s="288">
        <v>2.0293281849489135</v>
      </c>
      <c r="P26" s="288">
        <v>2.5152694771929052</v>
      </c>
      <c r="Q26" s="288">
        <v>2.6390624162260345</v>
      </c>
      <c r="R26" s="288">
        <v>3.3650332333496182</v>
      </c>
      <c r="S26" s="288">
        <v>3.3076054454384827</v>
      </c>
      <c r="T26" s="288">
        <v>3.4807374493814223</v>
      </c>
      <c r="U26" s="288">
        <v>4.1813315985694572</v>
      </c>
      <c r="V26" s="288">
        <v>3.9309924799722205</v>
      </c>
      <c r="W26" s="288">
        <v>3.9465061830301806</v>
      </c>
      <c r="X26" s="288">
        <v>4.8907737604948744</v>
      </c>
      <c r="Y26" s="288">
        <v>1.6961362780338967</v>
      </c>
      <c r="Z26" s="288">
        <v>1.3713355857653047</v>
      </c>
      <c r="AA26" s="288">
        <v>0.82822325979064504</v>
      </c>
      <c r="AB26" s="288">
        <v>0.56756759686680602</v>
      </c>
      <c r="AC26" s="288">
        <v>0.94658492501838276</v>
      </c>
      <c r="AD26" s="288">
        <v>0.33882901990314584</v>
      </c>
      <c r="AE26" s="288">
        <v>0.43899201940724364</v>
      </c>
      <c r="AF26" s="288">
        <v>0.50302236499755804</v>
      </c>
      <c r="AG26" s="288">
        <v>0.69250987779862738</v>
      </c>
      <c r="AH26" s="288">
        <v>0.78682314515590057</v>
      </c>
      <c r="AI26" s="288">
        <v>0.9376137678842249</v>
      </c>
      <c r="AJ26" s="288">
        <v>0.80333342006038555</v>
      </c>
      <c r="AK26" s="288">
        <v>0.73632660217296841</v>
      </c>
      <c r="AL26" s="288">
        <v>0.68799050199463596</v>
      </c>
      <c r="AM26" s="288">
        <v>0.69056638547644622</v>
      </c>
      <c r="AN26" s="288">
        <v>0.78110059650561159</v>
      </c>
      <c r="AO26" s="288">
        <v>0.9184177948389286</v>
      </c>
      <c r="AP26" s="288">
        <v>0.77579832519995084</v>
      </c>
      <c r="AQ26" s="288">
        <v>0.81040556433668953</v>
      </c>
      <c r="AR26" s="288">
        <v>0.75002486172011296</v>
      </c>
      <c r="AS26" s="288">
        <v>0.76922011410700974</v>
      </c>
      <c r="AT26" s="288">
        <v>2.1759383197441093</v>
      </c>
      <c r="AU26" s="288">
        <v>2.2443621619004706</v>
      </c>
      <c r="AV26" s="288">
        <v>1.936939089936027</v>
      </c>
      <c r="AW26" s="288">
        <v>1.7183761107173818</v>
      </c>
      <c r="AX26" s="288">
        <v>2.2538397080060411</v>
      </c>
      <c r="AY26" s="288">
        <v>2.098980109808509</v>
      </c>
      <c r="AZ26" s="288">
        <v>2.7581405129818957</v>
      </c>
      <c r="BA26" s="288">
        <v>2.7227776980256144</v>
      </c>
      <c r="BB26" s="288">
        <v>3.3908486412011598</v>
      </c>
      <c r="BC26" s="288">
        <v>3.3439690775440196</v>
      </c>
      <c r="BD26" s="288">
        <v>3.4621130745355257</v>
      </c>
      <c r="BE26" s="288">
        <v>3.1733418050122677</v>
      </c>
      <c r="BF26" s="288">
        <v>3.9346890650462716</v>
      </c>
      <c r="BG26" s="288">
        <v>3.0327906908203319</v>
      </c>
      <c r="BH26" s="288">
        <v>3.4898018111048432</v>
      </c>
      <c r="BI26" s="288">
        <v>3.4865014599997455</v>
      </c>
      <c r="BJ26" s="288">
        <v>3.1938121313889667</v>
      </c>
      <c r="BK26" s="288">
        <v>3.0526670679321102</v>
      </c>
      <c r="BL26" s="288">
        <v>3.6148338061508216</v>
      </c>
      <c r="BM26" s="288">
        <v>3.5543048631997491</v>
      </c>
      <c r="BN26" s="288">
        <v>4.2031587525818077</v>
      </c>
      <c r="BO26" s="288">
        <v>3.6249425809638685</v>
      </c>
      <c r="BP26" s="288">
        <v>3.2873821922109139</v>
      </c>
      <c r="BQ26" s="288">
        <v>2.7145011447413943</v>
      </c>
      <c r="BR26" s="288">
        <v>2.7896989869696935</v>
      </c>
      <c r="BS26" s="288">
        <v>3.4397119194378361</v>
      </c>
      <c r="BT26" s="288">
        <v>3.1602067964289082</v>
      </c>
      <c r="BU26" s="288">
        <v>3.1546831158733144</v>
      </c>
      <c r="BV26" s="288">
        <v>2.8669462207125416</v>
      </c>
      <c r="BW26" s="288">
        <v>3.3079687001782418</v>
      </c>
      <c r="BX26" s="288">
        <v>3.3195070535010589</v>
      </c>
      <c r="BY26" s="288">
        <v>3.0431830427091655</v>
      </c>
      <c r="BZ26" s="288">
        <v>2.7575130282152016</v>
      </c>
      <c r="CA26" s="288">
        <v>2.6658117868747655</v>
      </c>
      <c r="CB26" s="288">
        <v>2.8748253965222088</v>
      </c>
      <c r="CC26" s="288">
        <v>2.6917355033570955</v>
      </c>
      <c r="CD26" s="288">
        <v>2.7693326153040756</v>
      </c>
      <c r="CE26" s="288">
        <v>3.1071541577187936</v>
      </c>
      <c r="CF26" s="288">
        <v>3.0499748833539648</v>
      </c>
      <c r="CG26" s="288">
        <v>2.8010065670469362</v>
      </c>
      <c r="CH26" s="288">
        <v>2.2928685521153476</v>
      </c>
      <c r="CI26" s="288">
        <v>3.3310135789252677</v>
      </c>
      <c r="CJ26" s="288">
        <v>0.21555594053880686</v>
      </c>
      <c r="CK26" s="288">
        <v>2.4251752230810624</v>
      </c>
      <c r="CL26" s="288">
        <v>2.7480873273929323</v>
      </c>
      <c r="CM26" s="288">
        <v>2.0360965823806181</v>
      </c>
      <c r="CN26" s="288">
        <v>2.7758921524894831</v>
      </c>
      <c r="CO26" s="288">
        <v>2.4747372647067096</v>
      </c>
      <c r="CP26" s="288">
        <v>2.9540869424257772</v>
      </c>
      <c r="CQ26" s="288">
        <v>2.4746665390963964</v>
      </c>
      <c r="CR26" s="288">
        <v>2.2385446864606289</v>
      </c>
      <c r="CS26" s="288">
        <v>1.7505493447667866</v>
      </c>
      <c r="CT26" s="288">
        <v>1.466943796613813</v>
      </c>
      <c r="CU26" s="288">
        <v>1.3354668860299934</v>
      </c>
      <c r="CV26" s="288">
        <v>0.97223630137759254</v>
      </c>
      <c r="CW26" s="288">
        <v>0.93557932317409964</v>
      </c>
      <c r="CX26" s="288">
        <v>0.82826911496580735</v>
      </c>
      <c r="CY26" s="288">
        <v>0.8312001576104936</v>
      </c>
      <c r="CZ26" s="288">
        <v>1.2510519490356633</v>
      </c>
      <c r="DA26" s="143"/>
      <c r="DB26" s="143"/>
      <c r="DC26" s="288">
        <v>0.84888002024083886</v>
      </c>
      <c r="DD26" s="288">
        <v>1.0241588713305938</v>
      </c>
      <c r="DE26" s="288">
        <v>0.55842560286481691</v>
      </c>
      <c r="DF26" s="288">
        <v>0.62213867072065332</v>
      </c>
      <c r="DG26" s="288">
        <v>0.65911260380680659</v>
      </c>
      <c r="DH26" s="288">
        <v>0.54481855168397264</v>
      </c>
      <c r="DI26" s="288">
        <v>0.44398407892542391</v>
      </c>
      <c r="DJ26" s="288">
        <v>0.61638610606776445</v>
      </c>
      <c r="DK26" s="288">
        <f>+DK20/'Table 8'!GR$12</f>
        <v>0.58260825298085339</v>
      </c>
      <c r="DL26" s="288">
        <f>+DL20/'Table 8'!GS$12</f>
        <v>0.7661360476466692</v>
      </c>
      <c r="DM26" s="288">
        <v>0.71319972167449819</v>
      </c>
      <c r="DN26" s="288">
        <v>0.71319972167449819</v>
      </c>
      <c r="DO26" s="288">
        <v>0.72033672371764423</v>
      </c>
      <c r="DP26" s="288">
        <v>0.71211191949363251</v>
      </c>
      <c r="DQ26" s="288">
        <v>0.71062937647841218</v>
      </c>
      <c r="DR26" s="288">
        <v>0.80358753371132052</v>
      </c>
      <c r="DS26" s="288">
        <v>0.69039562653448239</v>
      </c>
      <c r="DT26" s="288">
        <v>0.95807484679563493</v>
      </c>
    </row>
    <row r="27" spans="1:124" ht="15" customHeight="1">
      <c r="DR27" s="144"/>
      <c r="DS27" s="144"/>
      <c r="DT27" s="144"/>
    </row>
    <row r="28" spans="1:124" ht="15" customHeight="1">
      <c r="AY28" s="159"/>
      <c r="CI28" s="308"/>
      <c r="CZ28" s="309"/>
      <c r="DR28" s="144"/>
      <c r="DS28" s="144"/>
      <c r="DT28" s="144"/>
    </row>
    <row r="29" spans="1:124" ht="15" customHeight="1">
      <c r="BW29" s="310"/>
      <c r="CI29" s="311"/>
      <c r="CV29" s="159"/>
      <c r="DR29" s="144"/>
      <c r="DS29" s="144"/>
      <c r="DT29" s="144"/>
    </row>
    <row r="30" spans="1:124" ht="15" customHeight="1">
      <c r="BW30" s="310"/>
      <c r="DR30" s="144"/>
      <c r="DS30" s="144"/>
      <c r="DT30" s="144"/>
    </row>
    <row r="31" spans="1:124" ht="15" customHeight="1">
      <c r="BV31" s="159"/>
      <c r="BW31" s="310"/>
      <c r="DR31" s="144"/>
      <c r="DS31" s="144"/>
      <c r="DT31" s="144"/>
    </row>
    <row r="32" spans="1:124" ht="15" customHeight="1">
      <c r="BK32" s="153"/>
      <c r="BL32" s="309"/>
      <c r="BW32" s="310"/>
      <c r="DR32" s="144"/>
      <c r="DS32" s="144"/>
      <c r="DT32" s="144"/>
    </row>
    <row r="33" spans="64:124" ht="15" customHeight="1">
      <c r="BL33" s="312"/>
      <c r="BW33" s="310"/>
      <c r="DR33" s="144"/>
      <c r="DS33" s="144"/>
      <c r="DT33" s="144"/>
    </row>
    <row r="34" spans="64:124" ht="15" customHeight="1">
      <c r="BL34" s="309"/>
      <c r="BW34" s="310"/>
      <c r="DR34" s="144"/>
      <c r="DS34" s="144"/>
      <c r="DT34" s="144"/>
    </row>
    <row r="35" spans="64:124" ht="15" customHeight="1">
      <c r="BW35" s="310"/>
    </row>
    <row r="36" spans="64:124" ht="15" customHeight="1">
      <c r="BW36" s="310"/>
    </row>
    <row r="37" spans="64:124" ht="15" customHeight="1">
      <c r="BW37" s="310"/>
    </row>
    <row r="38" spans="64:124" ht="15" customHeight="1">
      <c r="BW38" s="310"/>
    </row>
    <row r="39" spans="64:124" ht="15" customHeight="1">
      <c r="BW39" s="310"/>
    </row>
    <row r="40" spans="64:124" ht="15" customHeight="1">
      <c r="BW40" s="310"/>
    </row>
    <row r="41" spans="64:124" ht="15" customHeight="1"/>
    <row r="42" spans="64:124" ht="15" customHeight="1"/>
    <row r="43" spans="64:124" ht="15" customHeight="1"/>
    <row r="44" spans="64:124" ht="15" customHeight="1"/>
    <row r="45" spans="64:124" ht="15" customHeight="1"/>
    <row r="46" spans="64:124" ht="15" customHeight="1"/>
    <row r="47" spans="64:124" ht="15" customHeight="1"/>
    <row r="48" spans="64:12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N117"/>
  <sheetViews>
    <sheetView showGridLines="0" zoomScale="80" zoomScaleNormal="80" workbookViewId="0">
      <pane xSplit="3" ySplit="2" topLeftCell="GF3" activePane="bottomRight" state="frozen"/>
      <selection activeCell="DP7" sqref="DP7"/>
      <selection pane="topRight" activeCell="DP7" sqref="DP7"/>
      <selection pane="bottomLeft" activeCell="DP7" sqref="DP7"/>
      <selection pane="bottomRight" activeCell="GN15" sqref="GN15:GN18"/>
    </sheetView>
  </sheetViews>
  <sheetFormatPr defaultColWidth="14.28515625" defaultRowHeight="12.75" outlineLevelRow="1" outlineLevelCol="1"/>
  <cols>
    <col min="1" max="1" width="14.28515625" style="144"/>
    <col min="2" max="2" width="36.7109375" style="144" bestFit="1" customWidth="1"/>
    <col min="3" max="3" width="14.28515625" style="144" customWidth="1" outlineLevel="1"/>
    <col min="4" max="7" width="12.42578125" style="144" customWidth="1" outlineLevel="1"/>
    <col min="8" max="8" width="12" style="144" customWidth="1" outlineLevel="1"/>
    <col min="9" max="9" width="14.140625" style="144" customWidth="1" outlineLevel="1"/>
    <col min="10" max="10" width="12.42578125" style="144" customWidth="1" outlineLevel="1"/>
    <col min="11" max="11" width="14.140625" style="144" customWidth="1" outlineLevel="1"/>
    <col min="12" max="13" width="12.42578125" style="144" customWidth="1" outlineLevel="1"/>
    <col min="14" max="15" width="12" style="144" customWidth="1" outlineLevel="1"/>
    <col min="16" max="18" width="12.42578125" style="144" customWidth="1" outlineLevel="1"/>
    <col min="19" max="23" width="14.140625" style="144" customWidth="1" outlineLevel="1"/>
    <col min="24" max="24" width="12.85546875" style="144" customWidth="1" outlineLevel="1"/>
    <col min="25" max="26" width="14.140625" style="144" customWidth="1" outlineLevel="1"/>
    <col min="27" max="27" width="12.42578125" style="144" customWidth="1" outlineLevel="1"/>
    <col min="28" max="28" width="12.85546875" style="144" customWidth="1" outlineLevel="1"/>
    <col min="29" max="29" width="12" style="144" customWidth="1" outlineLevel="1"/>
    <col min="30" max="30" width="13.140625" style="144" customWidth="1" outlineLevel="1"/>
    <col min="31" max="31" width="12.85546875" style="144" customWidth="1" outlineLevel="1"/>
    <col min="32" max="35" width="13.5703125" style="144" customWidth="1" outlineLevel="1"/>
    <col min="36" max="36" width="13.140625" style="144" customWidth="1" outlineLevel="1"/>
    <col min="37" max="37" width="13.5703125" style="144" customWidth="1" outlineLevel="1"/>
    <col min="38" max="38" width="13.140625" style="144" customWidth="1" outlineLevel="1"/>
    <col min="39" max="39" width="12.85546875" style="144" customWidth="1" outlineLevel="1"/>
    <col min="40" max="43" width="13.140625" style="144" customWidth="1" outlineLevel="1"/>
    <col min="44" max="44" width="12.42578125" style="144" customWidth="1" outlineLevel="1"/>
    <col min="45" max="45" width="13.5703125" style="144" customWidth="1" outlineLevel="1"/>
    <col min="46" max="47" width="13.140625" style="144" customWidth="1" outlineLevel="1"/>
    <col min="48" max="48" width="12.85546875" style="144" customWidth="1" outlineLevel="1"/>
    <col min="49" max="50" width="13.140625" style="144" customWidth="1" outlineLevel="1"/>
    <col min="51" max="51" width="13.5703125" style="144" customWidth="1" outlineLevel="1"/>
    <col min="52" max="52" width="13.140625" style="144" customWidth="1" outlineLevel="1"/>
    <col min="53" max="57" width="13.5703125" style="144" customWidth="1" outlineLevel="1"/>
    <col min="58" max="59" width="14.140625" style="144" customWidth="1" outlineLevel="1"/>
    <col min="60" max="74" width="23.5703125" style="144" customWidth="1" outlineLevel="1"/>
    <col min="75" max="76" width="18.28515625" style="144" customWidth="1" outlineLevel="1"/>
    <col min="77" max="81" width="20.28515625" style="144" customWidth="1" outlineLevel="1"/>
    <col min="82" max="87" width="18.28515625" style="144" customWidth="1" outlineLevel="1"/>
    <col min="88" max="88" width="18.140625" style="144" customWidth="1" outlineLevel="1"/>
    <col min="89" max="89" width="18.28515625" style="144" customWidth="1" outlineLevel="1"/>
    <col min="90" max="91" width="18.140625" style="144" customWidth="1" outlineLevel="1"/>
    <col min="92" max="92" width="19.7109375" style="144" customWidth="1" outlineLevel="1"/>
    <col min="93" max="94" width="18.140625" style="144" customWidth="1" outlineLevel="1"/>
    <col min="95" max="97" width="18.28515625" style="144" customWidth="1" outlineLevel="1"/>
    <col min="98" max="98" width="13.7109375" style="144" customWidth="1" outlineLevel="1"/>
    <col min="99" max="100" width="18.28515625" style="144" customWidth="1" outlineLevel="1"/>
    <col min="101" max="103" width="18.140625" style="144" customWidth="1" outlineLevel="1"/>
    <col min="104" max="104" width="18.28515625" style="144" customWidth="1" outlineLevel="1"/>
    <col min="105" max="105" width="18.140625" style="144" customWidth="1" outlineLevel="1"/>
    <col min="106" max="107" width="18.28515625" style="144" customWidth="1" outlineLevel="1"/>
    <col min="108" max="108" width="20.85546875" style="144" customWidth="1" outlineLevel="1"/>
    <col min="109" max="112" width="18.28515625" style="144" customWidth="1" outlineLevel="1"/>
    <col min="113" max="113" width="19.140625" style="144" customWidth="1" outlineLevel="1"/>
    <col min="114" max="114" width="18.28515625" style="144" customWidth="1" outlineLevel="1"/>
    <col min="115" max="115" width="18.140625" style="144" customWidth="1" outlineLevel="1"/>
    <col min="116" max="116" width="19.5703125" style="144" customWidth="1" outlineLevel="1"/>
    <col min="117" max="119" width="18.28515625" style="144" customWidth="1" outlineLevel="1"/>
    <col min="120" max="122" width="18.140625" style="144" customWidth="1" outlineLevel="1"/>
    <col min="123" max="123" width="18.28515625" style="144" customWidth="1" outlineLevel="1"/>
    <col min="124" max="124" width="18.140625" style="144" customWidth="1" outlineLevel="1"/>
    <col min="125" max="125" width="18.28515625" style="144" customWidth="1" outlineLevel="1"/>
    <col min="126" max="126" width="19.140625" style="144" customWidth="1" outlineLevel="1"/>
    <col min="127" max="127" width="18.28515625" style="144" customWidth="1" outlineLevel="1"/>
    <col min="128" max="128" width="20.140625" style="144" customWidth="1" outlineLevel="1"/>
    <col min="129" max="130" width="18.28515625" style="144" customWidth="1" outlineLevel="1"/>
    <col min="131" max="132" width="19.140625" style="144" customWidth="1" outlineLevel="1"/>
    <col min="133" max="134" width="18.28515625" style="144" customWidth="1" outlineLevel="1"/>
    <col min="135" max="137" width="19.140625" style="144" customWidth="1" outlineLevel="1"/>
    <col min="138" max="138" width="18.28515625" style="144" customWidth="1" outlineLevel="1"/>
    <col min="139" max="142" width="19.140625" style="144" customWidth="1" outlineLevel="1"/>
    <col min="143" max="143" width="21" style="144" customWidth="1" outlineLevel="1"/>
    <col min="144" max="147" width="19.140625" style="144" customWidth="1" outlineLevel="1"/>
    <col min="148" max="155" width="18.140625" style="144" customWidth="1" outlineLevel="1"/>
    <col min="156" max="156" width="16.28515625" style="144" customWidth="1" outlineLevel="1"/>
    <col min="157" max="164" width="18.140625" style="144" customWidth="1" outlineLevel="1"/>
    <col min="165" max="165" width="19.5703125" style="144" customWidth="1" outlineLevel="1"/>
    <col min="166" max="168" width="18.140625" style="144" customWidth="1" outlineLevel="1"/>
    <col min="169" max="169" width="17.42578125" style="144" customWidth="1" outlineLevel="1"/>
    <col min="170" max="171" width="19.42578125" style="144" customWidth="1" outlineLevel="1"/>
    <col min="172" max="172" width="17.42578125" style="144" customWidth="1" outlineLevel="1"/>
    <col min="173" max="173" width="18.140625" style="144" customWidth="1" outlineLevel="1"/>
    <col min="174" max="174" width="16.28515625" style="144" customWidth="1" outlineLevel="1"/>
    <col min="175" max="176" width="18.140625" style="144" customWidth="1" outlineLevel="1"/>
    <col min="177" max="177" width="20.85546875" style="144" bestFit="1" customWidth="1" outlineLevel="1"/>
    <col min="178" max="178" width="22.85546875" style="144" bestFit="1" customWidth="1" outlineLevel="1"/>
    <col min="179" max="181" width="20.85546875" style="144" bestFit="1" customWidth="1" outlineLevel="1"/>
    <col min="182" max="182" width="16.28515625" style="144" bestFit="1" customWidth="1" outlineLevel="1"/>
    <col min="183" max="183" width="20.85546875" style="144" bestFit="1" customWidth="1" outlineLevel="1"/>
    <col min="184" max="184" width="22.85546875" style="144" bestFit="1" customWidth="1" outlineLevel="1"/>
    <col min="185" max="185" width="19.5703125" style="144" bestFit="1" customWidth="1" outlineLevel="1"/>
    <col min="186" max="186" width="22.85546875" style="144" bestFit="1" customWidth="1" outlineLevel="1"/>
    <col min="187" max="187" width="29.7109375" style="144" customWidth="1" outlineLevel="1"/>
    <col min="188" max="188" width="19.5703125" style="144" bestFit="1" customWidth="1" outlineLevel="1"/>
    <col min="189" max="189" width="18.140625" style="144" customWidth="1" outlineLevel="1"/>
    <col min="190" max="190" width="14.85546875" style="144" customWidth="1" outlineLevel="1"/>
    <col min="191" max="196" width="19.140625" style="144" customWidth="1" outlineLevel="1"/>
    <col min="197" max="16384" width="14.28515625" style="144"/>
  </cols>
  <sheetData>
    <row r="1" spans="2:196" ht="15" customHeight="1">
      <c r="B1" s="164" t="s">
        <v>22</v>
      </c>
      <c r="C1" s="148"/>
    </row>
    <row r="2" spans="2:196">
      <c r="B2" s="437" t="s">
        <v>18</v>
      </c>
      <c r="C2" s="437"/>
      <c r="D2" s="208">
        <v>36892</v>
      </c>
      <c r="E2" s="208">
        <v>36923</v>
      </c>
      <c r="F2" s="208">
        <v>36951</v>
      </c>
      <c r="G2" s="208">
        <v>36982</v>
      </c>
      <c r="H2" s="208">
        <v>37012</v>
      </c>
      <c r="I2" s="208">
        <v>37043</v>
      </c>
      <c r="J2" s="208">
        <v>37073</v>
      </c>
      <c r="K2" s="208">
        <v>37104</v>
      </c>
      <c r="L2" s="208">
        <v>37135</v>
      </c>
      <c r="M2" s="208">
        <v>37165</v>
      </c>
      <c r="N2" s="208">
        <v>37196</v>
      </c>
      <c r="O2" s="208">
        <v>37226</v>
      </c>
      <c r="P2" s="208">
        <v>37257</v>
      </c>
      <c r="Q2" s="208">
        <v>37288</v>
      </c>
      <c r="R2" s="208">
        <v>37316</v>
      </c>
      <c r="S2" s="208">
        <v>37347</v>
      </c>
      <c r="T2" s="208">
        <v>37377</v>
      </c>
      <c r="U2" s="208">
        <v>37408</v>
      </c>
      <c r="V2" s="208">
        <v>37438</v>
      </c>
      <c r="W2" s="208">
        <v>37469</v>
      </c>
      <c r="X2" s="208">
        <v>37500</v>
      </c>
      <c r="Y2" s="208">
        <v>37530</v>
      </c>
      <c r="Z2" s="208">
        <v>37561</v>
      </c>
      <c r="AA2" s="208">
        <v>37591</v>
      </c>
      <c r="AB2" s="208">
        <v>37622</v>
      </c>
      <c r="AC2" s="208">
        <v>37653</v>
      </c>
      <c r="AD2" s="208">
        <v>37681</v>
      </c>
      <c r="AE2" s="208">
        <v>37712</v>
      </c>
      <c r="AF2" s="208">
        <v>37742</v>
      </c>
      <c r="AG2" s="208">
        <v>37773</v>
      </c>
      <c r="AH2" s="208">
        <v>37803</v>
      </c>
      <c r="AI2" s="208">
        <v>37834</v>
      </c>
      <c r="AJ2" s="208">
        <v>37865</v>
      </c>
      <c r="AK2" s="208">
        <v>37895</v>
      </c>
      <c r="AL2" s="208">
        <v>37926</v>
      </c>
      <c r="AM2" s="208">
        <v>37956</v>
      </c>
      <c r="AN2" s="208">
        <v>37987</v>
      </c>
      <c r="AO2" s="208">
        <v>38018</v>
      </c>
      <c r="AP2" s="208">
        <v>38047</v>
      </c>
      <c r="AQ2" s="208">
        <v>38078</v>
      </c>
      <c r="AR2" s="208">
        <v>38108</v>
      </c>
      <c r="AS2" s="208">
        <v>38139</v>
      </c>
      <c r="AT2" s="208">
        <v>38169</v>
      </c>
      <c r="AU2" s="208">
        <v>38200</v>
      </c>
      <c r="AV2" s="208">
        <v>38231</v>
      </c>
      <c r="AW2" s="208">
        <v>38261</v>
      </c>
      <c r="AX2" s="208">
        <v>38292</v>
      </c>
      <c r="AY2" s="208">
        <v>38322</v>
      </c>
      <c r="AZ2" s="208">
        <v>38353</v>
      </c>
      <c r="BA2" s="208">
        <v>38384</v>
      </c>
      <c r="BB2" s="208">
        <v>38412</v>
      </c>
      <c r="BC2" s="208">
        <v>38443</v>
      </c>
      <c r="BD2" s="208">
        <v>38473</v>
      </c>
      <c r="BE2" s="208">
        <v>38504</v>
      </c>
      <c r="BF2" s="208">
        <v>38534</v>
      </c>
      <c r="BG2" s="208">
        <v>38565</v>
      </c>
      <c r="BH2" s="208">
        <v>38596</v>
      </c>
      <c r="BI2" s="208">
        <v>38626</v>
      </c>
      <c r="BJ2" s="208">
        <v>38657</v>
      </c>
      <c r="BK2" s="208">
        <v>38687</v>
      </c>
      <c r="BL2" s="208">
        <v>38718</v>
      </c>
      <c r="BM2" s="208">
        <v>38749</v>
      </c>
      <c r="BN2" s="208">
        <v>38777</v>
      </c>
      <c r="BO2" s="208">
        <v>38808</v>
      </c>
      <c r="BP2" s="208">
        <v>38838</v>
      </c>
      <c r="BQ2" s="208">
        <v>38869</v>
      </c>
      <c r="BR2" s="208">
        <v>38899</v>
      </c>
      <c r="BS2" s="208">
        <v>38930</v>
      </c>
      <c r="BT2" s="208">
        <v>38961</v>
      </c>
      <c r="BU2" s="208">
        <v>38991</v>
      </c>
      <c r="BV2" s="208">
        <v>39022</v>
      </c>
      <c r="BW2" s="208">
        <v>39052</v>
      </c>
      <c r="BX2" s="208">
        <v>39083</v>
      </c>
      <c r="BY2" s="208">
        <v>39114</v>
      </c>
      <c r="BZ2" s="208">
        <v>39142</v>
      </c>
      <c r="CA2" s="208">
        <v>39173</v>
      </c>
      <c r="CB2" s="208">
        <v>39203</v>
      </c>
      <c r="CC2" s="208">
        <v>39234</v>
      </c>
      <c r="CD2" s="208">
        <v>39264</v>
      </c>
      <c r="CE2" s="208">
        <v>39295</v>
      </c>
      <c r="CF2" s="208">
        <v>39326</v>
      </c>
      <c r="CG2" s="208">
        <v>39356</v>
      </c>
      <c r="CH2" s="208">
        <v>39387</v>
      </c>
      <c r="CI2" s="208">
        <v>39417</v>
      </c>
      <c r="CJ2" s="208">
        <v>39448</v>
      </c>
      <c r="CK2" s="208">
        <v>39479</v>
      </c>
      <c r="CL2" s="208">
        <v>39508</v>
      </c>
      <c r="CM2" s="208">
        <v>39539</v>
      </c>
      <c r="CN2" s="208">
        <v>39569</v>
      </c>
      <c r="CO2" s="208">
        <v>39600</v>
      </c>
      <c r="CP2" s="208">
        <v>39630</v>
      </c>
      <c r="CQ2" s="208">
        <v>39661</v>
      </c>
      <c r="CR2" s="208">
        <v>39692</v>
      </c>
      <c r="CS2" s="208">
        <v>39722</v>
      </c>
      <c r="CT2" s="208">
        <v>39753</v>
      </c>
      <c r="CU2" s="208">
        <v>39783</v>
      </c>
      <c r="CV2" s="208">
        <v>39814</v>
      </c>
      <c r="CW2" s="208">
        <v>39845</v>
      </c>
      <c r="CX2" s="208">
        <v>39873</v>
      </c>
      <c r="CY2" s="208">
        <v>39904</v>
      </c>
      <c r="CZ2" s="208">
        <v>39934</v>
      </c>
      <c r="DA2" s="208">
        <v>39965</v>
      </c>
      <c r="DB2" s="208">
        <v>39995</v>
      </c>
      <c r="DC2" s="208">
        <v>40026</v>
      </c>
      <c r="DD2" s="208">
        <v>40057</v>
      </c>
      <c r="DE2" s="208">
        <v>40087</v>
      </c>
      <c r="DF2" s="208">
        <v>40118</v>
      </c>
      <c r="DG2" s="208">
        <v>40148</v>
      </c>
      <c r="DH2" s="208">
        <v>40179</v>
      </c>
      <c r="DI2" s="208">
        <v>40210</v>
      </c>
      <c r="DJ2" s="208">
        <v>40238</v>
      </c>
      <c r="DK2" s="208">
        <v>40269</v>
      </c>
      <c r="DL2" s="208">
        <v>40299</v>
      </c>
      <c r="DM2" s="208">
        <v>40330</v>
      </c>
      <c r="DN2" s="208">
        <v>40360</v>
      </c>
      <c r="DO2" s="208">
        <v>40391</v>
      </c>
      <c r="DP2" s="208">
        <v>40422</v>
      </c>
      <c r="DQ2" s="208">
        <v>40452</v>
      </c>
      <c r="DR2" s="208">
        <v>40483</v>
      </c>
      <c r="DS2" s="208">
        <v>40513</v>
      </c>
      <c r="DT2" s="208">
        <v>40544</v>
      </c>
      <c r="DU2" s="208">
        <v>40575</v>
      </c>
      <c r="DV2" s="208">
        <v>40603</v>
      </c>
      <c r="DW2" s="208">
        <v>40634</v>
      </c>
      <c r="DX2" s="208">
        <v>40664</v>
      </c>
      <c r="DY2" s="208">
        <v>40695</v>
      </c>
      <c r="DZ2" s="208">
        <v>40725</v>
      </c>
      <c r="EA2" s="208">
        <v>40756</v>
      </c>
      <c r="EB2" s="208">
        <v>40787</v>
      </c>
      <c r="EC2" s="208">
        <v>40817</v>
      </c>
      <c r="ED2" s="208">
        <v>40848</v>
      </c>
      <c r="EE2" s="208">
        <v>40907</v>
      </c>
      <c r="EF2" s="208">
        <v>40938</v>
      </c>
      <c r="EG2" s="208">
        <v>40968</v>
      </c>
      <c r="EH2" s="208">
        <v>40998</v>
      </c>
      <c r="EI2" s="208">
        <v>41029</v>
      </c>
      <c r="EJ2" s="208">
        <v>41059</v>
      </c>
      <c r="EK2" s="208">
        <v>41090</v>
      </c>
      <c r="EL2" s="208">
        <v>41120</v>
      </c>
      <c r="EM2" s="208">
        <v>41151</v>
      </c>
      <c r="EN2" s="208">
        <v>41182</v>
      </c>
      <c r="EO2" s="208">
        <v>41212</v>
      </c>
      <c r="EP2" s="208">
        <v>41243</v>
      </c>
      <c r="EQ2" s="208">
        <v>41273</v>
      </c>
      <c r="ER2" s="208">
        <v>41304</v>
      </c>
      <c r="ES2" s="208">
        <v>41333</v>
      </c>
      <c r="ET2" s="208">
        <v>41363</v>
      </c>
      <c r="EU2" s="208">
        <v>41394</v>
      </c>
      <c r="EV2" s="208">
        <v>41424</v>
      </c>
      <c r="EW2" s="208">
        <v>41455</v>
      </c>
      <c r="EX2" s="208">
        <v>41485</v>
      </c>
      <c r="EY2" s="208">
        <v>41516</v>
      </c>
      <c r="EZ2" s="208">
        <v>41547</v>
      </c>
      <c r="FA2" s="208">
        <v>41577</v>
      </c>
      <c r="FB2" s="208">
        <v>41608</v>
      </c>
      <c r="FC2" s="208">
        <v>41638</v>
      </c>
      <c r="FD2" s="208">
        <v>41670</v>
      </c>
      <c r="FE2" s="208">
        <v>41671</v>
      </c>
      <c r="FF2" s="208">
        <v>41729</v>
      </c>
      <c r="FG2" s="208">
        <v>41759</v>
      </c>
      <c r="FH2" s="208">
        <v>41790</v>
      </c>
      <c r="FI2" s="208">
        <v>41820</v>
      </c>
      <c r="FJ2" s="208">
        <v>41851</v>
      </c>
      <c r="FK2" s="208">
        <v>41881</v>
      </c>
      <c r="FL2" s="208">
        <v>41912</v>
      </c>
      <c r="FM2" s="208">
        <v>41943</v>
      </c>
      <c r="FN2" s="208">
        <v>41973</v>
      </c>
      <c r="FO2" s="208">
        <v>42004</v>
      </c>
      <c r="FP2" s="208">
        <v>42035</v>
      </c>
      <c r="FQ2" s="208">
        <v>42063</v>
      </c>
      <c r="FR2" s="208">
        <v>42064</v>
      </c>
      <c r="FS2" s="208">
        <v>42095</v>
      </c>
      <c r="FT2" s="208">
        <v>42125</v>
      </c>
      <c r="FU2" s="208">
        <v>42156</v>
      </c>
      <c r="FV2" s="208">
        <v>42186</v>
      </c>
      <c r="FW2" s="208">
        <v>42217</v>
      </c>
      <c r="FX2" s="208">
        <v>42248</v>
      </c>
      <c r="FY2" s="208">
        <v>42278</v>
      </c>
      <c r="FZ2" s="208">
        <v>42309</v>
      </c>
      <c r="GA2" s="208">
        <v>42339</v>
      </c>
      <c r="GB2" s="208">
        <v>42370</v>
      </c>
      <c r="GC2" s="208">
        <v>42401</v>
      </c>
      <c r="GD2" s="208">
        <v>42430</v>
      </c>
      <c r="GE2" s="208">
        <v>42461</v>
      </c>
      <c r="GF2" s="208">
        <v>42491</v>
      </c>
      <c r="GG2" s="208">
        <v>42522</v>
      </c>
      <c r="GH2" s="208">
        <v>42552</v>
      </c>
      <c r="GI2" s="208">
        <v>42583</v>
      </c>
      <c r="GJ2" s="208">
        <v>42614</v>
      </c>
      <c r="GK2" s="208">
        <v>42644</v>
      </c>
      <c r="GL2" s="208">
        <v>42675</v>
      </c>
      <c r="GM2" s="208">
        <v>42705</v>
      </c>
      <c r="GN2" s="208">
        <v>42736</v>
      </c>
    </row>
    <row r="3" spans="2:196" ht="15" customHeight="1">
      <c r="B3" s="164" t="s">
        <v>91</v>
      </c>
    </row>
    <row r="4" spans="2:196" ht="15" customHeight="1">
      <c r="B4" s="284"/>
      <c r="C4" s="284"/>
      <c r="GG4" s="244"/>
      <c r="GH4" s="244"/>
      <c r="GI4" s="244"/>
      <c r="GJ4" s="244"/>
      <c r="GK4" s="244"/>
      <c r="GL4" s="244"/>
      <c r="GM4" s="244"/>
      <c r="GN4" s="244"/>
    </row>
    <row r="5" spans="2:196" ht="15" customHeight="1">
      <c r="B5" s="284" t="s">
        <v>336</v>
      </c>
      <c r="C5" s="284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51">
        <v>95262129.850799993</v>
      </c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>
        <v>717.05463999999995</v>
      </c>
      <c r="DI5" s="143">
        <v>801.95489999999995</v>
      </c>
      <c r="DJ5" s="143">
        <v>722.27806999999996</v>
      </c>
      <c r="DK5" s="143">
        <v>684.745</v>
      </c>
      <c r="DL5" s="143">
        <v>631.351</v>
      </c>
      <c r="DM5" s="143">
        <v>711.93939999999998</v>
      </c>
      <c r="DN5" s="143">
        <v>748.43499999999995</v>
      </c>
      <c r="DO5" s="143">
        <v>712.93899999999996</v>
      </c>
      <c r="DP5" s="143">
        <v>673.23900000000003</v>
      </c>
      <c r="DQ5" s="143">
        <v>604.63900000000001</v>
      </c>
      <c r="DR5" s="143">
        <v>665.60500000000002</v>
      </c>
      <c r="DS5" s="143">
        <v>677.15899999999999</v>
      </c>
      <c r="DT5" s="143">
        <v>708.78600000000006</v>
      </c>
      <c r="DU5" s="143">
        <v>658.06499999999994</v>
      </c>
      <c r="DV5" s="143">
        <v>664.96600000000001</v>
      </c>
      <c r="DW5" s="143">
        <v>686.54099999999994</v>
      </c>
      <c r="DX5" s="143">
        <v>679.678</v>
      </c>
      <c r="DY5" s="143">
        <v>743.53499999999997</v>
      </c>
      <c r="DZ5" s="143">
        <v>729.202</v>
      </c>
      <c r="EA5" s="143">
        <v>539.63800000000003</v>
      </c>
      <c r="EB5" s="143">
        <v>592.14199999999994</v>
      </c>
      <c r="EC5" s="143">
        <v>686.48099999999999</v>
      </c>
      <c r="ED5" s="143">
        <v>740.56099999999992</v>
      </c>
      <c r="EE5" s="143">
        <v>880.53025000000002</v>
      </c>
      <c r="EF5" s="143">
        <v>710.35066000000006</v>
      </c>
      <c r="EG5" s="143">
        <v>673.60255000000006</v>
      </c>
      <c r="EH5" s="143">
        <v>698.52218000000005</v>
      </c>
      <c r="EI5" s="143">
        <v>640.03101000000004</v>
      </c>
      <c r="EJ5" s="143">
        <v>656.0764099999999</v>
      </c>
      <c r="EK5" s="143">
        <v>640.03101000000004</v>
      </c>
      <c r="EL5" s="143">
        <v>684.01103000000001</v>
      </c>
      <c r="EM5" s="143">
        <v>670.57249999999999</v>
      </c>
      <c r="EN5" s="143">
        <v>737.98987</v>
      </c>
      <c r="EO5" s="143">
        <v>620.26558999999997</v>
      </c>
      <c r="EP5" s="143">
        <v>683.2165</v>
      </c>
      <c r="EQ5" s="143">
        <v>826.94385</v>
      </c>
      <c r="ER5" s="143">
        <v>713755.95</v>
      </c>
      <c r="ES5" s="143">
        <v>652196.62</v>
      </c>
      <c r="ET5" s="143">
        <v>667305.75</v>
      </c>
      <c r="EU5" s="143">
        <v>600217.5</v>
      </c>
      <c r="EV5" s="143">
        <v>730031.81</v>
      </c>
      <c r="EW5" s="143">
        <v>758774.12</v>
      </c>
      <c r="EX5" s="143">
        <v>542735.62</v>
      </c>
      <c r="EY5" s="143">
        <v>638907.14</v>
      </c>
      <c r="EZ5" s="143">
        <v>1050574</v>
      </c>
      <c r="FA5" s="143">
        <v>752161.31</v>
      </c>
      <c r="FB5" s="143">
        <v>753035</v>
      </c>
      <c r="FC5" s="143">
        <v>739000.83</v>
      </c>
      <c r="FD5" s="143">
        <v>708222.44</v>
      </c>
      <c r="FE5" s="143">
        <v>629019.16</v>
      </c>
      <c r="FF5" s="143">
        <v>606652.75</v>
      </c>
      <c r="FG5" s="143">
        <v>785062.32</v>
      </c>
      <c r="FH5" s="143">
        <v>624132.09</v>
      </c>
      <c r="FI5" s="143">
        <v>785297.66</v>
      </c>
      <c r="FJ5" s="143">
        <v>685488.34</v>
      </c>
      <c r="FK5" s="143">
        <v>841666.58</v>
      </c>
      <c r="FL5" s="143">
        <v>86047.34</v>
      </c>
      <c r="FM5" s="143">
        <v>716940.58</v>
      </c>
      <c r="FN5" s="143">
        <v>747316.94</v>
      </c>
      <c r="FO5" s="143">
        <v>67285.740000000005</v>
      </c>
      <c r="FP5" s="143">
        <v>743542.99</v>
      </c>
      <c r="FQ5" s="143">
        <v>690447.48</v>
      </c>
      <c r="FR5" s="143">
        <v>553390.03</v>
      </c>
      <c r="FS5" s="143">
        <v>723863.71</v>
      </c>
      <c r="FT5" s="143">
        <v>770084.83</v>
      </c>
      <c r="FU5" s="143">
        <v>748148.36</v>
      </c>
      <c r="FV5" s="143">
        <v>862584.51</v>
      </c>
      <c r="FW5" s="143">
        <v>666468.62</v>
      </c>
      <c r="FX5" s="143">
        <v>794358.49</v>
      </c>
      <c r="FY5" s="143">
        <v>787035.49</v>
      </c>
      <c r="FZ5" s="143">
        <v>796075.2</v>
      </c>
      <c r="GA5" s="143">
        <v>877516.95</v>
      </c>
      <c r="GB5" s="143">
        <v>868594.07</v>
      </c>
      <c r="GC5" s="143">
        <v>647009.30000000005</v>
      </c>
      <c r="GD5" s="143">
        <v>667544.68999999994</v>
      </c>
      <c r="GE5" s="143">
        <v>698086.1</v>
      </c>
      <c r="GF5" s="151">
        <v>743961.41</v>
      </c>
      <c r="GG5" s="151">
        <v>760939.52000000002</v>
      </c>
      <c r="GH5" s="151">
        <v>775770.84</v>
      </c>
      <c r="GI5" s="151">
        <v>737691.48</v>
      </c>
      <c r="GJ5" s="151">
        <v>882106.45</v>
      </c>
      <c r="GK5" s="151">
        <v>701568.25</v>
      </c>
      <c r="GL5" s="151">
        <v>806573.17</v>
      </c>
      <c r="GM5" s="151">
        <v>816993.92</v>
      </c>
      <c r="GN5" s="151">
        <v>641983.42000000004</v>
      </c>
    </row>
    <row r="6" spans="2:196" ht="15" customHeight="1" outlineLevel="1">
      <c r="B6" s="234" t="s">
        <v>364</v>
      </c>
      <c r="C6" s="155"/>
      <c r="D6" s="151">
        <v>372210.88</v>
      </c>
      <c r="E6" s="151">
        <v>393124.43</v>
      </c>
      <c r="F6" s="151">
        <v>387114.76</v>
      </c>
      <c r="G6" s="151">
        <v>322806.59999999998</v>
      </c>
      <c r="H6" s="151">
        <v>473702.59</v>
      </c>
      <c r="I6" s="151">
        <v>393311.76</v>
      </c>
      <c r="J6" s="151">
        <v>491736.51</v>
      </c>
      <c r="K6" s="151">
        <v>450950.86</v>
      </c>
      <c r="L6" s="151">
        <v>425793.01</v>
      </c>
      <c r="M6" s="151">
        <v>502392.74</v>
      </c>
      <c r="N6" s="151">
        <v>538528.97</v>
      </c>
      <c r="O6" s="151">
        <v>407180.18</v>
      </c>
      <c r="P6" s="151">
        <v>413213.47</v>
      </c>
      <c r="Q6" s="151">
        <v>398563</v>
      </c>
      <c r="R6" s="151">
        <v>401780.89</v>
      </c>
      <c r="S6" s="151">
        <v>371629.62</v>
      </c>
      <c r="T6" s="151">
        <v>393895.71</v>
      </c>
      <c r="U6" s="151">
        <v>368899.09</v>
      </c>
      <c r="V6" s="151">
        <v>515018.3</v>
      </c>
      <c r="W6" s="151">
        <v>445862.55</v>
      </c>
      <c r="X6" s="151">
        <v>424868.17</v>
      </c>
      <c r="Y6" s="151">
        <v>449452.06</v>
      </c>
      <c r="Z6" s="151">
        <v>418793.36</v>
      </c>
      <c r="AA6" s="151">
        <v>469166.82</v>
      </c>
      <c r="AB6" s="151">
        <v>400631.49</v>
      </c>
      <c r="AC6" s="151">
        <v>417750</v>
      </c>
      <c r="AD6" s="151">
        <v>417750</v>
      </c>
      <c r="AE6" s="151">
        <v>339386.21</v>
      </c>
      <c r="AF6" s="151">
        <v>463926.24</v>
      </c>
      <c r="AG6" s="151">
        <v>556037.05000000005</v>
      </c>
      <c r="AH6" s="151">
        <v>722089.01</v>
      </c>
      <c r="AI6" s="151">
        <v>562363.14</v>
      </c>
      <c r="AJ6" s="151">
        <v>682474.59</v>
      </c>
      <c r="AK6" s="151">
        <v>579039.87</v>
      </c>
      <c r="AL6" s="151">
        <v>383473.65</v>
      </c>
      <c r="AM6" s="151">
        <v>538150.17000000004</v>
      </c>
      <c r="AN6" s="151">
        <v>397045.54</v>
      </c>
      <c r="AO6" s="151">
        <v>463560.33</v>
      </c>
      <c r="AP6" s="151">
        <v>479501.88</v>
      </c>
      <c r="AQ6" s="151">
        <v>530390.46</v>
      </c>
      <c r="AR6" s="151">
        <v>502283.58</v>
      </c>
      <c r="AS6" s="151">
        <v>401911.59</v>
      </c>
      <c r="AT6" s="151">
        <v>530706.46</v>
      </c>
      <c r="AU6" s="151">
        <v>186025</v>
      </c>
      <c r="AV6" s="151">
        <v>892933.45</v>
      </c>
      <c r="AW6" s="151">
        <v>565515.11</v>
      </c>
      <c r="AX6" s="151">
        <v>516072.54</v>
      </c>
      <c r="AY6" s="151">
        <v>630593.74</v>
      </c>
      <c r="AZ6" s="151">
        <v>502615.88</v>
      </c>
      <c r="BA6" s="151">
        <v>548403.22</v>
      </c>
      <c r="BB6" s="151">
        <v>446747.57</v>
      </c>
      <c r="BC6" s="151">
        <v>532847.31000000006</v>
      </c>
      <c r="BD6" s="151">
        <v>676720.06</v>
      </c>
      <c r="BE6" s="151">
        <v>627625.78</v>
      </c>
      <c r="BF6" s="151">
        <v>624040.06999999995</v>
      </c>
      <c r="BG6" s="151">
        <v>620901.66</v>
      </c>
      <c r="BH6" s="151">
        <v>766635.89</v>
      </c>
      <c r="BI6" s="151">
        <v>699672.66</v>
      </c>
      <c r="BJ6" s="151">
        <v>725558.88</v>
      </c>
      <c r="BK6" s="151">
        <v>321568.76</v>
      </c>
      <c r="BL6" s="151">
        <v>996864.61</v>
      </c>
      <c r="BM6" s="151">
        <v>626268.35</v>
      </c>
      <c r="BN6" s="151">
        <v>684047.85</v>
      </c>
      <c r="BO6" s="151">
        <v>323628.55</v>
      </c>
      <c r="BP6" s="151">
        <v>736444.8</v>
      </c>
      <c r="BQ6" s="151">
        <v>1116687.8500000001</v>
      </c>
      <c r="BR6" s="151">
        <v>762686.47</v>
      </c>
      <c r="BS6" s="151">
        <v>828849.03</v>
      </c>
      <c r="BT6" s="151">
        <v>820666.15</v>
      </c>
      <c r="BU6" s="151">
        <v>782841.35</v>
      </c>
      <c r="BV6" s="151">
        <v>726004.8</v>
      </c>
      <c r="BW6" s="151">
        <v>752153.75</v>
      </c>
      <c r="BX6" s="151">
        <v>753715.72</v>
      </c>
      <c r="BY6" s="151">
        <v>693836.32</v>
      </c>
      <c r="BZ6" s="151">
        <v>675703.19</v>
      </c>
      <c r="CA6" s="151">
        <v>801693.24</v>
      </c>
      <c r="CB6" s="151">
        <v>688926.25</v>
      </c>
      <c r="CC6" s="151">
        <v>717084.55</v>
      </c>
      <c r="CD6" s="151">
        <v>830669.5</v>
      </c>
      <c r="CE6" s="151">
        <v>772003.27</v>
      </c>
      <c r="CF6" s="151">
        <v>772790.49</v>
      </c>
      <c r="CG6" s="151">
        <v>872342.27</v>
      </c>
      <c r="CH6" s="151">
        <v>851190.91</v>
      </c>
      <c r="CI6" s="151">
        <v>1279041.21</v>
      </c>
      <c r="CJ6" s="313">
        <v>813208.01</v>
      </c>
      <c r="CK6" s="313">
        <v>850345.75</v>
      </c>
      <c r="CL6" s="313">
        <v>690609.35</v>
      </c>
      <c r="CM6" s="313">
        <v>773115.46</v>
      </c>
      <c r="CN6" s="313">
        <v>851013.57</v>
      </c>
      <c r="CO6" s="313">
        <v>835158.22</v>
      </c>
      <c r="CP6" s="313">
        <v>855564.64</v>
      </c>
      <c r="CQ6" s="313">
        <v>831069.38</v>
      </c>
      <c r="CR6" s="313">
        <v>786997.59</v>
      </c>
      <c r="CS6" s="313">
        <v>795271.34</v>
      </c>
      <c r="CT6" s="313">
        <v>703955.83</v>
      </c>
      <c r="CU6" s="313">
        <v>107481.79</v>
      </c>
      <c r="CV6" s="313">
        <v>208175.89</v>
      </c>
      <c r="CW6" s="313">
        <v>740684.45</v>
      </c>
      <c r="CX6" s="313">
        <v>852104.68</v>
      </c>
      <c r="CY6" s="313">
        <v>773057.23</v>
      </c>
      <c r="CZ6" s="313">
        <v>617103.92000000004</v>
      </c>
      <c r="DA6" s="313">
        <v>1316942.3700000001</v>
      </c>
      <c r="DB6" s="313">
        <v>781489.16</v>
      </c>
      <c r="DC6" s="313">
        <v>986352</v>
      </c>
      <c r="DD6" s="313">
        <v>700736.81</v>
      </c>
      <c r="DE6" s="313">
        <v>765412.34</v>
      </c>
      <c r="DF6" s="313">
        <v>742340.25</v>
      </c>
      <c r="DG6" s="313">
        <v>754871.86</v>
      </c>
      <c r="DH6" s="313">
        <v>717054.64</v>
      </c>
      <c r="DI6" s="313">
        <v>801954.9</v>
      </c>
      <c r="DJ6" s="313">
        <v>722278.07</v>
      </c>
      <c r="DK6" s="313">
        <v>684745.96</v>
      </c>
      <c r="DL6" s="313">
        <v>631352.1</v>
      </c>
      <c r="DM6" s="313">
        <v>711939.4</v>
      </c>
      <c r="DN6" s="313">
        <v>748435.14</v>
      </c>
      <c r="DO6" s="313">
        <v>723734.13</v>
      </c>
      <c r="DP6" s="313">
        <v>673239.92</v>
      </c>
      <c r="DQ6" s="313">
        <v>604639.78</v>
      </c>
      <c r="DR6" s="313">
        <v>665605.69999999995</v>
      </c>
      <c r="DS6" s="313">
        <v>677159.32</v>
      </c>
      <c r="DT6" s="313">
        <v>678502.48</v>
      </c>
      <c r="DU6" s="313">
        <v>688349.23</v>
      </c>
      <c r="DV6" s="313">
        <v>632826.81999999995</v>
      </c>
      <c r="DW6" s="313">
        <v>517613.95</v>
      </c>
      <c r="DX6" s="313">
        <v>679678.9</v>
      </c>
      <c r="DY6" s="313">
        <v>743535.43</v>
      </c>
      <c r="DZ6" s="313">
        <v>729205.98</v>
      </c>
      <c r="EA6" s="313">
        <v>539639.68000000005</v>
      </c>
      <c r="EB6" s="313">
        <v>606016.26</v>
      </c>
      <c r="EC6" s="313">
        <v>686481.66</v>
      </c>
      <c r="ED6" s="313">
        <v>740562.28</v>
      </c>
      <c r="EE6" s="313">
        <v>880530.25</v>
      </c>
      <c r="EF6" s="313">
        <v>710350.75</v>
      </c>
      <c r="EG6" s="313">
        <v>673602.55</v>
      </c>
      <c r="EH6" s="313">
        <v>698522.18</v>
      </c>
      <c r="EI6" s="313">
        <v>640031.01</v>
      </c>
      <c r="EJ6" s="313">
        <v>656076.41</v>
      </c>
      <c r="EK6" s="313">
        <v>729109.45</v>
      </c>
      <c r="EL6" s="313">
        <v>684011.03</v>
      </c>
      <c r="EM6" s="313">
        <v>670572.5</v>
      </c>
      <c r="EN6" s="313">
        <v>737989.87</v>
      </c>
      <c r="EO6" s="313">
        <v>620265.57999999996</v>
      </c>
      <c r="EP6" s="313">
        <v>683216.5</v>
      </c>
      <c r="EQ6" s="313">
        <v>826943.85</v>
      </c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143"/>
      <c r="GN6" s="143"/>
    </row>
    <row r="7" spans="2:196" ht="15" customHeight="1">
      <c r="B7" s="234" t="s">
        <v>355</v>
      </c>
      <c r="C7" s="234"/>
      <c r="D7" s="151">
        <v>155.16</v>
      </c>
      <c r="E7" s="151">
        <v>162.49</v>
      </c>
      <c r="F7" s="151">
        <v>167.6</v>
      </c>
      <c r="G7" s="151">
        <v>136.38</v>
      </c>
      <c r="H7" s="151">
        <v>147.31</v>
      </c>
      <c r="I7" s="151">
        <v>129.01</v>
      </c>
      <c r="J7" s="151">
        <v>127.69</v>
      </c>
      <c r="K7" s="151">
        <v>114.15</v>
      </c>
      <c r="L7" s="151">
        <v>118.68</v>
      </c>
      <c r="M7" s="151">
        <v>124.13</v>
      </c>
      <c r="N7" s="151">
        <v>116.81</v>
      </c>
      <c r="O7" s="151">
        <v>116.53</v>
      </c>
      <c r="P7" s="151">
        <v>119.15</v>
      </c>
      <c r="Q7" s="151">
        <v>132.97</v>
      </c>
      <c r="R7" s="151">
        <v>127.9</v>
      </c>
      <c r="S7" s="151">
        <v>95.35</v>
      </c>
      <c r="T7" s="151">
        <v>140.85</v>
      </c>
      <c r="U7" s="151">
        <v>146.36000000000001</v>
      </c>
      <c r="V7" s="151">
        <v>132.55000000000001</v>
      </c>
      <c r="W7" s="151">
        <v>121.64</v>
      </c>
      <c r="X7" s="151">
        <v>108.45</v>
      </c>
      <c r="Y7" s="151">
        <v>134.63999999999999</v>
      </c>
      <c r="Z7" s="151">
        <v>126.74</v>
      </c>
      <c r="AA7" s="151">
        <v>124.49</v>
      </c>
      <c r="AB7" s="151">
        <v>122.63</v>
      </c>
      <c r="AC7" s="151">
        <v>115.63</v>
      </c>
      <c r="AD7" s="151">
        <v>115.63</v>
      </c>
      <c r="AE7" s="151">
        <v>93.16</v>
      </c>
      <c r="AF7" s="151">
        <v>127.49</v>
      </c>
      <c r="AG7" s="151">
        <v>122.56</v>
      </c>
      <c r="AH7" s="151">
        <v>155.04</v>
      </c>
      <c r="AI7" s="151">
        <v>141.80000000000001</v>
      </c>
      <c r="AJ7" s="151">
        <v>140.69</v>
      </c>
      <c r="AK7" s="151">
        <v>107.77</v>
      </c>
      <c r="AL7" s="151">
        <v>107.77</v>
      </c>
      <c r="AM7" s="151">
        <v>136.19999999999999</v>
      </c>
      <c r="AN7" s="151">
        <v>114.01</v>
      </c>
      <c r="AO7" s="151">
        <v>120.15</v>
      </c>
      <c r="AP7" s="151">
        <v>112.18</v>
      </c>
      <c r="AQ7" s="151">
        <v>183.9</v>
      </c>
      <c r="AR7" s="151">
        <v>242.2</v>
      </c>
      <c r="AS7" s="151">
        <v>103.35</v>
      </c>
      <c r="AT7" s="151">
        <v>254.74</v>
      </c>
      <c r="AU7" s="151">
        <v>186.7</v>
      </c>
      <c r="AV7" s="151">
        <v>121.78</v>
      </c>
      <c r="AW7" s="151">
        <v>123.35</v>
      </c>
      <c r="AX7" s="151">
        <v>113.98</v>
      </c>
      <c r="AY7" s="151">
        <v>147.30000000000001</v>
      </c>
      <c r="AZ7" s="151">
        <v>144.27000000000001</v>
      </c>
      <c r="BA7" s="151">
        <v>147.46</v>
      </c>
      <c r="BB7" s="151">
        <v>139.02000000000001</v>
      </c>
      <c r="BC7" s="151">
        <v>149.93</v>
      </c>
      <c r="BD7" s="151">
        <v>176.12</v>
      </c>
      <c r="BE7" s="151">
        <v>173.5</v>
      </c>
      <c r="BF7" s="151">
        <v>178.13</v>
      </c>
      <c r="BG7" s="151">
        <v>171.71</v>
      </c>
      <c r="BH7" s="151">
        <v>147.28</v>
      </c>
      <c r="BI7" s="151">
        <v>136.38</v>
      </c>
      <c r="BJ7" s="151">
        <v>137.35</v>
      </c>
      <c r="BK7" s="151">
        <v>137.57</v>
      </c>
      <c r="BL7" s="151">
        <v>119.8</v>
      </c>
      <c r="BM7" s="151">
        <v>122.54</v>
      </c>
      <c r="BN7" s="151">
        <v>128.02000000000001</v>
      </c>
      <c r="BO7" s="151">
        <v>138.49</v>
      </c>
      <c r="BP7" s="151">
        <v>124.3</v>
      </c>
      <c r="BQ7" s="151">
        <v>117.06</v>
      </c>
      <c r="BR7" s="151">
        <v>133.08000000000001</v>
      </c>
      <c r="BS7" s="151">
        <v>134.55000000000001</v>
      </c>
      <c r="BT7" s="151">
        <v>127.14</v>
      </c>
      <c r="BU7" s="151">
        <v>133.29</v>
      </c>
      <c r="BV7" s="151">
        <v>126.31</v>
      </c>
      <c r="BW7" s="151">
        <v>126.08</v>
      </c>
      <c r="BX7" s="151">
        <v>126.39</v>
      </c>
      <c r="BY7" s="151">
        <v>122.35</v>
      </c>
      <c r="BZ7" s="151">
        <v>151.36000000000001</v>
      </c>
      <c r="CA7" s="151">
        <v>134.04</v>
      </c>
      <c r="CB7" s="151">
        <v>129.72</v>
      </c>
      <c r="CC7" s="151">
        <v>132.86000000000001</v>
      </c>
      <c r="CD7" s="151">
        <v>132.83000000000001</v>
      </c>
      <c r="CE7" s="151">
        <v>124.51</v>
      </c>
      <c r="CF7" s="151">
        <v>113.88</v>
      </c>
      <c r="CG7" s="151">
        <v>136.62</v>
      </c>
      <c r="CH7" s="151">
        <v>159.53</v>
      </c>
      <c r="CI7" s="151">
        <v>117.55</v>
      </c>
      <c r="CJ7" s="313">
        <v>147.69</v>
      </c>
      <c r="CK7" s="313">
        <v>163.03</v>
      </c>
      <c r="CL7" s="313">
        <v>162.37</v>
      </c>
      <c r="CM7" s="313">
        <v>141.16</v>
      </c>
      <c r="CN7" s="313">
        <v>128.29</v>
      </c>
      <c r="CO7" s="313">
        <v>144.41</v>
      </c>
      <c r="CP7" s="313">
        <v>145.30000000000001</v>
      </c>
      <c r="CQ7" s="313">
        <v>140.44999999999999</v>
      </c>
      <c r="CR7" s="313">
        <v>123.94</v>
      </c>
      <c r="CS7" s="313">
        <v>111.13</v>
      </c>
      <c r="CT7" s="313">
        <v>88.62</v>
      </c>
      <c r="CU7" s="313">
        <v>143.29</v>
      </c>
      <c r="CV7" s="313">
        <v>130.97</v>
      </c>
      <c r="CW7" s="313">
        <v>69.89</v>
      </c>
      <c r="CX7" s="313">
        <v>80.27</v>
      </c>
      <c r="CY7" s="313">
        <v>91.01</v>
      </c>
      <c r="CZ7" s="313">
        <v>75.8</v>
      </c>
      <c r="DA7" s="313">
        <v>75.66</v>
      </c>
      <c r="DB7" s="313">
        <v>80.89</v>
      </c>
      <c r="DC7" s="313">
        <v>96.68</v>
      </c>
      <c r="DD7" s="313">
        <v>82.47</v>
      </c>
      <c r="DE7" s="313">
        <v>104.92</v>
      </c>
      <c r="DF7" s="313">
        <v>96.12</v>
      </c>
      <c r="DG7" s="313">
        <v>95.2</v>
      </c>
      <c r="DH7" s="313">
        <v>82.97</v>
      </c>
      <c r="DI7" s="313">
        <v>101.07</v>
      </c>
      <c r="DJ7" s="313">
        <v>102.3</v>
      </c>
      <c r="DK7" s="313">
        <v>116.16</v>
      </c>
      <c r="DL7" s="313">
        <v>109.78</v>
      </c>
      <c r="DM7" s="313">
        <v>131.87</v>
      </c>
      <c r="DN7" s="313">
        <v>123.64</v>
      </c>
      <c r="DO7" s="313">
        <v>124.8</v>
      </c>
      <c r="DP7" s="313">
        <v>114.03</v>
      </c>
      <c r="DQ7" s="313">
        <v>140.72</v>
      </c>
      <c r="DR7" s="313">
        <v>134.44999999999999</v>
      </c>
      <c r="DS7" s="313">
        <v>125.44</v>
      </c>
      <c r="DT7" s="313">
        <v>133.30000000000001</v>
      </c>
      <c r="DU7" s="313">
        <v>123.42</v>
      </c>
      <c r="DV7" s="313">
        <v>130.51</v>
      </c>
      <c r="DW7" s="313">
        <v>165.43</v>
      </c>
      <c r="DX7" s="313">
        <v>154.69999999999999</v>
      </c>
      <c r="DY7" s="313">
        <v>150.19999999999999</v>
      </c>
      <c r="DZ7" s="313">
        <v>151.54</v>
      </c>
      <c r="EA7" s="313">
        <v>152.83000000000001</v>
      </c>
      <c r="EB7" s="313">
        <v>181.11</v>
      </c>
      <c r="EC7" s="313">
        <v>121.55</v>
      </c>
      <c r="ED7" s="313">
        <v>120.86</v>
      </c>
      <c r="EE7" s="313">
        <v>122.23</v>
      </c>
      <c r="EF7" s="313">
        <v>134.78</v>
      </c>
      <c r="EG7" s="313">
        <v>129.27000000000001</v>
      </c>
      <c r="EH7" s="313">
        <v>150.1</v>
      </c>
      <c r="EI7" s="313">
        <v>130.46</v>
      </c>
      <c r="EJ7" s="313">
        <v>150.35</v>
      </c>
      <c r="EK7" s="313">
        <v>144.05000000000001</v>
      </c>
      <c r="EL7" s="313">
        <v>112.63</v>
      </c>
      <c r="EM7" s="313">
        <v>117.94</v>
      </c>
      <c r="EN7" s="313">
        <v>124.64</v>
      </c>
      <c r="EO7" s="313">
        <v>141.12</v>
      </c>
      <c r="EP7" s="313">
        <v>151.91999999999999</v>
      </c>
      <c r="EQ7" s="313">
        <v>116.4</v>
      </c>
      <c r="ER7" s="143">
        <v>121.17</v>
      </c>
      <c r="ES7" s="143">
        <v>132.66999999999999</v>
      </c>
      <c r="ET7" s="143">
        <v>142.03</v>
      </c>
      <c r="EU7" s="143">
        <v>128.97</v>
      </c>
      <c r="EV7" s="143">
        <v>141.94</v>
      </c>
      <c r="EW7" s="143">
        <v>149.94999999999999</v>
      </c>
      <c r="EX7" s="143">
        <v>149.84</v>
      </c>
      <c r="EY7" s="143">
        <v>143.91999999999999</v>
      </c>
      <c r="EZ7" s="143">
        <v>126.97</v>
      </c>
      <c r="FA7" s="143">
        <v>129.44</v>
      </c>
      <c r="FB7" s="143">
        <v>128.93</v>
      </c>
      <c r="FC7" s="143">
        <v>135.51</v>
      </c>
      <c r="FD7" s="143">
        <v>151.88999999999999</v>
      </c>
      <c r="FE7" s="143">
        <v>129.54</v>
      </c>
      <c r="FF7" s="143">
        <v>139.16</v>
      </c>
      <c r="FG7" s="143">
        <v>164.16</v>
      </c>
      <c r="FH7" s="143">
        <v>156.49</v>
      </c>
      <c r="FI7" s="143">
        <v>150.13</v>
      </c>
      <c r="FJ7" s="143">
        <v>135.01</v>
      </c>
      <c r="FK7" s="143">
        <v>153.05000000000001</v>
      </c>
      <c r="FL7" s="143">
        <v>142.13999999999999</v>
      </c>
      <c r="FM7" s="143">
        <v>155.27000000000001</v>
      </c>
      <c r="FN7" s="143">
        <v>135.53</v>
      </c>
      <c r="FO7" s="143">
        <v>148.81</v>
      </c>
      <c r="FP7" s="143">
        <v>142.46</v>
      </c>
      <c r="FQ7" s="143">
        <v>402.69</v>
      </c>
      <c r="FR7" s="143">
        <v>346.39</v>
      </c>
      <c r="FS7" s="143">
        <v>291.3</v>
      </c>
      <c r="FT7" s="143">
        <v>308.22000000000003</v>
      </c>
      <c r="FU7" s="143">
        <v>394.38</v>
      </c>
      <c r="FV7" s="143">
        <v>283.77999999999997</v>
      </c>
      <c r="FW7" s="143">
        <v>232.54</v>
      </c>
      <c r="FX7" s="143">
        <v>125.33</v>
      </c>
      <c r="FY7" s="143">
        <v>139.77000000000001</v>
      </c>
      <c r="FZ7" s="143">
        <v>124.73</v>
      </c>
      <c r="GA7" s="143">
        <v>118.98</v>
      </c>
      <c r="GB7" s="143">
        <v>116.95</v>
      </c>
      <c r="GC7" s="143">
        <v>158.52000000000001</v>
      </c>
      <c r="GD7" s="143">
        <v>119.73</v>
      </c>
      <c r="GE7" s="143">
        <v>120.95</v>
      </c>
      <c r="GF7" s="143">
        <v>102.71</v>
      </c>
      <c r="GG7" s="151">
        <v>105.79</v>
      </c>
      <c r="GH7" s="151">
        <v>113.36</v>
      </c>
      <c r="GI7" s="151">
        <v>122.94</v>
      </c>
      <c r="GJ7" s="151">
        <v>129.49</v>
      </c>
      <c r="GK7" s="151">
        <v>145.08000000000001</v>
      </c>
      <c r="GL7" s="151">
        <v>116.89</v>
      </c>
      <c r="GM7" s="151">
        <v>101.46</v>
      </c>
      <c r="GN7" s="151">
        <v>113.43</v>
      </c>
    </row>
    <row r="8" spans="2:196" ht="15" customHeight="1" outlineLevel="1">
      <c r="B8" s="234" t="s">
        <v>102</v>
      </c>
      <c r="C8" s="234"/>
      <c r="D8" s="151">
        <v>57447321.460000001</v>
      </c>
      <c r="E8" s="151">
        <v>30008805.859999999</v>
      </c>
      <c r="F8" s="151">
        <v>62834578.469999999</v>
      </c>
      <c r="G8" s="151">
        <v>47787451.549999997</v>
      </c>
      <c r="H8" s="151">
        <v>29561443.59</v>
      </c>
      <c r="I8" s="151">
        <v>149885591.34999999</v>
      </c>
      <c r="J8" s="151">
        <v>71139250.030000001</v>
      </c>
      <c r="K8" s="151">
        <v>102517141.26000001</v>
      </c>
      <c r="L8" s="151">
        <v>73407783</v>
      </c>
      <c r="M8" s="151">
        <v>88323966.920000002</v>
      </c>
      <c r="N8" s="151">
        <v>86107459.659999996</v>
      </c>
      <c r="O8" s="151">
        <v>48155399.659999996</v>
      </c>
      <c r="P8" s="151">
        <v>71703742.180000007</v>
      </c>
      <c r="Q8" s="151">
        <v>63448074.030000001</v>
      </c>
      <c r="R8" s="151">
        <v>64895311</v>
      </c>
      <c r="S8" s="151">
        <v>115080974</v>
      </c>
      <c r="T8" s="151">
        <v>148523542</v>
      </c>
      <c r="U8" s="151">
        <v>159394591</v>
      </c>
      <c r="V8" s="151">
        <v>185931516</v>
      </c>
      <c r="W8" s="151">
        <v>171264870</v>
      </c>
      <c r="X8" s="151">
        <v>38069757.159999996</v>
      </c>
      <c r="Y8" s="151">
        <v>321799513</v>
      </c>
      <c r="Z8" s="151">
        <v>195142317.94</v>
      </c>
      <c r="AA8" s="151">
        <v>113228901</v>
      </c>
      <c r="AB8" s="151">
        <v>104141068</v>
      </c>
      <c r="AC8" s="151">
        <v>28835160.050000001</v>
      </c>
      <c r="AD8" s="151">
        <v>158592110.22999999</v>
      </c>
      <c r="AE8" s="151">
        <v>140700194.72999999</v>
      </c>
      <c r="AF8" s="151">
        <v>476052093.88</v>
      </c>
      <c r="AG8" s="151">
        <v>386088983.01999998</v>
      </c>
      <c r="AH8" s="151">
        <v>480310259.11000001</v>
      </c>
      <c r="AI8" s="151">
        <v>397588680.27999997</v>
      </c>
      <c r="AJ8" s="151">
        <v>499218698.95999998</v>
      </c>
      <c r="AK8" s="151">
        <v>408558806.51999998</v>
      </c>
      <c r="AL8" s="151">
        <v>298343813.37</v>
      </c>
      <c r="AM8" s="151">
        <v>139884112.41</v>
      </c>
      <c r="AN8" s="151">
        <v>157185136</v>
      </c>
      <c r="AO8" s="151">
        <v>146918150</v>
      </c>
      <c r="AP8" s="151">
        <v>179741686</v>
      </c>
      <c r="AQ8" s="151">
        <v>137070583</v>
      </c>
      <c r="AR8" s="151">
        <v>511708521</v>
      </c>
      <c r="AS8" s="151">
        <v>304774622</v>
      </c>
      <c r="AT8" s="151">
        <v>379561769</v>
      </c>
      <c r="AU8" s="151">
        <v>397531974</v>
      </c>
      <c r="AV8" s="151">
        <v>461638113</v>
      </c>
      <c r="AW8" s="151">
        <v>491059026</v>
      </c>
      <c r="AX8" s="151">
        <v>371937358</v>
      </c>
      <c r="AY8" s="151">
        <v>250057109</v>
      </c>
      <c r="AZ8" s="151">
        <v>189980390</v>
      </c>
      <c r="BA8" s="151">
        <v>244485369</v>
      </c>
      <c r="BB8" s="151">
        <v>406239474</v>
      </c>
      <c r="BC8" s="151">
        <v>466462380</v>
      </c>
      <c r="BD8" s="151">
        <v>670886989</v>
      </c>
      <c r="BE8" s="151">
        <v>598972560</v>
      </c>
      <c r="BF8" s="151">
        <v>619806248</v>
      </c>
      <c r="BG8" s="151">
        <v>618448754</v>
      </c>
      <c r="BH8" s="151">
        <v>1240041185</v>
      </c>
      <c r="BI8" s="151">
        <v>310596333</v>
      </c>
      <c r="BJ8" s="151">
        <v>419501503</v>
      </c>
      <c r="BK8" s="151">
        <v>212952020</v>
      </c>
      <c r="BL8" s="151">
        <v>270013621</v>
      </c>
      <c r="BM8" s="151">
        <v>238430839</v>
      </c>
      <c r="BN8" s="151">
        <v>250263333</v>
      </c>
      <c r="BO8" s="151">
        <v>182880482</v>
      </c>
      <c r="BP8" s="151">
        <v>2950025715</v>
      </c>
      <c r="BQ8" s="151">
        <v>249741864</v>
      </c>
      <c r="BR8" s="151">
        <v>236618230</v>
      </c>
      <c r="BS8" s="151">
        <v>328458060</v>
      </c>
      <c r="BT8" s="151">
        <v>266954812</v>
      </c>
      <c r="BU8" s="151">
        <v>236868876</v>
      </c>
      <c r="BV8" s="151">
        <v>252055310</v>
      </c>
      <c r="BW8" s="151">
        <v>194850846</v>
      </c>
      <c r="BX8" s="151">
        <v>182306267</v>
      </c>
      <c r="BY8" s="151">
        <v>217418818.16</v>
      </c>
      <c r="BZ8" s="151">
        <v>270630146.64999998</v>
      </c>
      <c r="CA8" s="151">
        <v>115902984</v>
      </c>
      <c r="CB8" s="151">
        <v>3685706061</v>
      </c>
      <c r="CC8" s="151">
        <v>235023471.37</v>
      </c>
      <c r="CD8" s="151">
        <v>108253660</v>
      </c>
      <c r="CE8" s="151">
        <v>185164604</v>
      </c>
      <c r="CF8" s="151">
        <v>289373092.62</v>
      </c>
      <c r="CG8" s="151">
        <v>314224718.30000001</v>
      </c>
      <c r="CH8" s="151">
        <v>228995787.47</v>
      </c>
      <c r="CI8" s="151">
        <v>297055492.64999998</v>
      </c>
      <c r="CJ8" s="313">
        <v>101993585</v>
      </c>
      <c r="CK8" s="313">
        <v>439094822</v>
      </c>
      <c r="CL8" s="313">
        <v>112064239</v>
      </c>
      <c r="CM8" s="313">
        <v>378718280</v>
      </c>
      <c r="CN8" s="313">
        <v>3638764571</v>
      </c>
      <c r="CO8" s="313">
        <v>141095006</v>
      </c>
      <c r="CP8" s="313">
        <v>411156443</v>
      </c>
      <c r="CQ8" s="313">
        <v>129107204</v>
      </c>
      <c r="CR8" s="313">
        <v>392076842</v>
      </c>
      <c r="CS8" s="313">
        <v>450347217</v>
      </c>
      <c r="CT8" s="313">
        <v>0</v>
      </c>
      <c r="CU8" s="313">
        <v>229736913</v>
      </c>
      <c r="CV8" s="313">
        <v>126179500</v>
      </c>
      <c r="CW8" s="313">
        <v>0</v>
      </c>
      <c r="CX8" s="313">
        <v>72495473</v>
      </c>
      <c r="CY8" s="313">
        <v>88294568</v>
      </c>
      <c r="CZ8" s="313">
        <v>338569485</v>
      </c>
      <c r="DA8" s="313">
        <v>105550387</v>
      </c>
      <c r="DB8" s="313">
        <v>208442758</v>
      </c>
      <c r="DC8" s="313">
        <v>182836280</v>
      </c>
      <c r="DD8" s="313">
        <v>1963161647</v>
      </c>
      <c r="DE8" s="313">
        <v>297813690</v>
      </c>
      <c r="DF8" s="313">
        <v>149319823</v>
      </c>
      <c r="DG8" s="313">
        <v>268942536</v>
      </c>
      <c r="DH8" s="313">
        <v>146352819</v>
      </c>
      <c r="DI8" s="313">
        <v>90614680</v>
      </c>
      <c r="DJ8" s="313">
        <v>333949664</v>
      </c>
      <c r="DK8" s="313">
        <v>311358347</v>
      </c>
      <c r="DL8" s="313">
        <v>3127144726</v>
      </c>
      <c r="DM8" s="313">
        <v>157544842</v>
      </c>
      <c r="DN8" s="313">
        <v>346006948</v>
      </c>
      <c r="DO8" s="313">
        <v>385080412</v>
      </c>
      <c r="DP8" s="313">
        <v>169632244</v>
      </c>
      <c r="DQ8" s="313">
        <v>175263808</v>
      </c>
      <c r="DR8" s="313">
        <v>168557231</v>
      </c>
      <c r="DS8" s="313">
        <v>390687524</v>
      </c>
      <c r="DT8" s="313">
        <v>388196351</v>
      </c>
      <c r="DU8" s="313">
        <v>123774685</v>
      </c>
      <c r="DV8" s="313">
        <v>343499136</v>
      </c>
      <c r="DW8" s="313">
        <v>167774880</v>
      </c>
      <c r="DX8" s="313">
        <v>5637889833</v>
      </c>
      <c r="DY8" s="313">
        <v>326350572</v>
      </c>
      <c r="DZ8" s="313">
        <v>366528082</v>
      </c>
      <c r="EA8" s="313">
        <v>266507128</v>
      </c>
      <c r="EB8" s="313">
        <v>406157764</v>
      </c>
      <c r="EC8" s="313">
        <v>233224056</v>
      </c>
      <c r="ED8" s="313">
        <v>133915014</v>
      </c>
      <c r="EE8" s="313">
        <v>485879501</v>
      </c>
      <c r="EF8" s="313">
        <v>299386375</v>
      </c>
      <c r="EG8" s="313">
        <v>214049571</v>
      </c>
      <c r="EH8" s="313">
        <v>297740481</v>
      </c>
      <c r="EI8" s="313">
        <v>316144799</v>
      </c>
      <c r="EJ8" s="313">
        <v>279674435</v>
      </c>
      <c r="EK8" s="313">
        <v>279136348</v>
      </c>
      <c r="EL8" s="313">
        <v>315419901</v>
      </c>
      <c r="EM8" s="313">
        <v>1387140223</v>
      </c>
      <c r="EN8" s="313">
        <v>303531133</v>
      </c>
      <c r="EO8" s="313">
        <v>320161076</v>
      </c>
      <c r="EP8" s="313">
        <v>182586708</v>
      </c>
      <c r="EQ8" s="313">
        <v>297341749</v>
      </c>
      <c r="ER8" s="143">
        <v>244255242</v>
      </c>
      <c r="ES8" s="143">
        <v>305261080</v>
      </c>
      <c r="ET8" s="143">
        <v>271847162</v>
      </c>
      <c r="EU8" s="143">
        <v>267422140</v>
      </c>
      <c r="EV8" s="143">
        <v>51114180</v>
      </c>
      <c r="EW8" s="143">
        <v>195026902</v>
      </c>
      <c r="EX8" s="143">
        <v>353864008</v>
      </c>
      <c r="EY8" s="143">
        <v>370117160</v>
      </c>
      <c r="EZ8" s="143">
        <v>37091894</v>
      </c>
      <c r="FA8" s="143">
        <v>590311699</v>
      </c>
      <c r="FB8" s="143">
        <v>218107499</v>
      </c>
      <c r="FC8" s="143">
        <v>122674451</v>
      </c>
      <c r="FD8" s="143">
        <v>534299850</v>
      </c>
      <c r="FE8" s="143">
        <v>6227397</v>
      </c>
      <c r="FF8" s="143">
        <v>571734639</v>
      </c>
      <c r="FG8" s="143">
        <v>206398540</v>
      </c>
      <c r="FH8" s="143">
        <v>402675526</v>
      </c>
      <c r="FI8" s="143">
        <v>424282995</v>
      </c>
      <c r="FJ8" s="143">
        <v>291011862</v>
      </c>
      <c r="FK8" s="143">
        <v>418143435</v>
      </c>
      <c r="FL8" s="143">
        <v>326006281</v>
      </c>
      <c r="FM8" s="143">
        <v>347978206</v>
      </c>
      <c r="FN8" s="143">
        <v>231064000</v>
      </c>
      <c r="FO8" s="143">
        <v>188731512</v>
      </c>
      <c r="FP8" s="143">
        <v>494746165</v>
      </c>
      <c r="FQ8" s="143">
        <v>253680158</v>
      </c>
      <c r="FR8" s="143">
        <v>23466795</v>
      </c>
      <c r="FS8" s="143">
        <v>468353248</v>
      </c>
      <c r="FT8" s="143">
        <v>240423862</v>
      </c>
      <c r="FU8" s="143">
        <v>47485972</v>
      </c>
      <c r="FV8" s="143">
        <v>642537496</v>
      </c>
      <c r="FW8" s="143">
        <v>367682087</v>
      </c>
      <c r="FX8" s="143">
        <v>259645700</v>
      </c>
      <c r="FY8" s="143">
        <v>319658402</v>
      </c>
      <c r="FZ8" s="143">
        <v>0</v>
      </c>
      <c r="GA8" s="143">
        <v>351270768</v>
      </c>
      <c r="GB8" s="143">
        <v>852411582</v>
      </c>
      <c r="GC8" s="143">
        <v>76748608</v>
      </c>
      <c r="GD8" s="143">
        <v>750726987</v>
      </c>
      <c r="GE8" s="143">
        <v>320467296</v>
      </c>
      <c r="GF8" s="143"/>
      <c r="GG8" s="151">
        <v>315324343</v>
      </c>
      <c r="GH8" s="151">
        <v>0</v>
      </c>
      <c r="GI8" s="151">
        <v>695094468</v>
      </c>
      <c r="GJ8" s="151">
        <v>365119974</v>
      </c>
      <c r="GK8" s="151">
        <v>471359099</v>
      </c>
      <c r="GL8" s="151">
        <v>388706145</v>
      </c>
      <c r="GM8" s="151"/>
      <c r="GN8" s="151">
        <v>764294726</v>
      </c>
    </row>
    <row r="9" spans="2:196" ht="15" customHeight="1" outlineLevel="1">
      <c r="B9" s="234" t="s">
        <v>365</v>
      </c>
      <c r="C9" s="234"/>
      <c r="D9" s="151">
        <v>25460223.030000001</v>
      </c>
      <c r="E9" s="151">
        <v>10577438.77</v>
      </c>
      <c r="F9" s="151">
        <v>55150551.119999997</v>
      </c>
      <c r="G9" s="151">
        <v>10276961.01</v>
      </c>
      <c r="H9" s="151">
        <v>9785213.5800000001</v>
      </c>
      <c r="I9" s="151">
        <v>72801234.200000003</v>
      </c>
      <c r="J9" s="151">
        <v>29328368.609999999</v>
      </c>
      <c r="K9" s="151">
        <v>19956438.16</v>
      </c>
      <c r="L9" s="151">
        <v>37291911.780000001</v>
      </c>
      <c r="M9" s="151">
        <v>46185989.289999999</v>
      </c>
      <c r="N9" s="151">
        <v>39469411.439999998</v>
      </c>
      <c r="O9" s="151">
        <v>39654105.560000002</v>
      </c>
      <c r="P9" s="151">
        <v>95308529.030000001</v>
      </c>
      <c r="Q9" s="151">
        <v>66154675.420000002</v>
      </c>
      <c r="R9" s="151">
        <v>78467883</v>
      </c>
      <c r="S9" s="151">
        <v>36974272</v>
      </c>
      <c r="T9" s="151">
        <v>67571849</v>
      </c>
      <c r="U9" s="151">
        <v>78787379</v>
      </c>
      <c r="V9" s="151">
        <v>93141365</v>
      </c>
      <c r="W9" s="151">
        <v>102512473</v>
      </c>
      <c r="X9" s="151">
        <v>839373.13</v>
      </c>
      <c r="Y9" s="151">
        <v>165374802</v>
      </c>
      <c r="Z9" s="151">
        <v>101676659.3</v>
      </c>
      <c r="AA9" s="151">
        <v>113111781</v>
      </c>
      <c r="AB9" s="151">
        <v>122458991</v>
      </c>
      <c r="AC9" s="151">
        <v>0</v>
      </c>
      <c r="AD9" s="151">
        <v>134273853.12</v>
      </c>
      <c r="AE9" s="151">
        <v>184965216.47</v>
      </c>
      <c r="AF9" s="151">
        <v>116264537.54000001</v>
      </c>
      <c r="AG9" s="151">
        <v>168210239.18000001</v>
      </c>
      <c r="AH9" s="151">
        <v>247608861.84999999</v>
      </c>
      <c r="AI9" s="151">
        <v>221897478.03</v>
      </c>
      <c r="AJ9" s="151">
        <v>272512695.33999997</v>
      </c>
      <c r="AK9" s="151">
        <v>209632193.53999999</v>
      </c>
      <c r="AL9" s="151">
        <v>64145211.090000004</v>
      </c>
      <c r="AM9" s="151">
        <v>147162848.88999999</v>
      </c>
      <c r="AN9" s="151">
        <v>193329882</v>
      </c>
      <c r="AO9" s="151">
        <v>148889552</v>
      </c>
      <c r="AP9" s="151">
        <v>195979645</v>
      </c>
      <c r="AQ9" s="151">
        <v>195830027</v>
      </c>
      <c r="AR9" s="151">
        <v>85649765</v>
      </c>
      <c r="AS9" s="151">
        <v>123206371</v>
      </c>
      <c r="AT9" s="151">
        <v>228801653</v>
      </c>
      <c r="AU9" s="151">
        <v>201470272</v>
      </c>
      <c r="AV9" s="151">
        <v>251231004</v>
      </c>
      <c r="AW9" s="151">
        <v>314986982</v>
      </c>
      <c r="AX9" s="151">
        <v>176309485</v>
      </c>
      <c r="AY9" s="151">
        <v>274070749</v>
      </c>
      <c r="AZ9" s="151">
        <v>198066244</v>
      </c>
      <c r="BA9" s="151">
        <v>247990661</v>
      </c>
      <c r="BB9" s="151">
        <v>213213600</v>
      </c>
      <c r="BC9" s="151">
        <v>249110160</v>
      </c>
      <c r="BD9" s="151">
        <v>302259955</v>
      </c>
      <c r="BE9" s="151">
        <v>254424103</v>
      </c>
      <c r="BF9" s="151">
        <v>263695418</v>
      </c>
      <c r="BG9" s="151">
        <v>337312807</v>
      </c>
      <c r="BH9" s="151">
        <v>201679836</v>
      </c>
      <c r="BI9" s="151">
        <v>283420517</v>
      </c>
      <c r="BJ9" s="151">
        <v>371047106</v>
      </c>
      <c r="BK9" s="151">
        <v>235513795</v>
      </c>
      <c r="BL9" s="151">
        <v>305727201</v>
      </c>
      <c r="BM9" s="151">
        <v>288822024</v>
      </c>
      <c r="BN9" s="151">
        <v>309320220</v>
      </c>
      <c r="BO9" s="151">
        <v>191855061</v>
      </c>
      <c r="BP9" s="151">
        <v>251787455</v>
      </c>
      <c r="BQ9" s="151">
        <v>305521005</v>
      </c>
      <c r="BR9" s="151">
        <v>219533300</v>
      </c>
      <c r="BS9" s="151">
        <v>224977312</v>
      </c>
      <c r="BT9" s="151">
        <v>282019801</v>
      </c>
      <c r="BU9" s="151">
        <v>261918412</v>
      </c>
      <c r="BV9" s="151">
        <v>273475809</v>
      </c>
      <c r="BW9" s="151">
        <v>243865004</v>
      </c>
      <c r="BX9" s="151">
        <v>245783101</v>
      </c>
      <c r="BY9" s="151">
        <v>202196349.05000001</v>
      </c>
      <c r="BZ9" s="151">
        <v>280205029.54000002</v>
      </c>
      <c r="CA9" s="151">
        <v>212985472</v>
      </c>
      <c r="CB9" s="151">
        <v>254760221</v>
      </c>
      <c r="CC9" s="151">
        <v>223234772.78999999</v>
      </c>
      <c r="CD9" s="151">
        <v>70346656</v>
      </c>
      <c r="CE9" s="151">
        <v>274707402.18000001</v>
      </c>
      <c r="CF9" s="151">
        <v>425564178.88</v>
      </c>
      <c r="CG9" s="151">
        <v>245743892.25</v>
      </c>
      <c r="CH9" s="151">
        <v>275335575.31</v>
      </c>
      <c r="CI9" s="151">
        <v>330064815.57999998</v>
      </c>
      <c r="CJ9" s="313">
        <v>160106433</v>
      </c>
      <c r="CK9" s="313">
        <v>481881421</v>
      </c>
      <c r="CL9" s="313">
        <v>180377221</v>
      </c>
      <c r="CM9" s="313">
        <v>604002291</v>
      </c>
      <c r="CN9" s="313">
        <v>306950146</v>
      </c>
      <c r="CO9" s="313">
        <v>153339921</v>
      </c>
      <c r="CP9" s="313">
        <v>463681051</v>
      </c>
      <c r="CQ9" s="313">
        <v>248594460</v>
      </c>
      <c r="CR9" s="313">
        <v>492935140</v>
      </c>
      <c r="CS9" s="313">
        <v>449582409</v>
      </c>
      <c r="CT9" s="313">
        <v>0</v>
      </c>
      <c r="CU9" s="313">
        <v>295698348</v>
      </c>
      <c r="CV9" s="313">
        <v>274869475</v>
      </c>
      <c r="CW9" s="313">
        <v>110987872</v>
      </c>
      <c r="CX9" s="313">
        <v>101259719</v>
      </c>
      <c r="CY9" s="313">
        <v>154273067</v>
      </c>
      <c r="CZ9" s="313">
        <v>508650580</v>
      </c>
      <c r="DA9" s="313">
        <v>161529566</v>
      </c>
      <c r="DB9" s="313">
        <v>196933495</v>
      </c>
      <c r="DC9" s="313">
        <v>263802045</v>
      </c>
      <c r="DD9" s="313">
        <v>366190668</v>
      </c>
      <c r="DE9" s="313">
        <v>422364398</v>
      </c>
      <c r="DF9" s="313">
        <v>233566423</v>
      </c>
      <c r="DG9" s="313">
        <v>350147708</v>
      </c>
      <c r="DH9" s="313">
        <v>209075457</v>
      </c>
      <c r="DI9" s="313">
        <v>113254241</v>
      </c>
      <c r="DJ9" s="313">
        <v>463908326</v>
      </c>
      <c r="DK9" s="313">
        <v>421950881</v>
      </c>
      <c r="DL9" s="313">
        <v>286736907</v>
      </c>
      <c r="DM9" s="313">
        <v>238545323</v>
      </c>
      <c r="DN9" s="313">
        <v>375960303</v>
      </c>
      <c r="DO9" s="313">
        <v>334834424</v>
      </c>
      <c r="DP9" s="313">
        <v>242331778</v>
      </c>
      <c r="DQ9" s="313">
        <v>250374153</v>
      </c>
      <c r="DR9" s="313">
        <v>50422323</v>
      </c>
      <c r="DS9" s="313">
        <v>368372500</v>
      </c>
      <c r="DT9" s="313">
        <v>300489261</v>
      </c>
      <c r="DU9" s="313">
        <v>288038090</v>
      </c>
      <c r="DV9" s="313">
        <v>410332525</v>
      </c>
      <c r="DW9" s="313">
        <v>239678400</v>
      </c>
      <c r="DX9" s="313">
        <v>426641416</v>
      </c>
      <c r="DY9" s="313">
        <v>448285979</v>
      </c>
      <c r="DZ9" s="313">
        <v>398291849</v>
      </c>
      <c r="EA9" s="313">
        <v>331150305</v>
      </c>
      <c r="EB9" s="313">
        <v>481850087</v>
      </c>
      <c r="EC9" s="313">
        <v>285590365</v>
      </c>
      <c r="ED9" s="313">
        <v>386772394</v>
      </c>
      <c r="EE9" s="313">
        <v>448009561</v>
      </c>
      <c r="EF9" s="313">
        <v>359732024</v>
      </c>
      <c r="EG9" s="313">
        <v>321654844</v>
      </c>
      <c r="EH9" s="313">
        <v>388327893</v>
      </c>
      <c r="EI9" s="313">
        <v>344998739</v>
      </c>
      <c r="EJ9" s="313">
        <v>304572488</v>
      </c>
      <c r="EK9" s="313">
        <v>398758941</v>
      </c>
      <c r="EL9" s="313">
        <v>345710595</v>
      </c>
      <c r="EM9" s="313">
        <v>295525825</v>
      </c>
      <c r="EN9" s="313">
        <v>318396260</v>
      </c>
      <c r="EO9" s="313">
        <v>431480894</v>
      </c>
      <c r="EP9" s="313">
        <v>294724029</v>
      </c>
      <c r="EQ9" s="313">
        <v>383013875</v>
      </c>
      <c r="ER9" s="143">
        <v>315065988</v>
      </c>
      <c r="ES9" s="143">
        <v>387435351</v>
      </c>
      <c r="ET9" s="143">
        <v>381363593</v>
      </c>
      <c r="EU9" s="143">
        <v>351280091</v>
      </c>
      <c r="EV9" s="143">
        <v>479677061</v>
      </c>
      <c r="EW9" s="143">
        <v>278572341</v>
      </c>
      <c r="EX9" s="143">
        <v>505589082</v>
      </c>
      <c r="EY9" s="143">
        <v>375168829</v>
      </c>
      <c r="EZ9" s="143">
        <v>54176589</v>
      </c>
      <c r="FA9" s="143">
        <v>793678245</v>
      </c>
      <c r="FB9" s="143">
        <v>311582140</v>
      </c>
      <c r="FC9" s="143">
        <v>121431477</v>
      </c>
      <c r="FD9" s="143">
        <v>703780865</v>
      </c>
      <c r="FE9" s="143">
        <v>224371893</v>
      </c>
      <c r="FF9" s="143">
        <v>441634047</v>
      </c>
      <c r="FG9" s="143">
        <v>199859482</v>
      </c>
      <c r="FH9" s="143">
        <v>332310704</v>
      </c>
      <c r="FI9" s="143">
        <v>609348890</v>
      </c>
      <c r="FJ9" s="143">
        <v>340937168</v>
      </c>
      <c r="FK9" s="143">
        <v>445201280</v>
      </c>
      <c r="FL9" s="143">
        <v>370758446</v>
      </c>
      <c r="FM9" s="143">
        <v>426410358</v>
      </c>
      <c r="FN9" s="143">
        <v>330091427</v>
      </c>
      <c r="FO9" s="143">
        <v>99730529</v>
      </c>
      <c r="FP9" s="143">
        <v>594760722</v>
      </c>
      <c r="FQ9" s="143">
        <v>255015774</v>
      </c>
      <c r="FR9" s="143">
        <v>0</v>
      </c>
      <c r="FS9" s="143">
        <v>716283575</v>
      </c>
      <c r="FT9" s="143">
        <v>395043231</v>
      </c>
      <c r="FU9" s="143">
        <v>94971946</v>
      </c>
      <c r="FV9" s="143">
        <v>1109338207</v>
      </c>
      <c r="FW9" s="143">
        <v>593146337</v>
      </c>
      <c r="FX9" s="143">
        <v>259645700</v>
      </c>
      <c r="FY9" s="143">
        <v>319658402</v>
      </c>
      <c r="FZ9" s="143">
        <v>0</v>
      </c>
      <c r="GA9" s="143">
        <v>351270768</v>
      </c>
      <c r="GB9" s="143">
        <v>1444096519</v>
      </c>
      <c r="GC9" s="143"/>
      <c r="GD9" s="143">
        <v>1275865952</v>
      </c>
      <c r="GE9" s="143">
        <v>548821415</v>
      </c>
      <c r="GF9" s="143"/>
      <c r="GG9" s="143">
        <v>618797812</v>
      </c>
      <c r="GH9" s="143">
        <v>0</v>
      </c>
      <c r="GI9" s="143">
        <v>1318884665</v>
      </c>
      <c r="GJ9" s="143">
        <v>664797843</v>
      </c>
      <c r="GK9" s="143">
        <v>820770665</v>
      </c>
      <c r="GL9" s="143">
        <v>762357924</v>
      </c>
      <c r="GM9" s="143"/>
      <c r="GN9" s="143">
        <v>1479396885</v>
      </c>
    </row>
    <row r="10" spans="2:196" ht="15" customHeight="1">
      <c r="B10" s="144" t="s">
        <v>359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>
        <v>1089506887</v>
      </c>
      <c r="FQ10" s="143">
        <v>508695932</v>
      </c>
      <c r="FR10" s="143">
        <v>23466795</v>
      </c>
      <c r="FS10" s="143">
        <v>1184636823</v>
      </c>
      <c r="FT10" s="143">
        <v>635467093</v>
      </c>
      <c r="FU10" s="143">
        <v>142457918</v>
      </c>
      <c r="FV10" s="143">
        <v>1751875703</v>
      </c>
      <c r="FW10" s="143">
        <v>960828424</v>
      </c>
      <c r="FX10" s="143">
        <v>519291400</v>
      </c>
      <c r="FY10" s="143">
        <v>639316804</v>
      </c>
      <c r="FZ10" s="143">
        <v>0</v>
      </c>
      <c r="GA10" s="143">
        <v>702541536</v>
      </c>
      <c r="GB10" s="143">
        <v>2296508101</v>
      </c>
      <c r="GC10" s="143"/>
      <c r="GD10" s="143">
        <v>2026592939</v>
      </c>
      <c r="GE10" s="143">
        <v>869288711</v>
      </c>
      <c r="GF10" s="143">
        <v>1083359441</v>
      </c>
      <c r="GG10" s="151">
        <v>934122155</v>
      </c>
      <c r="GH10" s="151">
        <v>0</v>
      </c>
      <c r="GI10" s="151">
        <v>2013979133</v>
      </c>
      <c r="GJ10" s="151">
        <v>1029917817</v>
      </c>
      <c r="GK10" s="151">
        <v>1292129764</v>
      </c>
      <c r="GL10" s="151">
        <v>1151064069</v>
      </c>
      <c r="GM10" s="151"/>
      <c r="GN10" s="151">
        <v>2243691611</v>
      </c>
    </row>
    <row r="11" spans="2:196" ht="15" customHeight="1" outlineLevel="1">
      <c r="B11" s="234" t="s">
        <v>101</v>
      </c>
      <c r="C11" s="234"/>
      <c r="D11" s="301">
        <v>3202905.9690008922</v>
      </c>
      <c r="E11" s="301">
        <v>1533134.3837331086</v>
      </c>
      <c r="F11" s="301">
        <v>3207809.8054931588</v>
      </c>
      <c r="G11" s="301">
        <v>2461747.9677519058</v>
      </c>
      <c r="H11" s="301">
        <v>1513332.8345448961</v>
      </c>
      <c r="I11" s="301">
        <v>7564058.0025737425</v>
      </c>
      <c r="J11" s="301">
        <v>3447003.1025293153</v>
      </c>
      <c r="K11" s="301">
        <v>4715166.096035324</v>
      </c>
      <c r="L11" s="301">
        <v>3137554.0358600644</v>
      </c>
      <c r="M11" s="301">
        <v>3521197.8758945125</v>
      </c>
      <c r="N11" s="301">
        <v>3126462.2355354647</v>
      </c>
      <c r="O11" s="301">
        <v>1588657.9460279755</v>
      </c>
      <c r="P11" s="301">
        <v>2178484.9285269408</v>
      </c>
      <c r="Q11" s="301">
        <v>1829476.486548831</v>
      </c>
      <c r="R11" s="301">
        <v>1784603.2064679351</v>
      </c>
      <c r="S11" s="301">
        <v>3024824.8544505918</v>
      </c>
      <c r="T11" s="301">
        <v>3701152.3337237407</v>
      </c>
      <c r="U11" s="301">
        <v>3780885.9765643529</v>
      </c>
      <c r="V11" s="301">
        <v>4176734.5673465715</v>
      </c>
      <c r="W11" s="301">
        <v>3692286.6474792222</v>
      </c>
      <c r="X11" s="301">
        <v>786451.48759476934</v>
      </c>
      <c r="Y11" s="301">
        <v>6363384.0480121812</v>
      </c>
      <c r="Z11" s="301">
        <v>3666469.0961699248</v>
      </c>
      <c r="AA11" s="301">
        <v>1985583.6599416051</v>
      </c>
      <c r="AB11" s="301">
        <v>1714524.3782978409</v>
      </c>
      <c r="AC11" s="301">
        <v>445296.27133039926</v>
      </c>
      <c r="AD11" s="301">
        <v>2347930.0653633475</v>
      </c>
      <c r="AE11" s="301">
        <v>2003591.2897300071</v>
      </c>
      <c r="AF11" s="301">
        <v>6501845.0910978168</v>
      </c>
      <c r="AG11" s="301">
        <v>5050545.9221662637</v>
      </c>
      <c r="AH11" s="301">
        <v>5939178.3151048273</v>
      </c>
      <c r="AI11" s="301">
        <v>4637630.2653649207</v>
      </c>
      <c r="AJ11" s="301">
        <v>6194010.9304316528</v>
      </c>
      <c r="AK11" s="301">
        <v>5195107.0854367204</v>
      </c>
      <c r="AL11" s="301">
        <v>3805138.840642557</v>
      </c>
      <c r="AM11" s="301">
        <v>1783462.6872274778</v>
      </c>
      <c r="AN11" s="301">
        <v>1971603.9109683973</v>
      </c>
      <c r="AO11" s="301">
        <v>1836109.6530693863</v>
      </c>
      <c r="AP11" s="301">
        <v>2239799.69843861</v>
      </c>
      <c r="AQ11" s="301">
        <v>1682725.1388761008</v>
      </c>
      <c r="AR11" s="301">
        <v>6226338.555323692</v>
      </c>
      <c r="AS11" s="301">
        <v>3654854.0215136283</v>
      </c>
      <c r="AT11" s="301">
        <v>4521660.7578952387</v>
      </c>
      <c r="AU11" s="301">
        <v>4692580.6999940975</v>
      </c>
      <c r="AV11" s="301">
        <v>5381903.0148293227</v>
      </c>
      <c r="AW11" s="301">
        <v>5642086.8156488771</v>
      </c>
      <c r="AX11" s="301">
        <v>4281712.259616768</v>
      </c>
      <c r="AY11" s="301">
        <v>2907454.8604449718</v>
      </c>
      <c r="AZ11" s="301">
        <v>2189559.2192839398</v>
      </c>
      <c r="BA11" s="301">
        <v>2806177.0465084249</v>
      </c>
      <c r="BB11" s="301">
        <v>4664674.1418212513</v>
      </c>
      <c r="BC11" s="301">
        <v>5338655.7862992054</v>
      </c>
      <c r="BD11" s="301">
        <v>7549040.3339690901</v>
      </c>
      <c r="BE11" s="301">
        <v>6720552.0305636432</v>
      </c>
      <c r="BF11" s="301">
        <v>6949006.9119386505</v>
      </c>
      <c r="BG11" s="301">
        <v>6934214.8495313283</v>
      </c>
      <c r="BH11" s="301">
        <v>13901105.717760876</v>
      </c>
      <c r="BI11" s="301">
        <v>3488121.9734064052</v>
      </c>
      <c r="BJ11" s="301">
        <v>5098183.7770175422</v>
      </c>
      <c r="BK11" s="301">
        <v>2635936.2776649995</v>
      </c>
      <c r="BL11" s="301">
        <v>3352811.2027913849</v>
      </c>
      <c r="BM11" s="301">
        <v>2973323.8433719915</v>
      </c>
      <c r="BN11" s="301">
        <v>3113812.4346787431</v>
      </c>
      <c r="BO11" s="301">
        <v>2281073.2041959264</v>
      </c>
      <c r="BP11" s="301">
        <v>36703959.825066715</v>
      </c>
      <c r="BQ11" s="301">
        <v>3106918.3466550559</v>
      </c>
      <c r="BR11" s="301">
        <v>2943946.5253283065</v>
      </c>
      <c r="BS11" s="301">
        <v>4094823.2830089889</v>
      </c>
      <c r="BT11" s="301">
        <v>3329776.1313176672</v>
      </c>
      <c r="BU11" s="301">
        <v>2954508.7561742254</v>
      </c>
      <c r="BV11" s="301">
        <v>3135659.8058059178</v>
      </c>
      <c r="BW11" s="301">
        <v>2430273.7834652299</v>
      </c>
      <c r="BX11" s="301">
        <v>2270979.2654139134</v>
      </c>
      <c r="BY11" s="301">
        <v>2721306.9423618498</v>
      </c>
      <c r="BZ11" s="301">
        <v>3388361.7436976107</v>
      </c>
      <c r="CA11" s="301">
        <v>1454350.1894747408</v>
      </c>
      <c r="CB11" s="301">
        <v>49006835.190405279</v>
      </c>
      <c r="CC11" s="301">
        <v>3135004.7870077034</v>
      </c>
      <c r="CD11" s="301">
        <v>1443940.4569766975</v>
      </c>
      <c r="CE11" s="301">
        <v>2467479.598091735</v>
      </c>
      <c r="CF11" s="301">
        <v>3858796.6825131187</v>
      </c>
      <c r="CG11" s="301">
        <v>4200303.6799893063</v>
      </c>
      <c r="CH11" s="301">
        <v>3052971.8690797589</v>
      </c>
      <c r="CI11" s="301">
        <v>3959446.482815614</v>
      </c>
      <c r="CJ11" s="301">
        <v>1359289.1936375934</v>
      </c>
      <c r="CK11" s="301">
        <v>5848515.1708889417</v>
      </c>
      <c r="CL11" s="301">
        <v>1492100.9120564545</v>
      </c>
      <c r="CM11" s="301">
        <v>5044532.5341325337</v>
      </c>
      <c r="CN11" s="301">
        <v>48637481.901783094</v>
      </c>
      <c r="CO11" s="301">
        <v>1880389.2316918771</v>
      </c>
      <c r="CP11" s="301">
        <v>5478652.6176929129</v>
      </c>
      <c r="CQ11" s="301">
        <v>1720580.5669203191</v>
      </c>
      <c r="CR11" s="301">
        <v>5224034.4025848564</v>
      </c>
      <c r="CS11" s="301">
        <v>6000309.33727716</v>
      </c>
      <c r="CT11" s="301">
        <v>0</v>
      </c>
      <c r="CU11" s="301">
        <v>3061444.4311185735</v>
      </c>
      <c r="CV11" s="301">
        <v>1679359.2908811416</v>
      </c>
      <c r="CW11" s="301">
        <v>0</v>
      </c>
      <c r="CX11" s="301">
        <v>960478.45412932162</v>
      </c>
      <c r="CY11" s="301">
        <v>1146340.2879659324</v>
      </c>
      <c r="CZ11" s="301">
        <v>4351457.2783589959</v>
      </c>
      <c r="DA11" s="301">
        <v>1356584.1580340848</v>
      </c>
      <c r="DB11" s="301">
        <v>2679006.220599954</v>
      </c>
      <c r="DC11" s="301">
        <v>2349899.4936123178</v>
      </c>
      <c r="DD11" s="301">
        <v>25231494.319204174</v>
      </c>
      <c r="DE11" s="301">
        <v>3540090.9350260324</v>
      </c>
      <c r="DF11" s="301">
        <v>1730491.9368390555</v>
      </c>
      <c r="DG11" s="301">
        <v>3030748.2251121281</v>
      </c>
      <c r="DH11" s="301">
        <v>1629283.3295297043</v>
      </c>
      <c r="DI11" s="301">
        <v>1003940.6596572087</v>
      </c>
      <c r="DJ11" s="301">
        <v>3658539.5844631046</v>
      </c>
      <c r="DK11" s="301">
        <v>3326993.4658681098</v>
      </c>
      <c r="DL11" s="301">
        <v>33711484.508742802</v>
      </c>
      <c r="DM11" s="301">
        <v>1701908.7496421607</v>
      </c>
      <c r="DN11" s="301">
        <v>3737746.6809259919</v>
      </c>
      <c r="DO11" s="301">
        <v>4182451.6213119295</v>
      </c>
      <c r="DP11" s="301">
        <v>1864336.4399701059</v>
      </c>
      <c r="DQ11" s="301">
        <v>1898756.918676771</v>
      </c>
      <c r="DR11" s="301">
        <v>1826584.6445600346</v>
      </c>
      <c r="DS11" s="301">
        <v>4229982.4493972054</v>
      </c>
      <c r="DT11" s="301">
        <v>4165666.2070297622</v>
      </c>
      <c r="DU11" s="301">
        <v>1327136.102161058</v>
      </c>
      <c r="DV11" s="301">
        <v>3682866.7034775573</v>
      </c>
      <c r="DW11" s="301">
        <v>1798683.2696338305</v>
      </c>
      <c r="DX11" s="301">
        <v>60438880.10076917</v>
      </c>
      <c r="DY11" s="301">
        <v>3497693.808980274</v>
      </c>
      <c r="DZ11" s="301">
        <v>3927761.807773456</v>
      </c>
      <c r="EA11" s="301">
        <v>2852113.5233972715</v>
      </c>
      <c r="EB11" s="301">
        <v>4289032.7199936425</v>
      </c>
      <c r="EC11" s="301">
        <v>2450723.9745042813</v>
      </c>
      <c r="ED11" s="301">
        <v>1405851.3886187114</v>
      </c>
      <c r="EE11" s="301">
        <v>5099379.3137127338</v>
      </c>
      <c r="EF11" s="301">
        <v>3141750.2318265727</v>
      </c>
      <c r="EG11" s="301">
        <v>2245958.4314109534</v>
      </c>
      <c r="EH11" s="301">
        <v>3123644.5222182521</v>
      </c>
      <c r="EI11" s="301">
        <v>3316302.7467599562</v>
      </c>
      <c r="EJ11" s="301">
        <v>2933288.9506528922</v>
      </c>
      <c r="EK11" s="301">
        <v>2927174.113769507</v>
      </c>
      <c r="EL11" s="301">
        <v>3307085.5761871315</v>
      </c>
      <c r="EM11" s="301">
        <v>14541320.883083664</v>
      </c>
      <c r="EN11" s="301">
        <v>3181101.1978997453</v>
      </c>
      <c r="EO11" s="301">
        <v>3356795.4118917561</v>
      </c>
      <c r="EP11" s="301">
        <v>1911022.2305953279</v>
      </c>
      <c r="EQ11" s="301">
        <v>3102933.9532068544</v>
      </c>
      <c r="ER11" s="301">
        <v>2545996.2475374467</v>
      </c>
      <c r="ES11" s="301">
        <v>3181072.2297695433</v>
      </c>
      <c r="ET11" s="301">
        <v>2832282.8186908974</v>
      </c>
      <c r="EU11" s="301">
        <v>2784565.7913107048</v>
      </c>
      <c r="EV11" s="301">
        <v>531508.24395322369</v>
      </c>
      <c r="EW11" s="301">
        <v>2024659.335341203</v>
      </c>
      <c r="EX11" s="301">
        <v>3666016.8926853817</v>
      </c>
      <c r="EY11" s="301">
        <v>3837593.6483028638</v>
      </c>
      <c r="EZ11" s="301">
        <v>380845.70998920023</v>
      </c>
      <c r="FA11" s="301">
        <v>6084165.1772297723</v>
      </c>
      <c r="FB11" s="301">
        <v>2239595.6236458663</v>
      </c>
      <c r="FC11" s="301">
        <v>1256671.3568513773</v>
      </c>
      <c r="FD11" s="301">
        <v>5473566.4797824761</v>
      </c>
      <c r="FE11" s="301">
        <v>63803.596144238662</v>
      </c>
      <c r="FF11" s="301">
        <v>5857182.0958048794</v>
      </c>
      <c r="FG11" s="301">
        <v>2113948.5745597188</v>
      </c>
      <c r="FH11" s="301">
        <v>4123260.1641417369</v>
      </c>
      <c r="FI11" s="301">
        <v>4348030.5491363537</v>
      </c>
      <c r="FJ11" s="301">
        <v>2972488.091581027</v>
      </c>
      <c r="FK11" s="301">
        <v>4283811.4615509724</v>
      </c>
      <c r="FL11" s="301">
        <v>3315489.7370506348</v>
      </c>
      <c r="FM11" s="301">
        <v>3493423.8802523855</v>
      </c>
      <c r="FN11" s="301">
        <v>2276796.117623108</v>
      </c>
      <c r="FO11" s="301">
        <v>1831122.4337549293</v>
      </c>
      <c r="FP11" s="301">
        <v>4735806.5007426264</v>
      </c>
      <c r="FQ11" s="301">
        <v>2385811.674692519</v>
      </c>
      <c r="FR11" s="301">
        <v>216772.48031950841</v>
      </c>
      <c r="FS11" s="301">
        <v>4284704.5448575495</v>
      </c>
      <c r="FT11" s="301">
        <v>2179348.4198949691</v>
      </c>
      <c r="FU11" s="301">
        <v>388728.22560921626</v>
      </c>
      <c r="FV11" s="301">
        <v>5108575.8133589579</v>
      </c>
      <c r="FW11" s="301">
        <v>2923141.1617402863</v>
      </c>
      <c r="FX11" s="301">
        <v>1918982.3988743778</v>
      </c>
      <c r="FY11" s="301">
        <v>2362450.1285955007</v>
      </c>
      <c r="FZ11" s="301">
        <v>0</v>
      </c>
      <c r="GA11" s="301">
        <v>2595952.4646380129</v>
      </c>
      <c r="GB11" s="301">
        <v>5477660.2791486746</v>
      </c>
      <c r="GC11" s="301">
        <v>482861.98396508471</v>
      </c>
      <c r="GD11" s="301">
        <v>4672516.827695447</v>
      </c>
      <c r="GE11" s="301">
        <v>1931902.4435489599</v>
      </c>
      <c r="GF11" s="301">
        <f>+GF8/'Table 8'!GR12</f>
        <v>0</v>
      </c>
      <c r="GG11" s="151">
        <v>1900853.0980311474</v>
      </c>
      <c r="GH11" s="151">
        <v>0</v>
      </c>
      <c r="GI11" s="151">
        <v>4190100.7673744769</v>
      </c>
      <c r="GJ11" s="151">
        <v>2200954.2595151193</v>
      </c>
      <c r="GK11" s="151">
        <v>2841281.7093381709</v>
      </c>
      <c r="GL11" s="151">
        <v>2343019.9815139328</v>
      </c>
      <c r="GM11" s="151"/>
      <c r="GN11" s="151">
        <v>4606779.8790282477</v>
      </c>
    </row>
    <row r="12" spans="2:196" ht="15" customHeight="1" outlineLevel="1">
      <c r="B12" s="234" t="s">
        <v>337</v>
      </c>
      <c r="C12" s="234"/>
      <c r="D12" s="301">
        <v>1419503.960191793</v>
      </c>
      <c r="E12" s="301">
        <v>540395.88065496716</v>
      </c>
      <c r="F12" s="301">
        <v>2815527.4208699199</v>
      </c>
      <c r="G12" s="301">
        <v>529412.78642077069</v>
      </c>
      <c r="H12" s="301">
        <v>500932.40401351493</v>
      </c>
      <c r="I12" s="301">
        <v>3673953.9350508442</v>
      </c>
      <c r="J12" s="301">
        <v>1421085.7936815585</v>
      </c>
      <c r="K12" s="301">
        <v>917874.99586054648</v>
      </c>
      <c r="L12" s="301">
        <v>1593909.8489090248</v>
      </c>
      <c r="M12" s="301">
        <v>1841289.6641218329</v>
      </c>
      <c r="N12" s="301">
        <v>1433088.6640161211</v>
      </c>
      <c r="O12" s="301">
        <v>1308198.2567959884</v>
      </c>
      <c r="P12" s="301">
        <v>2895639.5822509835</v>
      </c>
      <c r="Q12" s="301">
        <v>1907519.2589602377</v>
      </c>
      <c r="R12" s="301">
        <v>2157845.2040479593</v>
      </c>
      <c r="S12" s="301">
        <v>971843.50317383127</v>
      </c>
      <c r="T12" s="301">
        <v>1683865.7579306734</v>
      </c>
      <c r="U12" s="301">
        <v>1868859.5047203377</v>
      </c>
      <c r="V12" s="301">
        <v>2092312.0900350434</v>
      </c>
      <c r="W12" s="301">
        <v>2210058.8127499488</v>
      </c>
      <c r="X12" s="301">
        <v>17339.91220278059</v>
      </c>
      <c r="Y12" s="301">
        <v>3270183.249127456</v>
      </c>
      <c r="Z12" s="301">
        <v>1910371.5332512893</v>
      </c>
      <c r="AA12" s="301">
        <v>1983529.8419128284</v>
      </c>
      <c r="AB12" s="301">
        <v>2016101.1351569381</v>
      </c>
      <c r="AC12" s="301">
        <v>0</v>
      </c>
      <c r="AD12" s="301">
        <v>1987902.2750590341</v>
      </c>
      <c r="AE12" s="301">
        <v>2633931.6539929374</v>
      </c>
      <c r="AF12" s="301">
        <v>1587922.8815318637</v>
      </c>
      <c r="AG12" s="301">
        <v>2200408.6490941201</v>
      </c>
      <c r="AH12" s="301">
        <v>3061756.7604162158</v>
      </c>
      <c r="AI12" s="301">
        <v>2588299.1920075589</v>
      </c>
      <c r="AJ12" s="301">
        <v>3381176.6609178996</v>
      </c>
      <c r="AK12" s="301">
        <v>2665617.9639637349</v>
      </c>
      <c r="AL12" s="301">
        <v>818121.31916766043</v>
      </c>
      <c r="AM12" s="301">
        <v>1876263.4685213044</v>
      </c>
      <c r="AN12" s="301">
        <v>2424974.5310412734</v>
      </c>
      <c r="AO12" s="301">
        <v>1860747.2505498903</v>
      </c>
      <c r="AP12" s="301">
        <v>2442144.3880920634</v>
      </c>
      <c r="AQ12" s="301">
        <v>2404076.0764816008</v>
      </c>
      <c r="AR12" s="301">
        <v>1042164.4592350139</v>
      </c>
      <c r="AS12" s="301">
        <v>1477489.4890213336</v>
      </c>
      <c r="AT12" s="301">
        <v>2725678.7701178179</v>
      </c>
      <c r="AU12" s="301">
        <v>2378212.5007377677</v>
      </c>
      <c r="AV12" s="301">
        <v>2928919.557918299</v>
      </c>
      <c r="AW12" s="301">
        <v>3619084.0696271616</v>
      </c>
      <c r="AX12" s="301">
        <v>2029660.2833082948</v>
      </c>
      <c r="AY12" s="301">
        <v>3186665.3760515316</v>
      </c>
      <c r="AZ12" s="301">
        <v>2282750.1858436144</v>
      </c>
      <c r="BA12" s="301">
        <v>2846410.4150406318</v>
      </c>
      <c r="BB12" s="301">
        <v>2448240.5828553713</v>
      </c>
      <c r="BC12" s="301">
        <v>2851062.4953504736</v>
      </c>
      <c r="BD12" s="301">
        <v>3401128.1021261276</v>
      </c>
      <c r="BE12" s="301">
        <v>2854672.3777145711</v>
      </c>
      <c r="BF12" s="301">
        <v>2956442.0949957115</v>
      </c>
      <c r="BG12" s="301">
        <v>3782042.5057182587</v>
      </c>
      <c r="BH12" s="301">
        <v>2260870.651144281</v>
      </c>
      <c r="BI12" s="301">
        <v>3182926.609316742</v>
      </c>
      <c r="BJ12" s="301">
        <v>4509319.5680839038</v>
      </c>
      <c r="BK12" s="301">
        <v>2915207.6422240925</v>
      </c>
      <c r="BL12" s="301">
        <v>3796273.6128443442</v>
      </c>
      <c r="BM12" s="301">
        <v>3601721.2121212124</v>
      </c>
      <c r="BN12" s="301">
        <v>3848606.728711491</v>
      </c>
      <c r="BO12" s="301">
        <v>2393013.3710850286</v>
      </c>
      <c r="BP12" s="301">
        <v>3132717.3135423986</v>
      </c>
      <c r="BQ12" s="301">
        <v>3800839.7972195442</v>
      </c>
      <c r="BR12" s="301">
        <v>2731379.9774804194</v>
      </c>
      <c r="BS12" s="301">
        <v>2804748.7564359894</v>
      </c>
      <c r="BT12" s="301">
        <v>3517684.4908446842</v>
      </c>
      <c r="BU12" s="301">
        <v>3266956.1941825077</v>
      </c>
      <c r="BV12" s="301">
        <v>3402138.6105357446</v>
      </c>
      <c r="BW12" s="301">
        <v>3041602.0155531857</v>
      </c>
      <c r="BX12" s="301">
        <v>3061706.7385847666</v>
      </c>
      <c r="BY12" s="301">
        <v>2530776.0066337069</v>
      </c>
      <c r="BZ12" s="301">
        <v>3508241.8357215747</v>
      </c>
      <c r="CA12" s="301">
        <v>2672540.8688232489</v>
      </c>
      <c r="CB12" s="301">
        <v>3387408.5336666312</v>
      </c>
      <c r="CC12" s="301">
        <v>2977753.9972654814</v>
      </c>
      <c r="CD12" s="301">
        <v>938318.2297154899</v>
      </c>
      <c r="CE12" s="301">
        <v>3660715.3617973933</v>
      </c>
      <c r="CF12" s="301">
        <v>5674907.8733972972</v>
      </c>
      <c r="CG12" s="301">
        <v>3284906.994385777</v>
      </c>
      <c r="CH12" s="301">
        <v>3670773.9267406594</v>
      </c>
      <c r="CI12" s="301">
        <v>4399427.0615598904</v>
      </c>
      <c r="CJ12" s="301">
        <v>2133770.9053835236</v>
      </c>
      <c r="CK12" s="301">
        <v>6418410.4664482269</v>
      </c>
      <c r="CL12" s="301">
        <v>2401667.2791425339</v>
      </c>
      <c r="CM12" s="301">
        <v>8045318.5614385614</v>
      </c>
      <c r="CN12" s="301">
        <v>4102843.6656240816</v>
      </c>
      <c r="CO12" s="301">
        <v>2043578.6099820086</v>
      </c>
      <c r="CP12" s="301">
        <v>6178542.1269337879</v>
      </c>
      <c r="CQ12" s="301">
        <v>3312958.4071857883</v>
      </c>
      <c r="CR12" s="301">
        <v>6567871.023616801</v>
      </c>
      <c r="CS12" s="301">
        <v>5990119.2341514109</v>
      </c>
      <c r="CT12" s="301">
        <v>0</v>
      </c>
      <c r="CU12" s="301">
        <v>3940437.9947229549</v>
      </c>
      <c r="CV12" s="301">
        <v>3658316.9740003063</v>
      </c>
      <c r="CW12" s="301">
        <v>1473502.2337283015</v>
      </c>
      <c r="CX12" s="301">
        <v>1341570.3677206093</v>
      </c>
      <c r="CY12" s="301">
        <v>2002948.0414940992</v>
      </c>
      <c r="CZ12" s="301">
        <v>6537421.0215150509</v>
      </c>
      <c r="DA12" s="301">
        <v>2076055.3941855384</v>
      </c>
      <c r="DB12" s="301">
        <v>2531083.6567873945</v>
      </c>
      <c r="DC12" s="301">
        <v>3390510.3076883531</v>
      </c>
      <c r="DD12" s="301">
        <v>4706457.9595403951</v>
      </c>
      <c r="DE12" s="301">
        <v>5020616.6702327458</v>
      </c>
      <c r="DF12" s="301">
        <v>2706839.6117630019</v>
      </c>
      <c r="DG12" s="301">
        <v>3945859.8120309226</v>
      </c>
      <c r="DH12" s="301">
        <v>2327547.6279271706</v>
      </c>
      <c r="DI12" s="301">
        <v>1254769.5077499198</v>
      </c>
      <c r="DJ12" s="301">
        <v>5082283.8205730747</v>
      </c>
      <c r="DK12" s="301">
        <v>4508720.6992536243</v>
      </c>
      <c r="DL12" s="301">
        <v>3091103.113343826</v>
      </c>
      <c r="DM12" s="301">
        <v>2576932.1752845156</v>
      </c>
      <c r="DN12" s="301">
        <v>4061318.371844314</v>
      </c>
      <c r="DO12" s="301">
        <v>3636717.776052047</v>
      </c>
      <c r="DP12" s="301">
        <v>2663337.7808062602</v>
      </c>
      <c r="DQ12" s="301">
        <v>2712480.4641160509</v>
      </c>
      <c r="DR12" s="301">
        <v>546405.75422626792</v>
      </c>
      <c r="DS12" s="301">
        <v>3988377.1917952825</v>
      </c>
      <c r="DT12" s="301">
        <v>3224496.9765907107</v>
      </c>
      <c r="DU12" s="301">
        <v>3088400.0879219854</v>
      </c>
      <c r="DV12" s="301">
        <v>4399428.8057725197</v>
      </c>
      <c r="DW12" s="301">
        <v>2569547.5280483295</v>
      </c>
      <c r="DX12" s="301">
        <v>4573649.0338487923</v>
      </c>
      <c r="DY12" s="301">
        <v>4804548.3229640583</v>
      </c>
      <c r="DZ12" s="301">
        <v>4268146.3977149576</v>
      </c>
      <c r="EA12" s="301">
        <v>3543913.7041303865</v>
      </c>
      <c r="EB12" s="301">
        <v>5088344.9054904273</v>
      </c>
      <c r="EC12" s="301">
        <v>3000990.4055220117</v>
      </c>
      <c r="ED12" s="301">
        <v>4060370.0133599909</v>
      </c>
      <c r="EE12" s="301">
        <v>4701928.5296189589</v>
      </c>
      <c r="EF12" s="301">
        <v>3775015.378697318</v>
      </c>
      <c r="EG12" s="301">
        <v>3375028.5296576228</v>
      </c>
      <c r="EH12" s="301">
        <v>4074012.0111312829</v>
      </c>
      <c r="EI12" s="301">
        <v>3618975.448571024</v>
      </c>
      <c r="EJ12" s="301">
        <v>3194425.3815092561</v>
      </c>
      <c r="EK12" s="301">
        <v>4181601.063754485</v>
      </c>
      <c r="EL12" s="301">
        <v>3624674.6595091061</v>
      </c>
      <c r="EM12" s="301">
        <v>3097982.2942983238</v>
      </c>
      <c r="EN12" s="301">
        <v>3336892.3776685498</v>
      </c>
      <c r="EO12" s="301">
        <v>4523951.2041687202</v>
      </c>
      <c r="EP12" s="301">
        <v>3084694.2665159507</v>
      </c>
      <c r="EQ12" s="301">
        <v>3996972.3770166761</v>
      </c>
      <c r="ER12" s="301">
        <v>3284092.5607429878</v>
      </c>
      <c r="ES12" s="301">
        <v>4037395.9100751258</v>
      </c>
      <c r="ET12" s="301">
        <v>3973297.1430767709</v>
      </c>
      <c r="EU12" s="301">
        <v>3657746.9784929226</v>
      </c>
      <c r="EV12" s="301">
        <v>4987897.924934986</v>
      </c>
      <c r="EW12" s="301">
        <v>2891980.9779550461</v>
      </c>
      <c r="EX12" s="301">
        <v>5237882.5578929596</v>
      </c>
      <c r="EY12" s="301">
        <v>3889972.340681592</v>
      </c>
      <c r="EZ12" s="301">
        <v>556264.97537435254</v>
      </c>
      <c r="FA12" s="301">
        <v>8180203.0153460326</v>
      </c>
      <c r="FB12" s="301">
        <v>3199422.3048250792</v>
      </c>
      <c r="FC12" s="301">
        <v>1243938.3891439368</v>
      </c>
      <c r="FD12" s="301">
        <v>7209793.0624092752</v>
      </c>
      <c r="FE12" s="301">
        <v>2298831.0600866349</v>
      </c>
      <c r="FF12" s="301">
        <v>4524355.9800935034</v>
      </c>
      <c r="FG12" s="301">
        <v>2046975.0759193539</v>
      </c>
      <c r="FH12" s="301">
        <v>3402748.3654943961</v>
      </c>
      <c r="FI12" s="301">
        <v>6244576.4266426181</v>
      </c>
      <c r="FJ12" s="301">
        <v>3482441.1104498552</v>
      </c>
      <c r="FK12" s="301">
        <v>4561014.6813883707</v>
      </c>
      <c r="FL12" s="301">
        <v>3770620.0594271435</v>
      </c>
      <c r="FM12" s="301">
        <v>4280820.1828138884</v>
      </c>
      <c r="FN12" s="301">
        <v>3252565.8668346065</v>
      </c>
      <c r="FO12" s="301">
        <v>967611.64601991081</v>
      </c>
      <c r="FP12" s="301">
        <v>5693165.2893842608</v>
      </c>
      <c r="FQ12" s="301">
        <v>2398372.8788120234</v>
      </c>
      <c r="FR12" s="301">
        <v>0</v>
      </c>
      <c r="FS12" s="301">
        <v>6552881.8307870757</v>
      </c>
      <c r="FT12" s="301">
        <v>3580912.6186902914</v>
      </c>
      <c r="FU12" s="301">
        <v>777456.46759077185</v>
      </c>
      <c r="FV12" s="301">
        <v>8819934.040262131</v>
      </c>
      <c r="FW12" s="301">
        <v>4715623.9967169659</v>
      </c>
      <c r="FX12" s="301">
        <v>1918982.3988743778</v>
      </c>
      <c r="FY12" s="301">
        <v>2362450.1285955007</v>
      </c>
      <c r="FZ12" s="301">
        <v>0</v>
      </c>
      <c r="GA12" s="301">
        <v>2595952.4646380129</v>
      </c>
      <c r="GB12" s="301">
        <v>9279871.7291281112</v>
      </c>
      <c r="GC12" s="301">
        <v>0</v>
      </c>
      <c r="GD12" s="301">
        <v>7940976.1921928497</v>
      </c>
      <c r="GE12" s="301">
        <v>3308510.5592506318</v>
      </c>
      <c r="GF12" s="301">
        <f>+GF9/'Table 8'!GR12</f>
        <v>0</v>
      </c>
      <c r="GG12" s="143">
        <v>3730266.1976690316</v>
      </c>
      <c r="GH12" s="143">
        <v>0</v>
      </c>
      <c r="GI12" s="143">
        <v>7950372.0735911969</v>
      </c>
      <c r="GJ12" s="143">
        <v>4007421.5284297578</v>
      </c>
      <c r="GK12" s="143">
        <v>4947482.0428274525</v>
      </c>
      <c r="GL12" s="143">
        <v>4595296.143305067</v>
      </c>
      <c r="GM12" s="143"/>
      <c r="GN12" s="143">
        <v>8917051.9840994775</v>
      </c>
    </row>
    <row r="13" spans="2:196" ht="15" customHeight="1">
      <c r="G13" s="314"/>
      <c r="EL13" s="315"/>
      <c r="EM13" s="315"/>
      <c r="EN13" s="315"/>
      <c r="EO13" s="315"/>
      <c r="EP13" s="315"/>
      <c r="EQ13" s="315"/>
      <c r="GF13" s="143"/>
      <c r="GG13" s="143"/>
      <c r="GH13" s="143"/>
      <c r="GI13" s="143">
        <v>12140472.840965673</v>
      </c>
      <c r="GJ13" s="143">
        <v>6208375.7879448766</v>
      </c>
      <c r="GK13" s="143">
        <v>7788763.7521656239</v>
      </c>
      <c r="GL13" s="143">
        <v>6938316.1248190003</v>
      </c>
      <c r="GM13" s="143"/>
      <c r="GN13" s="143">
        <v>13523831.863127725</v>
      </c>
    </row>
    <row r="14" spans="2:196" ht="15" customHeight="1">
      <c r="EL14" s="315"/>
      <c r="EM14" s="315"/>
      <c r="EN14" s="315"/>
      <c r="EO14" s="315"/>
      <c r="EP14" s="315"/>
      <c r="EQ14" s="315"/>
    </row>
    <row r="15" spans="2:196" ht="15" customHeight="1">
      <c r="GF15" s="308"/>
      <c r="GG15" s="308"/>
      <c r="GH15" s="308"/>
      <c r="GI15" s="308"/>
      <c r="GJ15" s="308"/>
      <c r="GK15" s="308"/>
      <c r="GL15" s="308"/>
      <c r="GM15" s="308"/>
      <c r="GN15" s="308"/>
    </row>
    <row r="16" spans="2:196" ht="15" customHeight="1">
      <c r="GF16" s="308"/>
      <c r="GG16" s="308"/>
      <c r="GH16" s="308"/>
      <c r="GI16" s="308"/>
      <c r="GJ16" s="308"/>
      <c r="GK16" s="308"/>
      <c r="GL16" s="308"/>
      <c r="GM16" s="308"/>
      <c r="GN16" s="308"/>
    </row>
    <row r="17" spans="79:196" ht="15" customHeight="1">
      <c r="FJ17" s="316"/>
      <c r="GF17" s="308"/>
      <c r="GG17" s="308"/>
      <c r="GH17" s="308"/>
      <c r="GI17" s="308"/>
      <c r="GJ17" s="308"/>
      <c r="GK17" s="308"/>
      <c r="GL17" s="308"/>
      <c r="GM17" s="308"/>
      <c r="GN17" s="308"/>
    </row>
    <row r="18" spans="79:196" ht="15" customHeight="1"/>
    <row r="19" spans="79:196" ht="15" customHeight="1"/>
    <row r="20" spans="79:196" ht="15" customHeight="1"/>
    <row r="21" spans="79:196" ht="15" customHeight="1">
      <c r="FA21" s="142"/>
    </row>
    <row r="22" spans="79:196" ht="15" customHeight="1"/>
    <row r="23" spans="79:196" ht="15" customHeight="1"/>
    <row r="24" spans="79:196" ht="15" customHeight="1"/>
    <row r="25" spans="79:196" ht="15" customHeight="1"/>
    <row r="26" spans="79:196" ht="15" customHeight="1"/>
    <row r="27" spans="79:196" ht="15" customHeight="1"/>
    <row r="28" spans="79:196" ht="15" customHeight="1">
      <c r="FA28" s="142"/>
    </row>
    <row r="29" spans="79:196" ht="15" customHeight="1">
      <c r="FC29" s="316"/>
    </row>
    <row r="30" spans="79:196" ht="15" customHeight="1">
      <c r="CA30" s="159"/>
    </row>
    <row r="31" spans="79:196" ht="15" customHeight="1"/>
    <row r="32" spans="79:196" ht="15" customHeight="1">
      <c r="FD32" s="316"/>
    </row>
    <row r="33" spans="112:170" ht="15" customHeight="1">
      <c r="DH33" s="316"/>
    </row>
    <row r="34" spans="112:170" ht="15" customHeight="1"/>
    <row r="35" spans="112:170" ht="15" customHeight="1">
      <c r="FH35" s="316"/>
    </row>
    <row r="36" spans="112:170" ht="15" customHeight="1">
      <c r="FE36" s="317"/>
    </row>
    <row r="37" spans="112:170" ht="15" customHeight="1"/>
    <row r="38" spans="112:170" ht="15" customHeight="1">
      <c r="FM38" s="308"/>
      <c r="FN38" s="271"/>
    </row>
    <row r="39" spans="112:170" ht="15" customHeight="1">
      <c r="FM39" s="271"/>
      <c r="FN39" s="271"/>
    </row>
    <row r="40" spans="112:170" ht="15" customHeight="1">
      <c r="FM40" s="271"/>
    </row>
    <row r="41" spans="112:170" ht="15" customHeight="1">
      <c r="FM41" s="271"/>
      <c r="FN41" s="271"/>
    </row>
    <row r="42" spans="112:170" ht="15" customHeight="1">
      <c r="FI42" s="316"/>
      <c r="FK42" s="316"/>
      <c r="FM42" s="271"/>
      <c r="FN42" s="271"/>
    </row>
    <row r="43" spans="112:170" ht="15" customHeight="1">
      <c r="FM43" s="271"/>
      <c r="FN43" s="271"/>
    </row>
    <row r="44" spans="112:170" ht="15" customHeight="1">
      <c r="FM44" s="271"/>
      <c r="FN44" s="271"/>
    </row>
    <row r="45" spans="112:170" ht="15" customHeight="1">
      <c r="FM45" s="271"/>
      <c r="FN45" s="271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6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"/>
  <sheetViews>
    <sheetView showGridLines="0" zoomScale="80" zoomScaleNormal="80" workbookViewId="0">
      <pane xSplit="5" ySplit="4" topLeftCell="T5" activePane="bottomRight" state="frozen"/>
      <selection activeCell="DP7" sqref="DP7"/>
      <selection pane="topRight" activeCell="DP7" sqref="DP7"/>
      <selection pane="bottomLeft" activeCell="DP7" sqref="DP7"/>
      <selection pane="bottomRight" activeCell="AD9" sqref="AD9"/>
    </sheetView>
  </sheetViews>
  <sheetFormatPr defaultColWidth="9.140625" defaultRowHeight="12.75"/>
  <cols>
    <col min="1" max="1" width="0.140625" style="144" hidden="1" customWidth="1"/>
    <col min="2" max="2" width="3" style="144" hidden="1" customWidth="1"/>
    <col min="3" max="3" width="6.28515625" style="144" customWidth="1"/>
    <col min="4" max="4" width="47.7109375" style="144" bestFit="1" customWidth="1"/>
    <col min="5" max="5" width="10.7109375" style="144" customWidth="1"/>
    <col min="6" max="6" width="13.42578125" style="144" customWidth="1"/>
    <col min="7" max="12" width="13.28515625" style="144" customWidth="1"/>
    <col min="13" max="17" width="13.7109375" style="144" bestFit="1" customWidth="1"/>
    <col min="18" max="18" width="14.140625" style="144" bestFit="1" customWidth="1"/>
    <col min="19" max="19" width="13.7109375" style="144" bestFit="1" customWidth="1"/>
    <col min="20" max="20" width="14.140625" style="144" bestFit="1" customWidth="1"/>
    <col min="21" max="21" width="13.7109375" style="144" bestFit="1" customWidth="1"/>
    <col min="22" max="22" width="14.140625" style="144" bestFit="1" customWidth="1"/>
    <col min="23" max="32" width="13.7109375" style="144" bestFit="1" customWidth="1"/>
    <col min="33" max="16384" width="9.140625" style="144"/>
  </cols>
  <sheetData>
    <row r="1" spans="1:32" s="284" customFormat="1">
      <c r="A1" s="284" t="s">
        <v>141</v>
      </c>
      <c r="B1" s="284" t="s">
        <v>142</v>
      </c>
      <c r="C1" s="318" t="s">
        <v>141</v>
      </c>
      <c r="D1" s="164" t="s">
        <v>22</v>
      </c>
      <c r="I1" s="319"/>
      <c r="K1" s="319"/>
    </row>
    <row r="2" spans="1:32" s="284" customFormat="1">
      <c r="C2" s="320"/>
      <c r="D2" s="172"/>
      <c r="I2" s="319"/>
      <c r="K2" s="319"/>
    </row>
    <row r="3" spans="1:32" s="284" customFormat="1">
      <c r="A3" s="284" t="s">
        <v>143</v>
      </c>
      <c r="B3" s="321" t="s">
        <v>144</v>
      </c>
      <c r="D3" s="284" t="s">
        <v>360</v>
      </c>
      <c r="E3" s="284" t="s">
        <v>157</v>
      </c>
      <c r="F3" s="284" t="s">
        <v>159</v>
      </c>
      <c r="G3" s="322" t="s">
        <v>145</v>
      </c>
      <c r="H3" s="322" t="s">
        <v>146</v>
      </c>
      <c r="I3" s="322" t="s">
        <v>147</v>
      </c>
      <c r="J3" s="322" t="s">
        <v>148</v>
      </c>
      <c r="K3" s="322" t="s">
        <v>149</v>
      </c>
      <c r="L3" s="322" t="s">
        <v>150</v>
      </c>
      <c r="M3" s="322" t="s">
        <v>151</v>
      </c>
      <c r="N3" s="322" t="s">
        <v>152</v>
      </c>
      <c r="O3" s="322" t="s">
        <v>153</v>
      </c>
      <c r="P3" s="322" t="s">
        <v>154</v>
      </c>
      <c r="Q3" s="322" t="s">
        <v>155</v>
      </c>
      <c r="R3" s="322" t="s">
        <v>156</v>
      </c>
      <c r="S3" s="322" t="s">
        <v>197</v>
      </c>
      <c r="T3" s="322" t="s">
        <v>202</v>
      </c>
      <c r="U3" s="322" t="s">
        <v>203</v>
      </c>
      <c r="V3" s="322" t="s">
        <v>206</v>
      </c>
      <c r="W3" s="322" t="s">
        <v>332</v>
      </c>
      <c r="X3" s="322" t="s">
        <v>333</v>
      </c>
      <c r="Y3" s="322" t="s">
        <v>334</v>
      </c>
      <c r="Z3" s="322" t="s">
        <v>335</v>
      </c>
      <c r="AA3" s="322" t="s">
        <v>338</v>
      </c>
      <c r="AB3" s="322" t="s">
        <v>347</v>
      </c>
      <c r="AC3" s="322" t="s">
        <v>350</v>
      </c>
      <c r="AD3" s="322" t="s">
        <v>363</v>
      </c>
      <c r="AE3" s="322" t="s">
        <v>402</v>
      </c>
      <c r="AF3" s="322" t="s">
        <v>403</v>
      </c>
    </row>
    <row r="4" spans="1:32" hidden="1">
      <c r="A4" s="144" t="s">
        <v>157</v>
      </c>
      <c r="B4" s="321" t="s">
        <v>158</v>
      </c>
      <c r="C4" s="144" t="s">
        <v>159</v>
      </c>
      <c r="D4" s="321" t="s">
        <v>160</v>
      </c>
      <c r="I4" s="234"/>
      <c r="K4" s="234"/>
    </row>
    <row r="5" spans="1:32">
      <c r="B5" s="321"/>
      <c r="I5" s="234"/>
      <c r="K5" s="234"/>
    </row>
    <row r="6" spans="1:32">
      <c r="B6" s="321"/>
      <c r="D6" s="323" t="s">
        <v>195</v>
      </c>
      <c r="E6" s="324" t="s">
        <v>196</v>
      </c>
      <c r="I6" s="234"/>
      <c r="K6" s="234"/>
    </row>
    <row r="7" spans="1:32">
      <c r="A7" s="144" t="s">
        <v>7</v>
      </c>
      <c r="B7" s="321" t="s">
        <v>161</v>
      </c>
      <c r="D7" s="321" t="s">
        <v>7</v>
      </c>
      <c r="I7" s="234"/>
      <c r="K7" s="234"/>
    </row>
    <row r="8" spans="1:32">
      <c r="B8" s="321"/>
      <c r="D8" s="325" t="s">
        <v>162</v>
      </c>
      <c r="G8" s="146"/>
      <c r="H8" s="326"/>
      <c r="I8" s="178"/>
      <c r="J8" s="146"/>
      <c r="K8" s="178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</row>
    <row r="9" spans="1:32">
      <c r="B9" s="321"/>
      <c r="D9" s="325" t="s">
        <v>168</v>
      </c>
      <c r="F9" s="233"/>
      <c r="G9" s="143"/>
      <c r="H9" s="327">
        <v>1.7465069860279403</v>
      </c>
      <c r="I9" s="327">
        <v>-4.7081902893575283</v>
      </c>
      <c r="J9" s="327">
        <v>-5.6613484302624801</v>
      </c>
      <c r="K9" s="327">
        <v>1.2002182214948087</v>
      </c>
      <c r="L9" s="327">
        <v>0</v>
      </c>
      <c r="M9" s="327">
        <v>-1.832884097035048</v>
      </c>
      <c r="N9" s="327">
        <v>7.0291048874244977</v>
      </c>
      <c r="O9" s="327">
        <v>0.87224217547459126</v>
      </c>
      <c r="P9" s="327">
        <v>0.96642929806713962</v>
      </c>
      <c r="Q9" s="327">
        <v>-0.20151133501259411</v>
      </c>
      <c r="R9" s="327">
        <v>0</v>
      </c>
      <c r="S9" s="327">
        <v>2.3220595658758114</v>
      </c>
      <c r="T9" s="327">
        <v>1.2333497779970504</v>
      </c>
      <c r="U9" s="428">
        <v>-1.2670565302144277</v>
      </c>
      <c r="V9" s="327">
        <v>-4.3928923988154072</v>
      </c>
      <c r="W9" s="327">
        <v>-49.922560660815698</v>
      </c>
      <c r="X9" s="327">
        <v>4.3298969072165017</v>
      </c>
      <c r="Y9" s="327">
        <v>6.3241106719367446</v>
      </c>
      <c r="Z9" s="327">
        <v>0.27881040892194786</v>
      </c>
      <c r="AA9" s="327">
        <v>0.83410565338275511</v>
      </c>
      <c r="AB9" s="327">
        <v>1.9301470588235281</v>
      </c>
      <c r="AC9" s="327">
        <v>0.63119927862937963</v>
      </c>
      <c r="AD9" s="327">
        <v>-1.2544802867383464</v>
      </c>
      <c r="AE9" s="327">
        <v>-0.45372050816696596</v>
      </c>
      <c r="AF9" s="327">
        <f t="shared" ref="AF9:AF10" si="0">+AF39</f>
        <v>0</v>
      </c>
    </row>
    <row r="10" spans="1:32">
      <c r="B10" s="321"/>
      <c r="D10" s="156" t="s">
        <v>170</v>
      </c>
      <c r="F10" s="233"/>
      <c r="G10" s="328"/>
      <c r="H10" s="328">
        <v>1.7045454545454586</v>
      </c>
      <c r="I10" s="328">
        <v>-3.6566785170137228</v>
      </c>
      <c r="J10" s="328">
        <v>-8.0653663679493892</v>
      </c>
      <c r="K10" s="328">
        <v>1.4908256880733939</v>
      </c>
      <c r="L10" s="328">
        <v>0</v>
      </c>
      <c r="M10" s="328">
        <v>-0.84745762711864181</v>
      </c>
      <c r="N10" s="328">
        <v>6.8945868945868849</v>
      </c>
      <c r="O10" s="328">
        <v>1.6524520255863484</v>
      </c>
      <c r="P10" s="328">
        <v>0.20975353959098442</v>
      </c>
      <c r="Q10" s="328">
        <v>-2.2501308215593818</v>
      </c>
      <c r="R10" s="328">
        <v>0.69593147751605411</v>
      </c>
      <c r="S10" s="328">
        <v>0.85061137692716837</v>
      </c>
      <c r="T10" s="328">
        <v>0.63257775434897301</v>
      </c>
      <c r="U10" s="328">
        <v>-0.41906757464641453</v>
      </c>
      <c r="V10" s="328">
        <v>-3.8926880589163604</v>
      </c>
      <c r="W10" s="328">
        <v>-50.465243568691839</v>
      </c>
      <c r="X10" s="328">
        <v>4.6408839779005451</v>
      </c>
      <c r="Y10" s="328">
        <v>7.2861668426610349</v>
      </c>
      <c r="Z10" s="328">
        <v>-0.29527559055118058</v>
      </c>
      <c r="AA10" s="328">
        <v>1.6781836130306038</v>
      </c>
      <c r="AB10" s="328">
        <v>1.844660194174752</v>
      </c>
      <c r="AC10" s="328">
        <v>0.57197330791229906</v>
      </c>
      <c r="AD10" s="328">
        <v>-1.6113744075829439</v>
      </c>
      <c r="AE10" s="328">
        <v>-9.6339113680143917E-2</v>
      </c>
      <c r="AF10" s="328">
        <f t="shared" si="0"/>
        <v>-1.1571841851494735</v>
      </c>
    </row>
    <row r="11" spans="1:32">
      <c r="B11" s="321"/>
      <c r="D11" s="156" t="s">
        <v>174</v>
      </c>
      <c r="F11" s="233"/>
      <c r="G11" s="143"/>
      <c r="H11" s="328">
        <v>2.1602513747054353</v>
      </c>
      <c r="I11" s="328">
        <v>-13.07189542483661</v>
      </c>
      <c r="J11" s="328">
        <v>12.162759840778413</v>
      </c>
      <c r="K11" s="328">
        <v>0</v>
      </c>
      <c r="L11" s="328">
        <v>0</v>
      </c>
      <c r="M11" s="328">
        <v>-8.3201892744479427</v>
      </c>
      <c r="N11" s="328">
        <v>8.6881720430107556</v>
      </c>
      <c r="O11" s="328">
        <v>-4.9861495844875314</v>
      </c>
      <c r="P11" s="328">
        <v>5.8725531028738009</v>
      </c>
      <c r="Q11" s="328">
        <v>7.1597167584579013</v>
      </c>
      <c r="R11" s="328">
        <v>-3.6710719530102742</v>
      </c>
      <c r="S11" s="328">
        <v>13.03353658536588</v>
      </c>
      <c r="T11" s="328">
        <v>2.1577882670262838</v>
      </c>
      <c r="U11" s="328">
        <v>-5.6435643564356486</v>
      </c>
      <c r="V11" s="328">
        <v>-6.1559986009093954</v>
      </c>
      <c r="W11" s="328">
        <v>-45.247856876630635</v>
      </c>
      <c r="X11" s="328">
        <v>3.4717494894485945</v>
      </c>
      <c r="Y11" s="328">
        <v>1.6447368421052655</v>
      </c>
      <c r="Z11" s="328">
        <v>2.9773462783171389</v>
      </c>
      <c r="AA11" s="328">
        <v>-4.7768698931489606</v>
      </c>
      <c r="AB11" s="328">
        <v>3.4323432343234206</v>
      </c>
      <c r="AC11" s="328">
        <v>0.2552648372686761</v>
      </c>
      <c r="AD11" s="328">
        <v>1.1457670273711029</v>
      </c>
      <c r="AE11" s="328">
        <v>12.649465072372568</v>
      </c>
      <c r="AF11" s="328">
        <f t="shared" ref="AF11" si="1">+AF44</f>
        <v>-7.8212290502793325</v>
      </c>
    </row>
    <row r="12" spans="1:32">
      <c r="B12" s="321"/>
      <c r="D12" s="156" t="s">
        <v>185</v>
      </c>
      <c r="F12" s="233"/>
      <c r="G12" s="143"/>
      <c r="H12" s="328">
        <v>-0.44313146233382339</v>
      </c>
      <c r="I12" s="328">
        <v>11.201780415430251</v>
      </c>
      <c r="J12" s="328">
        <v>-1.9346230820547095</v>
      </c>
      <c r="K12" s="328">
        <v>2.8911564625850428</v>
      </c>
      <c r="L12" s="328">
        <v>0</v>
      </c>
      <c r="M12" s="328">
        <v>-1.4545454545454417</v>
      </c>
      <c r="N12" s="328">
        <v>-4.5957732304595877</v>
      </c>
      <c r="O12" s="328">
        <v>25.070323488045009</v>
      </c>
      <c r="P12" s="328">
        <v>0.89963452347483486</v>
      </c>
      <c r="Q12" s="328">
        <v>-13.485650599052656</v>
      </c>
      <c r="R12" s="328">
        <v>92.270531400966192</v>
      </c>
      <c r="S12" s="328">
        <v>-5.4438860971524283</v>
      </c>
      <c r="T12" s="328">
        <v>6.1116031886625288</v>
      </c>
      <c r="U12" s="328">
        <v>-38.196994991652758</v>
      </c>
      <c r="V12" s="328">
        <v>62.479740680713135</v>
      </c>
      <c r="W12" s="328">
        <v>-75.644222776392354</v>
      </c>
      <c r="X12" s="328">
        <v>3.4812286689419825</v>
      </c>
      <c r="Y12" s="328">
        <v>-0.39577836411609502</v>
      </c>
      <c r="Z12" s="328">
        <v>0.39735099337747659</v>
      </c>
      <c r="AA12" s="328">
        <v>3.2981530343007881</v>
      </c>
      <c r="AB12" s="328">
        <v>-2.8735632183908066</v>
      </c>
      <c r="AC12" s="328">
        <v>4.7337278106508895</v>
      </c>
      <c r="AD12" s="328">
        <v>2.5109855618330235</v>
      </c>
      <c r="AE12" s="328">
        <v>29.638701775872601</v>
      </c>
      <c r="AF12" s="328">
        <f t="shared" ref="AF12" si="2">+AF55</f>
        <v>3.4955125177137392</v>
      </c>
    </row>
    <row r="13" spans="1:32">
      <c r="B13" s="321"/>
      <c r="D13" s="156" t="s">
        <v>188</v>
      </c>
      <c r="F13" s="233"/>
      <c r="G13" s="143"/>
      <c r="H13" s="328">
        <v>-4.2120911793855349</v>
      </c>
      <c r="I13" s="328">
        <v>8.2255561303672842</v>
      </c>
      <c r="J13" s="328">
        <v>-8.8432122370936899</v>
      </c>
      <c r="K13" s="328">
        <v>3.828002097535399</v>
      </c>
      <c r="L13" s="328">
        <v>0</v>
      </c>
      <c r="M13" s="328">
        <v>-3.3838383838383779</v>
      </c>
      <c r="N13" s="328">
        <v>14.63669628855202</v>
      </c>
      <c r="O13" s="328">
        <v>-5.4263565891472858</v>
      </c>
      <c r="P13" s="328">
        <v>3.4233365477338351</v>
      </c>
      <c r="Q13" s="328">
        <v>4.3356643356643465</v>
      </c>
      <c r="R13" s="328">
        <v>0.13404825737264314</v>
      </c>
      <c r="S13" s="328">
        <v>-0.31236055332440893</v>
      </c>
      <c r="T13" s="328">
        <v>7.0725156669650735</v>
      </c>
      <c r="U13" s="328">
        <v>-0.25083612040133207</v>
      </c>
      <c r="V13" s="328">
        <v>-2.9756915339480328</v>
      </c>
      <c r="W13" s="328">
        <v>-53.390928725701947</v>
      </c>
      <c r="X13" s="328">
        <v>5.0046339202965529</v>
      </c>
      <c r="Y13" s="328">
        <v>0.79435127978817466</v>
      </c>
      <c r="Z13" s="328">
        <v>2.8021015761821477</v>
      </c>
      <c r="AA13" s="328">
        <v>-1.8739352640545159</v>
      </c>
      <c r="AB13" s="328">
        <v>-6.8576388888888946</v>
      </c>
      <c r="AC13" s="328">
        <v>-0.46598322460391639</v>
      </c>
      <c r="AD13" s="328">
        <v>0.93632958801497246</v>
      </c>
      <c r="AE13" s="328">
        <v>8.7198515769944418</v>
      </c>
      <c r="AF13" s="328">
        <f t="shared" ref="AF13:AF15" si="3">+AF58</f>
        <v>-6.6552901023890776</v>
      </c>
    </row>
    <row r="14" spans="1:32">
      <c r="B14" s="321"/>
      <c r="D14" s="156" t="s">
        <v>189</v>
      </c>
      <c r="F14" s="233"/>
      <c r="G14" s="143"/>
      <c r="H14" s="328">
        <v>-0.42608980662078855</v>
      </c>
      <c r="I14" s="328">
        <v>-3.3903884134298901</v>
      </c>
      <c r="J14" s="328">
        <v>-3.8841567291311718</v>
      </c>
      <c r="K14" s="328">
        <v>9.0038993264799583</v>
      </c>
      <c r="L14" s="328">
        <v>0</v>
      </c>
      <c r="M14" s="328">
        <v>-2.2764227642276369</v>
      </c>
      <c r="N14" s="328">
        <v>6.6555740432616695E-2</v>
      </c>
      <c r="O14" s="328">
        <v>4.0904556035916251</v>
      </c>
      <c r="P14" s="328">
        <v>0.47923322683705027</v>
      </c>
      <c r="Q14" s="328">
        <v>5.9141494435612119</v>
      </c>
      <c r="R14" s="328">
        <v>5.0735514860402287</v>
      </c>
      <c r="S14" s="328">
        <v>8.9142857142857181</v>
      </c>
      <c r="T14" s="328">
        <v>1.8100734522560336</v>
      </c>
      <c r="U14" s="328">
        <v>-2.9889203813450171</v>
      </c>
      <c r="V14" s="328">
        <v>-6.640106241699872</v>
      </c>
      <c r="W14" s="328">
        <v>-51.522048364153626</v>
      </c>
      <c r="X14" s="328">
        <v>2.7582159624413016</v>
      </c>
      <c r="Y14" s="328">
        <v>2.2844089091947462</v>
      </c>
      <c r="Z14" s="328">
        <v>2.9592406476828703</v>
      </c>
      <c r="AA14" s="328">
        <v>-2.1691973969631184</v>
      </c>
      <c r="AB14" s="328">
        <v>4.2682926829268331</v>
      </c>
      <c r="AC14" s="328">
        <v>0.53163211057947191</v>
      </c>
      <c r="AD14" s="328">
        <v>1.057641459545211</v>
      </c>
      <c r="AE14" s="328">
        <v>5.4945054945054972</v>
      </c>
      <c r="AF14" s="328">
        <f t="shared" si="3"/>
        <v>-8.9285714285714306</v>
      </c>
    </row>
    <row r="15" spans="1:32">
      <c r="B15" s="321"/>
      <c r="D15" s="238" t="s">
        <v>190</v>
      </c>
      <c r="E15" s="238"/>
      <c r="F15" s="329"/>
      <c r="G15" s="330"/>
      <c r="H15" s="330">
        <v>2.3183925811437467</v>
      </c>
      <c r="I15" s="330">
        <v>-5.639476334340376</v>
      </c>
      <c r="J15" s="330">
        <v>-5.5496264674493094</v>
      </c>
      <c r="K15" s="330">
        <v>0.39548022598869803</v>
      </c>
      <c r="L15" s="330">
        <v>0</v>
      </c>
      <c r="M15" s="330">
        <v>-1.7445132245357264</v>
      </c>
      <c r="N15" s="330">
        <v>7.1019473081328721</v>
      </c>
      <c r="O15" s="330">
        <v>1.1229946524064172</v>
      </c>
      <c r="P15" s="330">
        <v>0.8461131676361644</v>
      </c>
      <c r="Q15" s="330">
        <v>-1.1536444677503921</v>
      </c>
      <c r="R15" s="330">
        <v>-0.4774535809018543</v>
      </c>
      <c r="S15" s="330">
        <v>1.9189765458422103</v>
      </c>
      <c r="T15" s="330">
        <v>0.73221757322174952</v>
      </c>
      <c r="U15" s="330">
        <v>-1.194184839044643</v>
      </c>
      <c r="V15" s="330">
        <v>-1.3662637940094702</v>
      </c>
      <c r="W15" s="330">
        <v>-51.038891848694725</v>
      </c>
      <c r="X15" s="330">
        <v>4.5701849836778941</v>
      </c>
      <c r="Y15" s="330">
        <v>7.3881373569198772</v>
      </c>
      <c r="Z15" s="330">
        <v>-0.29069767441860517</v>
      </c>
      <c r="AA15" s="330">
        <v>1.263362487852282</v>
      </c>
      <c r="AB15" s="330">
        <v>2.303262955854124</v>
      </c>
      <c r="AC15" s="330">
        <v>0.65666041275798115</v>
      </c>
      <c r="AD15" s="330">
        <v>-1.5843429636533068</v>
      </c>
      <c r="AE15" s="330">
        <v>0.18939393939394478</v>
      </c>
      <c r="AF15" s="330">
        <f t="shared" si="3"/>
        <v>-0.94517958412098091</v>
      </c>
    </row>
    <row r="16" spans="1:32">
      <c r="B16" s="321"/>
      <c r="D16" s="325"/>
      <c r="F16" s="233"/>
      <c r="G16" s="143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</row>
    <row r="17" spans="2:32">
      <c r="B17" s="321"/>
      <c r="D17" s="325"/>
      <c r="F17" s="23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</row>
    <row r="18" spans="2:32">
      <c r="B18" s="321"/>
      <c r="D18" s="325" t="s">
        <v>164</v>
      </c>
      <c r="F18" s="23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</row>
    <row r="19" spans="2:32">
      <c r="B19" s="321"/>
      <c r="D19" s="325" t="s">
        <v>168</v>
      </c>
      <c r="F19" s="233"/>
      <c r="G19" s="143"/>
      <c r="H19" s="327">
        <v>-1.3605442176870763</v>
      </c>
      <c r="I19" s="327">
        <v>2.4630541871921263</v>
      </c>
      <c r="J19" s="327">
        <v>-5.6730769230769251</v>
      </c>
      <c r="K19" s="327">
        <v>0</v>
      </c>
      <c r="L19" s="327">
        <v>3.5677879714576921</v>
      </c>
      <c r="M19" s="327">
        <v>-2.1653543307086465</v>
      </c>
      <c r="N19" s="327">
        <v>2.0120724346076369</v>
      </c>
      <c r="O19" s="327">
        <v>10.650887573964486</v>
      </c>
      <c r="P19" s="327">
        <v>-5.2584670231729085</v>
      </c>
      <c r="Q19" s="327">
        <v>-1.7873941674506066</v>
      </c>
      <c r="R19" s="327">
        <v>8.045977011494255</v>
      </c>
      <c r="S19" s="327">
        <v>6.1170212765957466</v>
      </c>
      <c r="T19" s="327">
        <v>24.979114452798655</v>
      </c>
      <c r="U19" s="327">
        <v>-26.470588235294112</v>
      </c>
      <c r="V19" s="327">
        <v>8.0909090909091042</v>
      </c>
      <c r="W19" s="327">
        <v>-14.886459209419678</v>
      </c>
      <c r="X19" s="327">
        <v>0</v>
      </c>
      <c r="Y19" s="327">
        <v>0</v>
      </c>
      <c r="Z19" s="327">
        <v>0</v>
      </c>
      <c r="AA19" s="327">
        <v>-9.8814229249022389E-2</v>
      </c>
      <c r="AB19" s="327">
        <v>0.39564787339267937</v>
      </c>
      <c r="AC19" s="327">
        <v>-0.19704433497537144</v>
      </c>
      <c r="AD19" s="327">
        <v>-9.8716683119437487E-2</v>
      </c>
      <c r="AE19" s="327">
        <v>7.3122529644268797</v>
      </c>
      <c r="AF19" s="327">
        <f t="shared" ref="AF19:AF20" si="4">+AF64</f>
        <v>-3.6832412523020275</v>
      </c>
    </row>
    <row r="20" spans="2:32">
      <c r="B20" s="321"/>
      <c r="D20" s="156" t="s">
        <v>170</v>
      </c>
      <c r="F20" s="233"/>
      <c r="G20" s="143"/>
      <c r="H20" s="328">
        <v>0.18281535648994041</v>
      </c>
      <c r="I20" s="328">
        <v>-7.4817518248175059</v>
      </c>
      <c r="J20" s="328">
        <v>-1.7751479289940919</v>
      </c>
      <c r="K20" s="328">
        <v>0</v>
      </c>
      <c r="L20" s="328">
        <v>5.4216867469879526</v>
      </c>
      <c r="M20" s="328">
        <v>-4.3809523809523743</v>
      </c>
      <c r="N20" s="328">
        <v>-3.1872509960159334</v>
      </c>
      <c r="O20" s="328">
        <v>24.588477366255134</v>
      </c>
      <c r="P20" s="328">
        <v>-18.662262592898426</v>
      </c>
      <c r="Q20" s="328">
        <v>0.30456852791878042</v>
      </c>
      <c r="R20" s="328">
        <v>17.004048582995956</v>
      </c>
      <c r="S20" s="328">
        <v>5.1038062283736974</v>
      </c>
      <c r="T20" s="328">
        <v>-0.41152263374485409</v>
      </c>
      <c r="U20" s="328">
        <v>-14.54545454545454</v>
      </c>
      <c r="V20" s="328">
        <v>13.926499032882012</v>
      </c>
      <c r="W20" s="328">
        <v>-14.940577249575549</v>
      </c>
      <c r="X20" s="328">
        <v>0</v>
      </c>
      <c r="Y20" s="328">
        <v>0</v>
      </c>
      <c r="Z20" s="328">
        <v>9.9800399201588341E-2</v>
      </c>
      <c r="AA20" s="328">
        <v>-1.395812562313048</v>
      </c>
      <c r="AB20" s="328">
        <v>1.6177957532861331</v>
      </c>
      <c r="AC20" s="328">
        <v>-9.9502487562186381E-2</v>
      </c>
      <c r="AD20" s="328">
        <v>-1.7928286852589737</v>
      </c>
      <c r="AE20" s="328">
        <v>3.0425963488843744</v>
      </c>
      <c r="AF20" s="328">
        <f t="shared" si="4"/>
        <v>2.7559055118110409</v>
      </c>
    </row>
    <row r="21" spans="2:32">
      <c r="B21" s="321"/>
      <c r="D21" s="156" t="s">
        <v>174</v>
      </c>
      <c r="F21" s="233"/>
      <c r="G21" s="143"/>
      <c r="H21" s="328">
        <v>-2.8116213683224034</v>
      </c>
      <c r="I21" s="328">
        <v>1.9286403085824411</v>
      </c>
      <c r="J21" s="328">
        <v>-1.7029328287606393</v>
      </c>
      <c r="K21" s="328">
        <v>0</v>
      </c>
      <c r="L21" s="328">
        <v>1.0587102983637964</v>
      </c>
      <c r="M21" s="328">
        <v>-5.9999999999999947</v>
      </c>
      <c r="N21" s="328">
        <v>4.8632218844984809</v>
      </c>
      <c r="O21" s="328">
        <v>3.6714975845410613</v>
      </c>
      <c r="P21" s="328">
        <v>4.2870456663560264</v>
      </c>
      <c r="Q21" s="328">
        <v>-3.3958891867739149</v>
      </c>
      <c r="R21" s="328">
        <v>2.6827012025901986</v>
      </c>
      <c r="S21" s="328">
        <v>3.9639639639639679</v>
      </c>
      <c r="T21" s="328">
        <v>51.646447140381269</v>
      </c>
      <c r="U21" s="328">
        <v>-36.114285714285721</v>
      </c>
      <c r="V21" s="328">
        <v>1.4311270125223707</v>
      </c>
      <c r="W21" s="328">
        <v>-10.493827160493829</v>
      </c>
      <c r="X21" s="328">
        <v>0</v>
      </c>
      <c r="Y21" s="328">
        <v>0</v>
      </c>
      <c r="Z21" s="328">
        <v>0</v>
      </c>
      <c r="AA21" s="328">
        <v>0.29556650246305161</v>
      </c>
      <c r="AB21" s="328">
        <v>0</v>
      </c>
      <c r="AC21" s="328">
        <v>0</v>
      </c>
      <c r="AD21" s="328">
        <v>0.19646365422396617</v>
      </c>
      <c r="AE21" s="328">
        <v>9.6078431372548891</v>
      </c>
      <c r="AF21" s="328">
        <f t="shared" ref="AF21" si="5">+AF69</f>
        <v>-8.3184257602862193</v>
      </c>
    </row>
    <row r="22" spans="2:32">
      <c r="B22" s="321"/>
      <c r="D22" s="156" t="s">
        <v>185</v>
      </c>
      <c r="F22" s="233"/>
      <c r="G22" s="143"/>
      <c r="H22" s="328">
        <v>3.2384690873405342</v>
      </c>
      <c r="I22" s="328">
        <v>-3.7072243346007672</v>
      </c>
      <c r="J22" s="328">
        <v>-30.898321816386964</v>
      </c>
      <c r="K22" s="328">
        <v>0</v>
      </c>
      <c r="L22" s="328">
        <v>11.714285714285722</v>
      </c>
      <c r="M22" s="328">
        <v>28.516624040920703</v>
      </c>
      <c r="N22" s="328">
        <v>0</v>
      </c>
      <c r="O22" s="328">
        <v>6.9651741293532243</v>
      </c>
      <c r="P22" s="328">
        <v>-3.8139534883720905</v>
      </c>
      <c r="Q22" s="328">
        <v>0.48355899419729731</v>
      </c>
      <c r="R22" s="328">
        <v>8.4696823869104811</v>
      </c>
      <c r="S22" s="328">
        <v>22.892635314995569</v>
      </c>
      <c r="T22" s="328">
        <v>-21.08303249097473</v>
      </c>
      <c r="U22" s="328">
        <v>7.9597438243366847</v>
      </c>
      <c r="V22" s="328">
        <v>9.322033898305083</v>
      </c>
      <c r="W22" s="328">
        <v>-21.395348837209294</v>
      </c>
      <c r="X22" s="328">
        <v>0</v>
      </c>
      <c r="Y22" s="328">
        <v>0</v>
      </c>
      <c r="Z22" s="328">
        <v>0</v>
      </c>
      <c r="AA22" s="328">
        <v>9.8619329388549559E-2</v>
      </c>
      <c r="AB22" s="328">
        <v>0</v>
      </c>
      <c r="AC22" s="328">
        <v>-2.4630541871921152</v>
      </c>
      <c r="AD22" s="328">
        <v>2.5252525252525304</v>
      </c>
      <c r="AE22" s="328">
        <v>-1.4778325123152691</v>
      </c>
      <c r="AF22" s="328">
        <f t="shared" ref="AF22" si="6">+AF80</f>
        <v>10.899999999999999</v>
      </c>
    </row>
    <row r="23" spans="2:32">
      <c r="B23" s="321"/>
      <c r="D23" s="156" t="s">
        <v>188</v>
      </c>
      <c r="F23" s="233"/>
      <c r="G23" s="143"/>
      <c r="H23" s="328">
        <v>1.3059701492537323</v>
      </c>
      <c r="I23" s="328">
        <v>0.55248618784531356</v>
      </c>
      <c r="J23" s="328">
        <v>-7.6923076923076987</v>
      </c>
      <c r="K23" s="328">
        <v>0</v>
      </c>
      <c r="L23" s="328">
        <v>-0.29761904761904656</v>
      </c>
      <c r="M23" s="328">
        <v>-1.0945273631840724</v>
      </c>
      <c r="N23" s="328">
        <v>1.609657947686105</v>
      </c>
      <c r="O23" s="328">
        <v>-1.6831683168316847</v>
      </c>
      <c r="P23" s="328">
        <v>16.515609264853982</v>
      </c>
      <c r="Q23" s="328">
        <v>-14.693171996542787</v>
      </c>
      <c r="R23" s="328">
        <v>5.6737588652482129</v>
      </c>
      <c r="S23" s="328">
        <v>28.18791946308723</v>
      </c>
      <c r="T23" s="328">
        <v>-12.266267763649951</v>
      </c>
      <c r="U23" s="328">
        <v>11.594202898550732</v>
      </c>
      <c r="V23" s="328">
        <v>-18.640183346065697</v>
      </c>
      <c r="W23" s="328">
        <v>-5.0704225352112715</v>
      </c>
      <c r="X23" s="328">
        <v>0</v>
      </c>
      <c r="Y23" s="328">
        <v>0</v>
      </c>
      <c r="Z23" s="328">
        <v>0</v>
      </c>
      <c r="AA23" s="328">
        <v>-0.49455984174084922</v>
      </c>
      <c r="AB23" s="328">
        <v>0.59642147117298094</v>
      </c>
      <c r="AC23" s="328">
        <v>0</v>
      </c>
      <c r="AD23" s="328">
        <v>-0.29644268774703386</v>
      </c>
      <c r="AE23" s="328">
        <v>2.7750247770069292</v>
      </c>
      <c r="AF23" s="328">
        <f t="shared" ref="AF23:AF25" si="7">+AF83</f>
        <v>-2.7965284474445573</v>
      </c>
    </row>
    <row r="24" spans="2:32">
      <c r="B24" s="321"/>
      <c r="D24" s="156" t="s">
        <v>189</v>
      </c>
      <c r="E24" s="156"/>
      <c r="F24" s="290"/>
      <c r="G24" s="328"/>
      <c r="H24" s="328">
        <v>0.59880239520957446</v>
      </c>
      <c r="I24" s="328">
        <v>-0.49603174603174427</v>
      </c>
      <c r="J24" s="328">
        <v>4.1874376869391883</v>
      </c>
      <c r="K24" s="328">
        <v>0</v>
      </c>
      <c r="L24" s="328">
        <v>1.6267942583731987</v>
      </c>
      <c r="M24" s="328">
        <v>-7.2504708097928416</v>
      </c>
      <c r="N24" s="328">
        <v>6.7005076142131914</v>
      </c>
      <c r="O24" s="328">
        <v>1.4272121788772685</v>
      </c>
      <c r="P24" s="328">
        <v>1.5009380863039379</v>
      </c>
      <c r="Q24" s="328">
        <v>9.242144177448175E-2</v>
      </c>
      <c r="R24" s="328">
        <v>0.73868882733147956</v>
      </c>
      <c r="S24" s="328">
        <v>17.323556370302473</v>
      </c>
      <c r="T24" s="328">
        <v>-10.703125000000002</v>
      </c>
      <c r="U24" s="328">
        <v>4.1994750656167978</v>
      </c>
      <c r="V24" s="328">
        <v>-8.2283795130142714</v>
      </c>
      <c r="W24" s="328">
        <v>-1.3723696248856387</v>
      </c>
      <c r="X24" s="328">
        <v>9.2764378478671361E-2</v>
      </c>
      <c r="Y24" s="328">
        <v>0</v>
      </c>
      <c r="Z24" s="328">
        <v>-9.2678405931423402E-2</v>
      </c>
      <c r="AA24" s="328">
        <v>0</v>
      </c>
      <c r="AB24" s="328">
        <v>9.2764378478671361E-2</v>
      </c>
      <c r="AC24" s="328">
        <v>0</v>
      </c>
      <c r="AD24" s="328">
        <v>0.4633920296570837</v>
      </c>
      <c r="AE24" s="328">
        <v>5.6273062730627155</v>
      </c>
      <c r="AF24" s="328">
        <f t="shared" si="7"/>
        <v>-11.091703056768566</v>
      </c>
    </row>
    <row r="25" spans="2:32">
      <c r="B25" s="321"/>
      <c r="D25" s="238" t="s">
        <v>190</v>
      </c>
      <c r="E25" s="238"/>
      <c r="F25" s="329"/>
      <c r="G25" s="330"/>
      <c r="H25" s="330">
        <v>-4.224058769513328</v>
      </c>
      <c r="I25" s="330">
        <v>2.7804410354745901</v>
      </c>
      <c r="J25" s="330">
        <v>-16.977611940298509</v>
      </c>
      <c r="K25" s="330">
        <v>0</v>
      </c>
      <c r="L25" s="330">
        <v>9.3258426966292163</v>
      </c>
      <c r="M25" s="330">
        <v>3.4943473792394819</v>
      </c>
      <c r="N25" s="330">
        <v>2.3833167825223267</v>
      </c>
      <c r="O25" s="330">
        <v>24.733268671193009</v>
      </c>
      <c r="P25" s="330">
        <v>-18.740279937791591</v>
      </c>
      <c r="Q25" s="330">
        <v>9.5693779904304499E-2</v>
      </c>
      <c r="R25" s="330">
        <v>5.831739961759097</v>
      </c>
      <c r="S25" s="330">
        <v>26.196928635953022</v>
      </c>
      <c r="T25" s="330">
        <v>-23.908375089477452</v>
      </c>
      <c r="U25" s="330">
        <v>2.8222013170272842</v>
      </c>
      <c r="V25" s="330">
        <v>2.3787740164684434</v>
      </c>
      <c r="W25" s="330">
        <v>-9.5621090259159995</v>
      </c>
      <c r="X25" s="330">
        <v>9.8814229249000185E-2</v>
      </c>
      <c r="Y25" s="330">
        <v>0</v>
      </c>
      <c r="Z25" s="330">
        <v>0</v>
      </c>
      <c r="AA25" s="330">
        <v>-9.8716683119437487E-2</v>
      </c>
      <c r="AB25" s="330">
        <v>0</v>
      </c>
      <c r="AC25" s="330">
        <v>-1.8774703557312256</v>
      </c>
      <c r="AD25" s="330">
        <v>1.5105740181268867</v>
      </c>
      <c r="AE25" s="330">
        <v>0.79365079365079083</v>
      </c>
      <c r="AF25" s="330">
        <f t="shared" si="7"/>
        <v>7.4803149606299302</v>
      </c>
    </row>
    <row r="26" spans="2:32">
      <c r="B26" s="321"/>
      <c r="D26" s="325"/>
      <c r="F26" s="233"/>
      <c r="G26" s="143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</row>
    <row r="27" spans="2:32">
      <c r="B27" s="321"/>
      <c r="D27" s="325"/>
      <c r="F27" s="233"/>
      <c r="G27" s="143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</row>
    <row r="28" spans="2:32">
      <c r="B28" s="321"/>
      <c r="D28" s="325" t="s">
        <v>165</v>
      </c>
      <c r="F28" s="233"/>
      <c r="G28" s="143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</row>
    <row r="29" spans="2:32">
      <c r="B29" s="321"/>
      <c r="D29" s="325" t="s">
        <v>168</v>
      </c>
      <c r="F29" s="233"/>
      <c r="G29" s="143"/>
      <c r="H29" s="327">
        <v>-0.69513406156902491</v>
      </c>
      <c r="I29" s="327">
        <v>-0.20000000000000018</v>
      </c>
      <c r="J29" s="327">
        <v>-2.7054108216432948</v>
      </c>
      <c r="K29" s="327">
        <v>4.3254376930998983</v>
      </c>
      <c r="L29" s="327">
        <v>0</v>
      </c>
      <c r="M29" s="327">
        <v>-0.69101678183612902</v>
      </c>
      <c r="N29" s="327">
        <v>-1.2922465208747513</v>
      </c>
      <c r="O29" s="327">
        <v>18.529707955689844</v>
      </c>
      <c r="P29" s="327">
        <v>3.9082412914188458</v>
      </c>
      <c r="Q29" s="327">
        <v>4.0883074407195519</v>
      </c>
      <c r="R29" s="327">
        <v>-11.390416339355857</v>
      </c>
      <c r="S29" s="327">
        <v>33.953900709219866</v>
      </c>
      <c r="T29" s="327">
        <v>-6.75049636002647</v>
      </c>
      <c r="U29" s="327">
        <v>-3.8325053229240624</v>
      </c>
      <c r="V29" s="327">
        <v>-14.760147601476014</v>
      </c>
      <c r="W29" s="327">
        <v>-12.380952380952381</v>
      </c>
      <c r="X29" s="327">
        <v>0</v>
      </c>
      <c r="Y29" s="327">
        <v>0</v>
      </c>
      <c r="Z29" s="327">
        <v>2.2727272727272707</v>
      </c>
      <c r="AA29" s="327">
        <v>-2.2222222222222143</v>
      </c>
      <c r="AB29" s="327">
        <v>0.29644268774702276</v>
      </c>
      <c r="AC29" s="327">
        <v>0.49261083743843415</v>
      </c>
      <c r="AD29" s="327">
        <v>-0.88235294117647856</v>
      </c>
      <c r="AE29" s="327">
        <v>7.6162215628091001</v>
      </c>
      <c r="AF29" s="327">
        <f t="shared" ref="AF29:AF30" si="8">+AF89</f>
        <v>-2.2977941176470562</v>
      </c>
    </row>
    <row r="30" spans="2:32">
      <c r="B30" s="321"/>
      <c r="D30" s="156" t="s">
        <v>170</v>
      </c>
      <c r="F30" s="233"/>
      <c r="G30" s="143"/>
      <c r="H30" s="328">
        <v>-0.16992353440952179</v>
      </c>
      <c r="I30" s="328">
        <v>-12.595744680851062</v>
      </c>
      <c r="J30" s="328">
        <v>-2.9211295034079821</v>
      </c>
      <c r="K30" s="328">
        <v>17.753259779338016</v>
      </c>
      <c r="L30" s="328">
        <v>0</v>
      </c>
      <c r="M30" s="328">
        <v>-0.17035775127768327</v>
      </c>
      <c r="N30" s="328">
        <v>-19.624573378839592</v>
      </c>
      <c r="O30" s="328">
        <v>45.435244161358803</v>
      </c>
      <c r="P30" s="328">
        <v>-33.868613138686129</v>
      </c>
      <c r="Q30" s="328">
        <v>19.536423841059602</v>
      </c>
      <c r="R30" s="328">
        <v>6.7405355493998176</v>
      </c>
      <c r="S30" s="328">
        <v>18.944636678200698</v>
      </c>
      <c r="T30" s="328">
        <v>-6.9818181818181779</v>
      </c>
      <c r="U30" s="328">
        <v>-10.47693510555121</v>
      </c>
      <c r="V30" s="328">
        <v>7.3362445414847155</v>
      </c>
      <c r="W30" s="328">
        <v>-18.470301057770545</v>
      </c>
      <c r="X30" s="328">
        <v>0</v>
      </c>
      <c r="Y30" s="328">
        <v>0</v>
      </c>
      <c r="Z30" s="328">
        <v>0.39920159680637557</v>
      </c>
      <c r="AA30" s="328">
        <v>-1.1928429423459175</v>
      </c>
      <c r="AB30" s="328">
        <v>1.2072434607645732</v>
      </c>
      <c r="AC30" s="328">
        <v>0.19880715705766772</v>
      </c>
      <c r="AD30" s="328">
        <v>-0.89285714285713969</v>
      </c>
      <c r="AE30" s="328">
        <v>4.2042042042041983</v>
      </c>
      <c r="AF30" s="328">
        <f t="shared" si="8"/>
        <v>1.6330451488953068</v>
      </c>
    </row>
    <row r="31" spans="2:32">
      <c r="B31" s="321"/>
      <c r="D31" s="156" t="s">
        <v>174</v>
      </c>
      <c r="F31" s="233"/>
      <c r="G31" s="143"/>
      <c r="H31" s="328">
        <v>-1.5166835187057637</v>
      </c>
      <c r="I31" s="328">
        <v>-0.82135523613964256</v>
      </c>
      <c r="J31" s="328">
        <v>7.660455486542439</v>
      </c>
      <c r="K31" s="328">
        <v>33.269230769230759</v>
      </c>
      <c r="L31" s="328">
        <v>0</v>
      </c>
      <c r="M31" s="328">
        <v>0.79365079365079083</v>
      </c>
      <c r="N31" s="328">
        <v>-26.413743736578375</v>
      </c>
      <c r="O31" s="328">
        <v>1.070038910505855</v>
      </c>
      <c r="P31" s="328">
        <v>39.942252165543792</v>
      </c>
      <c r="Q31" s="328">
        <v>-7.2902338376891311</v>
      </c>
      <c r="R31" s="328">
        <v>-17.655786350148372</v>
      </c>
      <c r="S31" s="328">
        <v>43.153153153153156</v>
      </c>
      <c r="T31" s="328">
        <v>-26.746381371932028</v>
      </c>
      <c r="U31" s="328">
        <v>21.82130584192441</v>
      </c>
      <c r="V31" s="328">
        <v>-19.957686882933711</v>
      </c>
      <c r="W31" s="328">
        <v>-10.572687224669608</v>
      </c>
      <c r="X31" s="328">
        <v>0</v>
      </c>
      <c r="Y31" s="328">
        <v>0</v>
      </c>
      <c r="Z31" s="328">
        <v>2.7586206896551779</v>
      </c>
      <c r="AA31" s="328">
        <v>-2.4928092042185934</v>
      </c>
      <c r="AB31" s="328">
        <v>0</v>
      </c>
      <c r="AC31" s="328">
        <v>0.58997050147491237</v>
      </c>
      <c r="AD31" s="328">
        <v>-0.87976539589441627</v>
      </c>
      <c r="AE31" s="328">
        <v>10.749506903353057</v>
      </c>
      <c r="AF31" s="328">
        <f t="shared" ref="AF31" si="9">+AF94</f>
        <v>-5.966162065894931</v>
      </c>
    </row>
    <row r="32" spans="2:32">
      <c r="B32" s="321"/>
      <c r="D32" s="156" t="s">
        <v>185</v>
      </c>
      <c r="F32" s="233"/>
      <c r="G32" s="143"/>
      <c r="H32" s="328">
        <v>0</v>
      </c>
      <c r="I32" s="328">
        <v>6.4999999999999947</v>
      </c>
      <c r="J32" s="328">
        <v>-52.394366197183096</v>
      </c>
      <c r="K32" s="328">
        <v>151.47928994082838</v>
      </c>
      <c r="L32" s="328">
        <v>0</v>
      </c>
      <c r="M32" s="328">
        <v>2.274509803921565</v>
      </c>
      <c r="N32" s="328">
        <v>0</v>
      </c>
      <c r="O32" s="328">
        <v>-6.8251533742331283</v>
      </c>
      <c r="P32" s="328">
        <v>7.6543209876543283</v>
      </c>
      <c r="Q32" s="328">
        <v>46.25382262996942</v>
      </c>
      <c r="R32" s="328">
        <v>-16.361735493988505</v>
      </c>
      <c r="S32" s="328">
        <v>-6.3124999999999982</v>
      </c>
      <c r="T32" s="328">
        <v>-7.4049366244162691</v>
      </c>
      <c r="U32" s="328">
        <v>55.331412103746388</v>
      </c>
      <c r="V32" s="328">
        <v>-11.270871985157694</v>
      </c>
      <c r="W32" s="328">
        <v>-46.994249869315205</v>
      </c>
      <c r="X32" s="328">
        <v>0</v>
      </c>
      <c r="Y32" s="328">
        <v>0</v>
      </c>
      <c r="Z32" s="328">
        <v>-0.88757396449704595</v>
      </c>
      <c r="AA32" s="328">
        <v>-9.9502487562186381E-2</v>
      </c>
      <c r="AB32" s="328">
        <v>-9.9601593625509022E-2</v>
      </c>
      <c r="AC32" s="328">
        <v>0.19940179461614971</v>
      </c>
      <c r="AD32" s="328">
        <v>0</v>
      </c>
      <c r="AE32" s="328">
        <v>-0.49751243781094301</v>
      </c>
      <c r="AF32" s="328">
        <f t="shared" ref="AF32" si="10">+AF105</f>
        <v>10.899999999999999</v>
      </c>
    </row>
    <row r="33" spans="1:32">
      <c r="B33" s="321"/>
      <c r="D33" s="156" t="s">
        <v>188</v>
      </c>
      <c r="F33" s="233"/>
      <c r="G33" s="143"/>
      <c r="H33" s="328">
        <v>-5.0526315789473646</v>
      </c>
      <c r="I33" s="328">
        <v>-1.8847006651884768</v>
      </c>
      <c r="J33" s="328">
        <v>14.915254237288146</v>
      </c>
      <c r="K33" s="328">
        <v>13.864306784660752</v>
      </c>
      <c r="L33" s="328">
        <v>0</v>
      </c>
      <c r="M33" s="328">
        <v>2.5043177892918767</v>
      </c>
      <c r="N33" s="328">
        <v>0</v>
      </c>
      <c r="O33" s="328">
        <v>-28.39090143218197</v>
      </c>
      <c r="P33" s="328">
        <v>50.235294117647065</v>
      </c>
      <c r="Q33" s="328">
        <v>16.679718089271734</v>
      </c>
      <c r="R33" s="328">
        <v>-17.114093959731548</v>
      </c>
      <c r="S33" s="328">
        <v>-3.967611336032395</v>
      </c>
      <c r="T33" s="328">
        <v>8.9376053962900492</v>
      </c>
      <c r="U33" s="328">
        <v>54.411764705882362</v>
      </c>
      <c r="V33" s="328">
        <v>-36.842105263157897</v>
      </c>
      <c r="W33" s="328">
        <v>-19.76190476190477</v>
      </c>
      <c r="X33" s="328">
        <v>0</v>
      </c>
      <c r="Y33" s="328">
        <v>0</v>
      </c>
      <c r="Z33" s="328">
        <v>2.0771513353115889</v>
      </c>
      <c r="AA33" s="328">
        <v>-1.5503875968992276</v>
      </c>
      <c r="AB33" s="328">
        <v>0.59055118110236116</v>
      </c>
      <c r="AC33" s="328">
        <v>0.68493150684931781</v>
      </c>
      <c r="AD33" s="328">
        <v>-1.6520894071914483</v>
      </c>
      <c r="AE33" s="328">
        <v>2.5691699604742935</v>
      </c>
      <c r="AF33" s="328">
        <f t="shared" ref="AF33:AF35" si="11">+AF108</f>
        <v>2.0231213872832443</v>
      </c>
    </row>
    <row r="34" spans="1:32">
      <c r="B34" s="321"/>
      <c r="D34" s="156" t="s">
        <v>189</v>
      </c>
      <c r="F34" s="233"/>
      <c r="G34" s="143"/>
      <c r="H34" s="328">
        <v>2.1359223300970953</v>
      </c>
      <c r="I34" s="328">
        <v>0.66539923954371805</v>
      </c>
      <c r="J34" s="328">
        <v>-0.66100094428707123</v>
      </c>
      <c r="K34" s="328">
        <v>8.2699619771863233</v>
      </c>
      <c r="L34" s="328">
        <v>0</v>
      </c>
      <c r="M34" s="328">
        <v>0.79016681299384217</v>
      </c>
      <c r="N34" s="328">
        <v>0</v>
      </c>
      <c r="O34" s="328">
        <v>4.355400696864109</v>
      </c>
      <c r="P34" s="328">
        <v>-3.7562604340567574</v>
      </c>
      <c r="Q34" s="328">
        <v>25.32523850823938</v>
      </c>
      <c r="R34" s="328">
        <v>-17.647058823529417</v>
      </c>
      <c r="S34" s="328">
        <v>12.521008403361344</v>
      </c>
      <c r="T34" s="328">
        <v>-10.604929051530998</v>
      </c>
      <c r="U34" s="328">
        <v>33.918128654970772</v>
      </c>
      <c r="V34" s="328">
        <v>-24.329382407985033</v>
      </c>
      <c r="W34" s="328">
        <v>-11.129431162407254</v>
      </c>
      <c r="X34" s="328">
        <v>9.2764378478671361E-2</v>
      </c>
      <c r="Y34" s="328">
        <v>0</v>
      </c>
      <c r="Z34" s="328">
        <v>14.828544949026877</v>
      </c>
      <c r="AA34" s="328">
        <v>-1.7756255044390712</v>
      </c>
      <c r="AB34" s="328">
        <v>0.65735414954806171</v>
      </c>
      <c r="AC34" s="328">
        <v>0.65306122448980375</v>
      </c>
      <c r="AD34" s="328">
        <v>-1.5409570154095609</v>
      </c>
      <c r="AE34" s="328">
        <v>5.1894563426688523</v>
      </c>
      <c r="AF34" s="328">
        <f t="shared" si="11"/>
        <v>-16.914643696162891</v>
      </c>
    </row>
    <row r="35" spans="1:32">
      <c r="B35" s="321"/>
      <c r="D35" s="238" t="s">
        <v>190</v>
      </c>
      <c r="E35" s="238"/>
      <c r="F35" s="329"/>
      <c r="G35" s="330"/>
      <c r="H35" s="330">
        <v>0.29013539651836506</v>
      </c>
      <c r="I35" s="330">
        <v>0.38572806171648377</v>
      </c>
      <c r="J35" s="330">
        <v>-16.138328530259361</v>
      </c>
      <c r="K35" s="330">
        <v>39.862542955326454</v>
      </c>
      <c r="L35" s="330">
        <v>0</v>
      </c>
      <c r="M35" s="330">
        <v>0.24570024570025328</v>
      </c>
      <c r="N35" s="330">
        <v>0</v>
      </c>
      <c r="O35" s="330">
        <v>15.359477124182996</v>
      </c>
      <c r="P35" s="330">
        <v>-12.747875354107641</v>
      </c>
      <c r="Q35" s="330">
        <v>8.1168831168820788E-2</v>
      </c>
      <c r="R35" s="330">
        <v>6.5693430656934337</v>
      </c>
      <c r="S35" s="330">
        <v>9.6651445966514427</v>
      </c>
      <c r="T35" s="330">
        <v>-12.074947952810543</v>
      </c>
      <c r="U35" s="330">
        <v>2.6835043409628945</v>
      </c>
      <c r="V35" s="330">
        <v>4.534973097617212</v>
      </c>
      <c r="W35" s="330">
        <v>-25.588235294117645</v>
      </c>
      <c r="X35" s="330">
        <v>9.8814229249000185E-2</v>
      </c>
      <c r="Y35" s="330">
        <v>0</v>
      </c>
      <c r="Z35" s="330">
        <v>-1.0858835143139123</v>
      </c>
      <c r="AA35" s="330">
        <v>0.19960079840319889</v>
      </c>
      <c r="AB35" s="330">
        <v>-0.39840637450200278</v>
      </c>
      <c r="AC35" s="330">
        <v>0.49999999999998934</v>
      </c>
      <c r="AD35" s="330">
        <v>-9.9502487562186381E-2</v>
      </c>
      <c r="AE35" s="330">
        <v>0.79681274900398336</v>
      </c>
      <c r="AF35" s="330">
        <f t="shared" si="11"/>
        <v>4.9407114624505866</v>
      </c>
    </row>
    <row r="36" spans="1:32">
      <c r="B36" s="321"/>
      <c r="D36" s="325"/>
      <c r="F36" s="233"/>
      <c r="G36" s="143"/>
      <c r="H36" s="143"/>
      <c r="I36" s="178"/>
      <c r="J36" s="143"/>
      <c r="K36" s="178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</row>
    <row r="37" spans="1:32">
      <c r="B37" s="321"/>
      <c r="D37" s="325"/>
      <c r="F37" s="233"/>
      <c r="G37" s="143"/>
      <c r="H37" s="143"/>
      <c r="I37" s="178"/>
      <c r="J37" s="143"/>
      <c r="K37" s="178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</row>
    <row r="38" spans="1:32">
      <c r="A38" s="144" t="s">
        <v>162</v>
      </c>
      <c r="B38" s="331" t="s">
        <v>163</v>
      </c>
      <c r="D38" s="321" t="s">
        <v>162</v>
      </c>
      <c r="F38" s="23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</row>
    <row r="39" spans="1:32" s="284" customFormat="1">
      <c r="D39" s="284" t="s">
        <v>168</v>
      </c>
      <c r="F39" s="332"/>
      <c r="G39" s="288"/>
      <c r="H39" s="288">
        <v>1.7465069860279403</v>
      </c>
      <c r="I39" s="288">
        <v>-4.7081902893575283</v>
      </c>
      <c r="J39" s="288">
        <v>-5.6613484302624801</v>
      </c>
      <c r="K39" s="288">
        <v>1.2002182214948087</v>
      </c>
      <c r="L39" s="288">
        <v>0</v>
      </c>
      <c r="M39" s="288">
        <v>-1.832884097035048</v>
      </c>
      <c r="N39" s="288">
        <v>7.0291048874244977</v>
      </c>
      <c r="O39" s="288">
        <v>0.87224217547459126</v>
      </c>
      <c r="P39" s="288">
        <v>0.96642929806713962</v>
      </c>
      <c r="Q39" s="288">
        <v>-0.20151133501259411</v>
      </c>
      <c r="R39" s="288">
        <v>0</v>
      </c>
      <c r="S39" s="288">
        <v>2.3220595658758114</v>
      </c>
      <c r="T39" s="288">
        <v>1.2333497779970504</v>
      </c>
      <c r="U39" s="288">
        <v>-1.2670565302144277</v>
      </c>
      <c r="V39" s="288">
        <v>-4.3928923988154072</v>
      </c>
      <c r="W39" s="288">
        <v>-49.922560660815698</v>
      </c>
      <c r="X39" s="288">
        <v>4.3298969072165017</v>
      </c>
      <c r="Y39" s="288">
        <v>6.3241106719367446</v>
      </c>
      <c r="Z39" s="288">
        <v>0.27881040892194786</v>
      </c>
      <c r="AA39" s="288">
        <v>0.83410565338275511</v>
      </c>
      <c r="AB39" s="288">
        <v>1.9301470588235281</v>
      </c>
      <c r="AC39" s="288">
        <v>0.63119927862937963</v>
      </c>
      <c r="AD39" s="288">
        <v>-1.2544802867383464</v>
      </c>
      <c r="AE39" s="288">
        <v>-0.45372050816696596</v>
      </c>
      <c r="AF39" s="288">
        <f t="shared" ref="AF39:AF57" si="12">+(AF114/AE114-1)*100</f>
        <v>0</v>
      </c>
    </row>
    <row r="40" spans="1:32" s="284" customFormat="1">
      <c r="D40" s="284" t="s">
        <v>170</v>
      </c>
      <c r="F40" s="332"/>
      <c r="G40" s="288"/>
      <c r="H40" s="288">
        <v>1.7045454545454586</v>
      </c>
      <c r="I40" s="288">
        <v>-3.6566785170137228</v>
      </c>
      <c r="J40" s="288">
        <v>-8.0653663679493892</v>
      </c>
      <c r="K40" s="288">
        <v>1.4908256880733939</v>
      </c>
      <c r="L40" s="288">
        <v>0</v>
      </c>
      <c r="M40" s="288">
        <v>-0.84745762711864181</v>
      </c>
      <c r="N40" s="288">
        <v>6.8945868945868849</v>
      </c>
      <c r="O40" s="288">
        <v>1.6524520255863484</v>
      </c>
      <c r="P40" s="288">
        <v>0.20975353959098442</v>
      </c>
      <c r="Q40" s="288">
        <v>-2.2501308215593818</v>
      </c>
      <c r="R40" s="288">
        <v>0.69593147751605411</v>
      </c>
      <c r="S40" s="288">
        <v>0.85061137692716837</v>
      </c>
      <c r="T40" s="288">
        <v>0.63257775434897301</v>
      </c>
      <c r="U40" s="288">
        <v>-0.41906757464641453</v>
      </c>
      <c r="V40" s="288">
        <v>-3.8926880589163604</v>
      </c>
      <c r="W40" s="288">
        <v>-50.465243568691839</v>
      </c>
      <c r="X40" s="288">
        <v>4.6408839779005451</v>
      </c>
      <c r="Y40" s="288">
        <v>7.2861668426610349</v>
      </c>
      <c r="Z40" s="288">
        <v>-0.29527559055118058</v>
      </c>
      <c r="AA40" s="288">
        <v>1.6781836130306038</v>
      </c>
      <c r="AB40" s="288">
        <v>1.844660194174752</v>
      </c>
      <c r="AC40" s="288">
        <v>0.57197330791229906</v>
      </c>
      <c r="AD40" s="288">
        <v>-1.6113744075829439</v>
      </c>
      <c r="AE40" s="288">
        <v>-9.6339113680143917E-2</v>
      </c>
      <c r="AF40" s="288">
        <f t="shared" si="12"/>
        <v>-1.1571841851494735</v>
      </c>
    </row>
    <row r="41" spans="1:32">
      <c r="D41" s="144" t="s">
        <v>171</v>
      </c>
      <c r="F41" s="233"/>
      <c r="G41" s="143"/>
      <c r="H41" s="288">
        <v>2.2692109334708555</v>
      </c>
      <c r="I41" s="288">
        <v>-4.1351487644982416</v>
      </c>
      <c r="J41" s="288">
        <v>-7.9957916885849523</v>
      </c>
      <c r="K41" s="288">
        <v>1.1435105774728394</v>
      </c>
      <c r="L41" s="288">
        <v>0</v>
      </c>
      <c r="M41" s="288">
        <v>-0.45223289994347216</v>
      </c>
      <c r="N41" s="288">
        <v>6.0760931289040476</v>
      </c>
      <c r="O41" s="288">
        <v>2.3554603854389677</v>
      </c>
      <c r="P41" s="288">
        <v>0</v>
      </c>
      <c r="Q41" s="288">
        <v>-2.1966527196652708</v>
      </c>
      <c r="R41" s="288">
        <v>0.2673796791443861</v>
      </c>
      <c r="S41" s="288">
        <v>1.2799999999999923</v>
      </c>
      <c r="T41" s="288">
        <v>0.526592943654558</v>
      </c>
      <c r="U41" s="288">
        <v>-0.78575170246202308</v>
      </c>
      <c r="V41" s="288">
        <v>-4.1710665258711703</v>
      </c>
      <c r="W41" s="288">
        <v>-50.358126721763099</v>
      </c>
      <c r="X41" s="288">
        <v>4.5504994450610514</v>
      </c>
      <c r="Y41" s="288">
        <v>7.4309978768577478</v>
      </c>
      <c r="Z41" s="288">
        <v>-0.29644268774703386</v>
      </c>
      <c r="AA41" s="288">
        <v>1.2884043607532147</v>
      </c>
      <c r="AB41" s="288">
        <v>2.3483365949119372</v>
      </c>
      <c r="AC41" s="288">
        <v>0.57361376673041864</v>
      </c>
      <c r="AD41" s="288">
        <v>-1.6159695817490549</v>
      </c>
      <c r="AE41" s="288">
        <v>0.57971014492752548</v>
      </c>
      <c r="AF41" s="288">
        <f t="shared" si="12"/>
        <v>-2.0172910662824117</v>
      </c>
    </row>
    <row r="42" spans="1:32">
      <c r="D42" s="144" t="s">
        <v>172</v>
      </c>
      <c r="F42" s="233"/>
      <c r="G42" s="143"/>
      <c r="H42" s="288">
        <v>-9.4681472822910511</v>
      </c>
      <c r="I42" s="288">
        <v>5.2291801162039908</v>
      </c>
      <c r="J42" s="288">
        <v>-8.7730061349693305</v>
      </c>
      <c r="K42" s="288">
        <v>7.5319435104236776</v>
      </c>
      <c r="L42" s="288">
        <v>0</v>
      </c>
      <c r="M42" s="288">
        <v>-8.6929330831769906</v>
      </c>
      <c r="N42" s="288">
        <v>24.383561643835616</v>
      </c>
      <c r="O42" s="288">
        <v>-9.7466960352422856</v>
      </c>
      <c r="P42" s="288">
        <v>0</v>
      </c>
      <c r="Q42" s="288">
        <v>0.48810250152531154</v>
      </c>
      <c r="R42" s="288">
        <v>1.8214936247723079</v>
      </c>
      <c r="S42" s="288">
        <v>-4.5915324985092321</v>
      </c>
      <c r="T42" s="288">
        <v>2.750000000000008</v>
      </c>
      <c r="U42" s="288">
        <v>6.8734793187347876</v>
      </c>
      <c r="V42" s="288">
        <v>0.68298235628914128</v>
      </c>
      <c r="W42" s="288">
        <v>-44.997173544375357</v>
      </c>
      <c r="X42" s="288">
        <v>8.0164439876670102</v>
      </c>
      <c r="Y42" s="288">
        <v>17.411988582302573</v>
      </c>
      <c r="Z42" s="288">
        <v>-17.09886547811994</v>
      </c>
      <c r="AA42" s="288">
        <v>-6.9403714565004826</v>
      </c>
      <c r="AB42" s="288">
        <v>12.815126050420167</v>
      </c>
      <c r="AC42" s="288">
        <v>3.7243947858472959</v>
      </c>
      <c r="AD42" s="288">
        <v>-3.3213644524237029</v>
      </c>
      <c r="AE42" s="288">
        <v>-6.6852367688022269</v>
      </c>
      <c r="AF42" s="288">
        <f t="shared" si="12"/>
        <v>6.8656716417910602</v>
      </c>
    </row>
    <row r="43" spans="1:32">
      <c r="D43" s="144" t="s">
        <v>173</v>
      </c>
      <c r="F43" s="233"/>
      <c r="G43" s="143"/>
      <c r="H43" s="288">
        <v>14.083219021490635</v>
      </c>
      <c r="I43" s="288">
        <v>12.484969939879754</v>
      </c>
      <c r="J43" s="288">
        <v>-10.564760377694626</v>
      </c>
      <c r="K43" s="288">
        <v>3.625498007968142</v>
      </c>
      <c r="L43" s="288">
        <v>0</v>
      </c>
      <c r="M43" s="288">
        <v>-5.7477893118031638</v>
      </c>
      <c r="N43" s="288">
        <v>2.2027330205996343</v>
      </c>
      <c r="O43" s="288">
        <v>0.91798044302533466</v>
      </c>
      <c r="P43" s="288">
        <v>37.611231955704973</v>
      </c>
      <c r="Q43" s="288">
        <v>-33.711740192556391</v>
      </c>
      <c r="R43" s="288">
        <v>71.01669195751137</v>
      </c>
      <c r="S43" s="288">
        <v>-14.158955507668903</v>
      </c>
      <c r="T43" s="288">
        <v>2.2297696396928357</v>
      </c>
      <c r="U43" s="288">
        <v>1.5600173335259315</v>
      </c>
      <c r="V43" s="288">
        <v>12.345327833878539</v>
      </c>
      <c r="W43" s="288">
        <v>-90.846942650968472</v>
      </c>
      <c r="X43" s="288">
        <v>3.872752420470249</v>
      </c>
      <c r="Y43" s="288">
        <v>3.9946737683089317</v>
      </c>
      <c r="Z43" s="288">
        <v>3.7131882202304789</v>
      </c>
      <c r="AA43" s="288">
        <v>24.197530864197514</v>
      </c>
      <c r="AB43" s="288">
        <v>-25.646123260437371</v>
      </c>
      <c r="AC43" s="288">
        <v>-0.53475935828876109</v>
      </c>
      <c r="AD43" s="288">
        <v>0.13440860215052641</v>
      </c>
      <c r="AE43" s="288">
        <v>9.7986577181208077</v>
      </c>
      <c r="AF43" s="288">
        <f t="shared" si="12"/>
        <v>-7.8239608801955907</v>
      </c>
    </row>
    <row r="44" spans="1:32" s="284" customFormat="1">
      <c r="D44" s="284" t="s">
        <v>174</v>
      </c>
      <c r="F44" s="332"/>
      <c r="G44" s="288"/>
      <c r="H44" s="288">
        <v>2.1602513747054353</v>
      </c>
      <c r="I44" s="288">
        <v>-13.07189542483661</v>
      </c>
      <c r="J44" s="288">
        <v>12.162759840778413</v>
      </c>
      <c r="K44" s="288">
        <v>0</v>
      </c>
      <c r="L44" s="288">
        <v>0</v>
      </c>
      <c r="M44" s="288">
        <v>-8.3201892744479427</v>
      </c>
      <c r="N44" s="288">
        <v>8.6881720430107556</v>
      </c>
      <c r="O44" s="288">
        <v>-4.9861495844875314</v>
      </c>
      <c r="P44" s="288">
        <v>5.8725531028738009</v>
      </c>
      <c r="Q44" s="288">
        <v>7.1597167584579013</v>
      </c>
      <c r="R44" s="288">
        <v>-3.6710719530102742</v>
      </c>
      <c r="S44" s="288">
        <v>13.03353658536588</v>
      </c>
      <c r="T44" s="288">
        <v>2.1577882670262838</v>
      </c>
      <c r="U44" s="288">
        <v>-5.6435643564356486</v>
      </c>
      <c r="V44" s="288">
        <v>-6.1559986009093954</v>
      </c>
      <c r="W44" s="288">
        <v>-45.247856876630635</v>
      </c>
      <c r="X44" s="288">
        <v>3.4717494894485945</v>
      </c>
      <c r="Y44" s="288">
        <v>1.6447368421052655</v>
      </c>
      <c r="Z44" s="288">
        <v>2.9773462783171389</v>
      </c>
      <c r="AA44" s="288">
        <v>-4.7768698931489606</v>
      </c>
      <c r="AB44" s="288">
        <v>3.4323432343234206</v>
      </c>
      <c r="AC44" s="288">
        <v>0.2552648372686761</v>
      </c>
      <c r="AD44" s="288">
        <v>1.1457670273711029</v>
      </c>
      <c r="AE44" s="288">
        <v>12.649465072372568</v>
      </c>
      <c r="AF44" s="288">
        <f t="shared" si="12"/>
        <v>-7.8212290502793325</v>
      </c>
    </row>
    <row r="45" spans="1:32">
      <c r="D45" s="144" t="s">
        <v>175</v>
      </c>
      <c r="F45" s="233"/>
      <c r="G45" s="143"/>
      <c r="H45" s="288">
        <v>-0.9106239460370924</v>
      </c>
      <c r="I45" s="288">
        <v>-4.2886317222600496</v>
      </c>
      <c r="J45" s="288">
        <v>-3.342816500711232</v>
      </c>
      <c r="K45" s="288">
        <v>9.9705665930831309</v>
      </c>
      <c r="L45" s="288">
        <v>0</v>
      </c>
      <c r="M45" s="288">
        <v>1.0705921712947708</v>
      </c>
      <c r="N45" s="288">
        <v>-2.7474346242965964</v>
      </c>
      <c r="O45" s="288">
        <v>5.7862491490810131</v>
      </c>
      <c r="P45" s="288">
        <v>-0.35392535392536617</v>
      </c>
      <c r="Q45" s="288">
        <v>5.5537617048756927</v>
      </c>
      <c r="R45" s="288">
        <v>6.5157540532272851</v>
      </c>
      <c r="S45" s="288">
        <v>4.9109707064905361</v>
      </c>
      <c r="T45" s="288">
        <v>1.9162332329592191</v>
      </c>
      <c r="U45" s="288">
        <v>-0.64464141821113374</v>
      </c>
      <c r="V45" s="288">
        <v>-5.5690727223573822</v>
      </c>
      <c r="W45" s="288">
        <v>-50.014314342971659</v>
      </c>
      <c r="X45" s="288">
        <v>2.7491408934708028</v>
      </c>
      <c r="Y45" s="288">
        <v>2.3411371237458178</v>
      </c>
      <c r="Z45" s="288">
        <v>2.9956427015250586</v>
      </c>
      <c r="AA45" s="288">
        <v>-2.3268112109994687</v>
      </c>
      <c r="AB45" s="288">
        <v>4.439631835408786</v>
      </c>
      <c r="AC45" s="288">
        <v>0.31104199066873672</v>
      </c>
      <c r="AD45" s="288">
        <v>1.5503875968992276</v>
      </c>
      <c r="AE45" s="288">
        <v>6.7175572519083904</v>
      </c>
      <c r="AF45" s="288">
        <f t="shared" si="12"/>
        <v>-5.8655221745350428</v>
      </c>
    </row>
    <row r="46" spans="1:32">
      <c r="D46" s="144" t="s">
        <v>176</v>
      </c>
      <c r="F46" s="233"/>
      <c r="G46" s="143"/>
      <c r="H46" s="288">
        <v>-5.7758031442242119</v>
      </c>
      <c r="I46" s="288">
        <v>-6.3837504533913574</v>
      </c>
      <c r="J46" s="288">
        <v>2.2084463386284447</v>
      </c>
      <c r="K46" s="288">
        <v>3.8286580742987075</v>
      </c>
      <c r="L46" s="288">
        <v>0</v>
      </c>
      <c r="M46" s="288">
        <v>0.83972252646951073</v>
      </c>
      <c r="N46" s="288">
        <v>-3.7653874004344612</v>
      </c>
      <c r="O46" s="288">
        <v>8.5402558314522139</v>
      </c>
      <c r="P46" s="288">
        <v>1.109185441941074</v>
      </c>
      <c r="Q46" s="288">
        <v>9.4960575934178948</v>
      </c>
      <c r="R46" s="288">
        <v>1.9098309329993901</v>
      </c>
      <c r="S46" s="288">
        <v>5.9600614439323962</v>
      </c>
      <c r="T46" s="288">
        <v>573.61554073644538</v>
      </c>
      <c r="U46" s="288">
        <v>-86.028493952567459</v>
      </c>
      <c r="V46" s="288">
        <v>0.67775723967959944</v>
      </c>
      <c r="W46" s="288">
        <v>-48.623011015911878</v>
      </c>
      <c r="X46" s="288">
        <v>5.4794520547945202</v>
      </c>
      <c r="Y46" s="288">
        <v>1.9198193111236606</v>
      </c>
      <c r="Z46" s="288">
        <v>0.22160664819945719</v>
      </c>
      <c r="AA46" s="288">
        <v>1.3819789939192972</v>
      </c>
      <c r="AB46" s="288">
        <v>5.3980370774263875</v>
      </c>
      <c r="AC46" s="288">
        <v>1.0863942058975562</v>
      </c>
      <c r="AD46" s="288">
        <v>2.8147389969293668</v>
      </c>
      <c r="AE46" s="288">
        <v>3.8825286212045729</v>
      </c>
      <c r="AF46" s="288">
        <f t="shared" si="12"/>
        <v>-5.3665548634403422</v>
      </c>
    </row>
    <row r="47" spans="1:32">
      <c r="D47" s="144" t="s">
        <v>177</v>
      </c>
      <c r="F47" s="233"/>
      <c r="G47" s="143"/>
      <c r="H47" s="288">
        <v>14.461635617303447</v>
      </c>
      <c r="I47" s="288">
        <v>1.2413793103448256</v>
      </c>
      <c r="J47" s="288">
        <v>-15.06811989100818</v>
      </c>
      <c r="K47" s="288">
        <v>23.804940648059024</v>
      </c>
      <c r="L47" s="288">
        <v>0</v>
      </c>
      <c r="M47" s="288">
        <v>-1.2956724540036269</v>
      </c>
      <c r="N47" s="288">
        <v>-0.39380414807036468</v>
      </c>
      <c r="O47" s="288">
        <v>2.2667369530838144</v>
      </c>
      <c r="P47" s="288">
        <v>-6.0051546391752586</v>
      </c>
      <c r="Q47" s="288">
        <v>-3.8661913901837042</v>
      </c>
      <c r="R47" s="288">
        <v>18.824871648602404</v>
      </c>
      <c r="S47" s="288">
        <v>4.6807489198271712</v>
      </c>
      <c r="T47" s="288">
        <v>22.013299701903222</v>
      </c>
      <c r="U47" s="288">
        <v>0.90208607404622665</v>
      </c>
      <c r="V47" s="288">
        <v>-22.294654498044331</v>
      </c>
      <c r="W47" s="288">
        <v>-63.590604026845639</v>
      </c>
      <c r="X47" s="288">
        <v>1.7116524028966351</v>
      </c>
      <c r="Y47" s="288">
        <v>2.5242718446601975</v>
      </c>
      <c r="Z47" s="288">
        <v>4.1035353535353591</v>
      </c>
      <c r="AA47" s="288">
        <v>-3.57792601576713</v>
      </c>
      <c r="AB47" s="288">
        <v>4.1509433962264142</v>
      </c>
      <c r="AC47" s="288">
        <v>0</v>
      </c>
      <c r="AD47" s="288">
        <v>1.2077294685990392</v>
      </c>
      <c r="AE47" s="288">
        <v>13.544152744630079</v>
      </c>
      <c r="AF47" s="288">
        <f t="shared" si="12"/>
        <v>-9.1434576983709945</v>
      </c>
    </row>
    <row r="48" spans="1:32">
      <c r="D48" s="144" t="s">
        <v>178</v>
      </c>
      <c r="F48" s="233"/>
      <c r="G48" s="143"/>
      <c r="H48" s="288">
        <v>0.22123893805310324</v>
      </c>
      <c r="I48" s="288">
        <v>0.11037527593820151</v>
      </c>
      <c r="J48" s="288">
        <v>-6.3212054391767802</v>
      </c>
      <c r="K48" s="288">
        <v>-10.396233817183209</v>
      </c>
      <c r="L48" s="288">
        <v>0</v>
      </c>
      <c r="M48" s="288">
        <v>-23.77408056042032</v>
      </c>
      <c r="N48" s="288">
        <v>53.647329121194723</v>
      </c>
      <c r="O48" s="288">
        <v>-31.514018691588785</v>
      </c>
      <c r="P48" s="288">
        <v>17.139737991266379</v>
      </c>
      <c r="Q48" s="288">
        <v>-5.3122087604846264</v>
      </c>
      <c r="R48" s="288">
        <v>-1.7224409448818867</v>
      </c>
      <c r="S48" s="288">
        <v>-7.9619429143715443</v>
      </c>
      <c r="T48" s="288">
        <v>0</v>
      </c>
      <c r="U48" s="288">
        <v>33.351468988030454</v>
      </c>
      <c r="V48" s="288">
        <v>-18.074255405956741</v>
      </c>
      <c r="W48" s="288">
        <v>-24.252988047808778</v>
      </c>
      <c r="X48" s="288">
        <v>3.8790269559500379</v>
      </c>
      <c r="Y48" s="288">
        <v>6.3291139240506666E-2</v>
      </c>
      <c r="Z48" s="288">
        <v>0</v>
      </c>
      <c r="AA48" s="288">
        <v>1.0752688172043223</v>
      </c>
      <c r="AB48" s="288">
        <v>2.0025031289111261</v>
      </c>
      <c r="AC48" s="288">
        <v>-2.2085889570552131</v>
      </c>
      <c r="AD48" s="288">
        <v>5.0815558343789258</v>
      </c>
      <c r="AE48" s="288">
        <v>-2.9253731343283573</v>
      </c>
      <c r="AF48" s="288">
        <f t="shared" si="12"/>
        <v>-3.1980319803197932</v>
      </c>
    </row>
    <row r="49" spans="1:32">
      <c r="D49" s="144" t="s">
        <v>179</v>
      </c>
      <c r="F49" s="233"/>
      <c r="G49" s="143"/>
      <c r="H49" s="288">
        <v>2.4919614147909996</v>
      </c>
      <c r="I49" s="288">
        <v>9.8823529411764746</v>
      </c>
      <c r="J49" s="288">
        <v>-16.059957173447536</v>
      </c>
      <c r="K49" s="288">
        <v>10.289115646258495</v>
      </c>
      <c r="L49" s="288">
        <v>0</v>
      </c>
      <c r="M49" s="288">
        <v>-3.6237471087124051</v>
      </c>
      <c r="N49" s="288">
        <v>1.6799999999999926</v>
      </c>
      <c r="O49" s="288">
        <v>6.7663257277734035</v>
      </c>
      <c r="P49" s="288">
        <v>0.44215180545321697</v>
      </c>
      <c r="Q49" s="288">
        <v>30.447542186353637</v>
      </c>
      <c r="R49" s="288">
        <v>-23.397075365579312</v>
      </c>
      <c r="S49" s="288">
        <v>26.431718061674015</v>
      </c>
      <c r="T49" s="288">
        <v>-0.34843205574912606</v>
      </c>
      <c r="U49" s="288">
        <v>-6.2937062937062809</v>
      </c>
      <c r="V49" s="288">
        <v>-14.241293532338306</v>
      </c>
      <c r="W49" s="288">
        <v>-26.395939086294419</v>
      </c>
      <c r="X49" s="288">
        <v>1.1822660098522286</v>
      </c>
      <c r="Y49" s="288">
        <v>0.29211295034079487</v>
      </c>
      <c r="Z49" s="288">
        <v>1.2621359223300876</v>
      </c>
      <c r="AA49" s="288">
        <v>-11.601150527325021</v>
      </c>
      <c r="AB49" s="288">
        <v>-2.7114967462039008</v>
      </c>
      <c r="AC49" s="288">
        <v>1.449275362318847</v>
      </c>
      <c r="AD49" s="288">
        <v>0.9890109890109855</v>
      </c>
      <c r="AE49" s="288">
        <v>-1.7410228509249226</v>
      </c>
      <c r="AF49" s="288">
        <f t="shared" si="12"/>
        <v>8.9700996677740896</v>
      </c>
    </row>
    <row r="50" spans="1:32">
      <c r="D50" s="144" t="s">
        <v>180</v>
      </c>
      <c r="F50" s="233"/>
      <c r="G50" s="143"/>
      <c r="H50" s="288">
        <v>3.0496453900709319</v>
      </c>
      <c r="I50" s="288">
        <v>-0.55058499655885607</v>
      </c>
      <c r="J50" s="288">
        <v>-1.660899653979242</v>
      </c>
      <c r="K50" s="288">
        <v>3.1667839549613053</v>
      </c>
      <c r="L50" s="288">
        <v>0</v>
      </c>
      <c r="M50" s="288">
        <v>-3.4788540245566102</v>
      </c>
      <c r="N50" s="288">
        <v>3.2508833922261449</v>
      </c>
      <c r="O50" s="288">
        <v>0.82135523613964256</v>
      </c>
      <c r="P50" s="288">
        <v>-6.7888662593362792E-2</v>
      </c>
      <c r="Q50" s="288">
        <v>11.956521739130444</v>
      </c>
      <c r="R50" s="288">
        <v>-5.3398058252427276</v>
      </c>
      <c r="S50" s="288">
        <v>-0.83333333333334147</v>
      </c>
      <c r="T50" s="288">
        <v>6.4641241111851322E-2</v>
      </c>
      <c r="U50" s="288">
        <v>0.7105943152454719</v>
      </c>
      <c r="V50" s="288">
        <v>1.1545862732520673</v>
      </c>
      <c r="W50" s="288">
        <v>-32.403297400126817</v>
      </c>
      <c r="X50" s="288">
        <v>0.37523452157599557</v>
      </c>
      <c r="Y50" s="288">
        <v>9.3457943925234765E-2</v>
      </c>
      <c r="Z50" s="288">
        <v>0</v>
      </c>
      <c r="AA50" s="288">
        <v>-1.1204481792716936</v>
      </c>
      <c r="AB50" s="288">
        <v>0.66100094428704903</v>
      </c>
      <c r="AC50" s="288">
        <v>0.18761726078799779</v>
      </c>
      <c r="AD50" s="288">
        <v>0.18726591760300781</v>
      </c>
      <c r="AE50" s="288">
        <v>3.6448598130841114</v>
      </c>
      <c r="AF50" s="288">
        <f t="shared" si="12"/>
        <v>19.116321009918824</v>
      </c>
    </row>
    <row r="51" spans="1:32">
      <c r="D51" s="144" t="s">
        <v>181</v>
      </c>
      <c r="F51" s="233"/>
      <c r="G51" s="143"/>
      <c r="H51" s="288">
        <v>8.7348041422782519</v>
      </c>
      <c r="I51" s="288">
        <v>-13.871635610766042</v>
      </c>
      <c r="J51" s="288">
        <v>28.846153846153854</v>
      </c>
      <c r="K51" s="288">
        <v>-9.8507462686567173</v>
      </c>
      <c r="L51" s="288">
        <v>0</v>
      </c>
      <c r="M51" s="288">
        <v>-24.87582781456954</v>
      </c>
      <c r="N51" s="288">
        <v>42.534435261707991</v>
      </c>
      <c r="O51" s="288">
        <v>-26.555856204097406</v>
      </c>
      <c r="P51" s="288">
        <v>6.4736842105263204</v>
      </c>
      <c r="Q51" s="288">
        <v>13.890261987147801</v>
      </c>
      <c r="R51" s="288">
        <v>13.628472222222232</v>
      </c>
      <c r="S51" s="288">
        <v>-11.841100076394195</v>
      </c>
      <c r="T51" s="288">
        <v>6.1525129982668902</v>
      </c>
      <c r="U51" s="288">
        <v>-11.469387755102034</v>
      </c>
      <c r="V51" s="288">
        <v>21.069617335177515</v>
      </c>
      <c r="W51" s="288">
        <v>-50.342726580350352</v>
      </c>
      <c r="X51" s="288">
        <v>7.2085889570552286</v>
      </c>
      <c r="Y51" s="288">
        <v>0.57224606580827952</v>
      </c>
      <c r="Z51" s="288">
        <v>6.187766714082521</v>
      </c>
      <c r="AA51" s="288">
        <v>-14.333556597454788</v>
      </c>
      <c r="AB51" s="288">
        <v>2.1892103205629176</v>
      </c>
      <c r="AC51" s="288">
        <v>-0.61208875286915543</v>
      </c>
      <c r="AD51" s="288">
        <v>1.6936104695919774</v>
      </c>
      <c r="AE51" s="288">
        <v>1.4383043149129415</v>
      </c>
      <c r="AF51" s="288">
        <f t="shared" si="12"/>
        <v>7.7611940298507598</v>
      </c>
    </row>
    <row r="52" spans="1:32">
      <c r="D52" s="144" t="s">
        <v>182</v>
      </c>
      <c r="F52" s="233"/>
      <c r="G52" s="143"/>
      <c r="H52" s="288">
        <v>10.242792109256449</v>
      </c>
      <c r="I52" s="288">
        <v>6.469373709566395</v>
      </c>
      <c r="J52" s="288">
        <v>16.095669036845518</v>
      </c>
      <c r="K52" s="288">
        <v>-2.6169265033407552</v>
      </c>
      <c r="L52" s="288">
        <v>0</v>
      </c>
      <c r="M52" s="288">
        <v>12.978845054316746</v>
      </c>
      <c r="N52" s="288">
        <v>-13.36032388663968</v>
      </c>
      <c r="O52" s="288">
        <v>11.273364485981308</v>
      </c>
      <c r="P52" s="288">
        <v>79.895013123359576</v>
      </c>
      <c r="Q52" s="288">
        <v>-30.201342281879196</v>
      </c>
      <c r="R52" s="288">
        <v>-18.060200668896321</v>
      </c>
      <c r="S52" s="288">
        <v>5.8673469387755084</v>
      </c>
      <c r="T52" s="288">
        <v>-0.24096385542168308</v>
      </c>
      <c r="U52" s="288">
        <v>28.888888888888896</v>
      </c>
      <c r="V52" s="288">
        <v>-22.451274362818594</v>
      </c>
      <c r="W52" s="288">
        <v>2.174963750604153</v>
      </c>
      <c r="X52" s="288">
        <v>3.5950804162724559</v>
      </c>
      <c r="Y52" s="288">
        <v>0.2739726027397138</v>
      </c>
      <c r="Z52" s="288">
        <v>-0.91074681238615396</v>
      </c>
      <c r="AA52" s="288">
        <v>-1.0110294117646967</v>
      </c>
      <c r="AB52" s="288">
        <v>2.1355617455895981</v>
      </c>
      <c r="AC52" s="288">
        <v>0</v>
      </c>
      <c r="AD52" s="288">
        <v>4.5454545454548523E-2</v>
      </c>
      <c r="AE52" s="288">
        <v>2.2716946842344488</v>
      </c>
      <c r="AF52" s="288">
        <f t="shared" si="12"/>
        <v>-1.2438916037316727</v>
      </c>
    </row>
    <row r="53" spans="1:32">
      <c r="D53" s="144" t="s">
        <v>183</v>
      </c>
      <c r="F53" s="233"/>
      <c r="G53" s="143"/>
      <c r="H53" s="288">
        <v>12.443778110944525</v>
      </c>
      <c r="I53" s="288">
        <v>18.733333333333334</v>
      </c>
      <c r="J53" s="288">
        <v>-15.272318921953953</v>
      </c>
      <c r="K53" s="288">
        <v>25.712392312789923</v>
      </c>
      <c r="L53" s="288">
        <v>0</v>
      </c>
      <c r="M53" s="288">
        <v>-20.321560358460722</v>
      </c>
      <c r="N53" s="288">
        <v>26.1991399272246</v>
      </c>
      <c r="O53" s="288">
        <v>-6.3433813892529445</v>
      </c>
      <c r="P53" s="288">
        <v>0</v>
      </c>
      <c r="Q53" s="288">
        <v>1.8191995521970261</v>
      </c>
      <c r="R53" s="288">
        <v>0.247388675096194</v>
      </c>
      <c r="S53" s="288">
        <v>-0.79517411571153884</v>
      </c>
      <c r="T53" s="288">
        <v>0</v>
      </c>
      <c r="U53" s="288">
        <v>1.2161415146489718</v>
      </c>
      <c r="V53" s="288">
        <v>-0.92845439650464101</v>
      </c>
      <c r="W53" s="288">
        <v>-71.085997794928332</v>
      </c>
      <c r="X53" s="288">
        <v>1.3346043851286904</v>
      </c>
      <c r="Y53" s="288">
        <v>9.4073377234260569E-2</v>
      </c>
      <c r="Z53" s="288">
        <v>5.3571428571428381</v>
      </c>
      <c r="AA53" s="288">
        <v>-0.62444246208741561</v>
      </c>
      <c r="AB53" s="288">
        <v>1.4362657091561815</v>
      </c>
      <c r="AC53" s="288">
        <v>5.1327433628318486</v>
      </c>
      <c r="AD53" s="288">
        <v>-8.1649831649831643</v>
      </c>
      <c r="AE53" s="288">
        <v>3.9413382218148607</v>
      </c>
      <c r="AF53" s="288">
        <f t="shared" si="12"/>
        <v>6.7901234567901092</v>
      </c>
    </row>
    <row r="54" spans="1:32">
      <c r="D54" s="144" t="s">
        <v>184</v>
      </c>
      <c r="F54" s="233"/>
      <c r="G54" s="143"/>
      <c r="H54" s="288">
        <v>1.5060240963855387</v>
      </c>
      <c r="I54" s="288">
        <v>-0.81602373887241786</v>
      </c>
      <c r="J54" s="288">
        <v>-1.7950635751682653</v>
      </c>
      <c r="K54" s="288">
        <v>12.338156892612329</v>
      </c>
      <c r="L54" s="288">
        <v>0</v>
      </c>
      <c r="M54" s="288">
        <v>2.5762711864406818</v>
      </c>
      <c r="N54" s="288">
        <v>-6.6093853271664837E-2</v>
      </c>
      <c r="O54" s="288">
        <v>64.021164021164026</v>
      </c>
      <c r="P54" s="288">
        <v>-21.814516129032256</v>
      </c>
      <c r="Q54" s="288">
        <v>29.499742135121188</v>
      </c>
      <c r="R54" s="288">
        <v>9.3588211867781759</v>
      </c>
      <c r="S54" s="288">
        <v>208.77640203932989</v>
      </c>
      <c r="T54" s="288">
        <v>-76.730746550300751</v>
      </c>
      <c r="U54" s="288">
        <v>30.258489609731363</v>
      </c>
      <c r="V54" s="288">
        <v>6.6536964980544733</v>
      </c>
      <c r="W54" s="288">
        <v>-65.268150310105796</v>
      </c>
      <c r="X54" s="288">
        <v>0.84033613445377853</v>
      </c>
      <c r="Y54" s="288">
        <v>0.2083333333333437</v>
      </c>
      <c r="Z54" s="288">
        <v>0</v>
      </c>
      <c r="AA54" s="288">
        <v>1.1434511434511352</v>
      </c>
      <c r="AB54" s="288">
        <v>0.82219938335046372</v>
      </c>
      <c r="AC54" s="288">
        <v>-0.20387359836899765</v>
      </c>
      <c r="AD54" s="288">
        <v>0.81716036772216949</v>
      </c>
      <c r="AE54" s="288">
        <v>5.9777102330293763</v>
      </c>
      <c r="AF54" s="288">
        <f t="shared" si="12"/>
        <v>-6.2141491395793498</v>
      </c>
    </row>
    <row r="55" spans="1:32" s="284" customFormat="1">
      <c r="D55" s="284" t="s">
        <v>185</v>
      </c>
      <c r="F55" s="332"/>
      <c r="G55" s="288"/>
      <c r="H55" s="288">
        <v>-0.44313146233382339</v>
      </c>
      <c r="I55" s="288">
        <v>11.201780415430251</v>
      </c>
      <c r="J55" s="288">
        <v>-1.9346230820547095</v>
      </c>
      <c r="K55" s="288">
        <v>2.8911564625850428</v>
      </c>
      <c r="L55" s="288">
        <v>0</v>
      </c>
      <c r="M55" s="288">
        <v>-1.4545454545454417</v>
      </c>
      <c r="N55" s="288">
        <v>-4.5957732304595877</v>
      </c>
      <c r="O55" s="288">
        <v>25.070323488045009</v>
      </c>
      <c r="P55" s="288">
        <v>0.89963452347483486</v>
      </c>
      <c r="Q55" s="288">
        <v>-13.485650599052656</v>
      </c>
      <c r="R55" s="288">
        <v>92.270531400966192</v>
      </c>
      <c r="S55" s="288">
        <v>-5.4438860971524283</v>
      </c>
      <c r="T55" s="288">
        <v>6.1116031886625288</v>
      </c>
      <c r="U55" s="288">
        <v>-38.196994991652758</v>
      </c>
      <c r="V55" s="288">
        <v>62.479740680713135</v>
      </c>
      <c r="W55" s="288">
        <v>-75.644222776392354</v>
      </c>
      <c r="X55" s="288">
        <v>3.4812286689419825</v>
      </c>
      <c r="Y55" s="288">
        <v>-0.39577836411609502</v>
      </c>
      <c r="Z55" s="288">
        <v>0.39735099337747659</v>
      </c>
      <c r="AA55" s="288">
        <v>3.2981530343007881</v>
      </c>
      <c r="AB55" s="288">
        <v>-2.8735632183908066</v>
      </c>
      <c r="AC55" s="288">
        <v>4.7337278106508895</v>
      </c>
      <c r="AD55" s="288">
        <v>2.5109855618330235</v>
      </c>
      <c r="AE55" s="288">
        <v>29.638701775872601</v>
      </c>
      <c r="AF55" s="288">
        <f t="shared" si="12"/>
        <v>3.4955125177137392</v>
      </c>
    </row>
    <row r="56" spans="1:32">
      <c r="D56" s="144" t="s">
        <v>186</v>
      </c>
      <c r="F56" s="233"/>
      <c r="G56" s="143"/>
      <c r="H56" s="288">
        <v>-1.4780405405405372</v>
      </c>
      <c r="I56" s="288">
        <v>3.7719674239176992</v>
      </c>
      <c r="J56" s="288">
        <v>8.5501858736059653</v>
      </c>
      <c r="K56" s="288">
        <v>3.7671232876712146</v>
      </c>
      <c r="L56" s="288">
        <v>0</v>
      </c>
      <c r="M56" s="288">
        <v>-7.5907590759075827</v>
      </c>
      <c r="N56" s="288">
        <v>-2.8571428571428581</v>
      </c>
      <c r="O56" s="288">
        <v>21.078431372549012</v>
      </c>
      <c r="P56" s="288">
        <v>0</v>
      </c>
      <c r="Q56" s="288">
        <v>-4.0485829959514223</v>
      </c>
      <c r="R56" s="288">
        <v>-3.4810126582278444</v>
      </c>
      <c r="S56" s="288">
        <v>37.850637522768672</v>
      </c>
      <c r="T56" s="288">
        <v>5.7610993657505327</v>
      </c>
      <c r="U56" s="288">
        <v>-9.7951024487756051</v>
      </c>
      <c r="V56" s="288">
        <v>10.443213296398879</v>
      </c>
      <c r="W56" s="288">
        <v>-53.950338600451467</v>
      </c>
      <c r="X56" s="288">
        <v>0.16339869281045694</v>
      </c>
      <c r="Y56" s="288">
        <v>0.54377379010330795</v>
      </c>
      <c r="Z56" s="288">
        <v>5.4083288263928608E-2</v>
      </c>
      <c r="AA56" s="288">
        <v>12.378378378378386</v>
      </c>
      <c r="AB56" s="288">
        <v>-8.0327080327080367</v>
      </c>
      <c r="AC56" s="288">
        <v>-3.7133891213389059</v>
      </c>
      <c r="AD56" s="288">
        <v>12.601846822379148</v>
      </c>
      <c r="AE56" s="288">
        <v>2.1225277375783724</v>
      </c>
      <c r="AF56" s="288">
        <f t="shared" si="12"/>
        <v>3.4955125177137392</v>
      </c>
    </row>
    <row r="57" spans="1:32">
      <c r="D57" s="144" t="s">
        <v>187</v>
      </c>
      <c r="F57" s="233"/>
      <c r="G57" s="143"/>
      <c r="H57" s="288">
        <v>2.4691358024691468</v>
      </c>
      <c r="I57" s="288">
        <v>30.446108759361778</v>
      </c>
      <c r="J57" s="288">
        <v>-23.664503245132305</v>
      </c>
      <c r="K57" s="288">
        <v>2.0274689339437435</v>
      </c>
      <c r="L57" s="288">
        <v>0</v>
      </c>
      <c r="M57" s="288">
        <v>15.000000000000014</v>
      </c>
      <c r="N57" s="288">
        <v>-8.5005574136008946</v>
      </c>
      <c r="O57" s="288">
        <v>41.547365214742605</v>
      </c>
      <c r="P57" s="288">
        <v>2.0873681945341005</v>
      </c>
      <c r="Q57" s="288">
        <v>-22.259696458684651</v>
      </c>
      <c r="R57" s="288">
        <v>232.61930585683297</v>
      </c>
      <c r="S57" s="288">
        <v>-28.531833374093097</v>
      </c>
      <c r="T57" s="288">
        <v>0</v>
      </c>
      <c r="U57" s="288">
        <v>-55.412341736055673</v>
      </c>
      <c r="V57" s="288">
        <v>226.60526988999746</v>
      </c>
      <c r="W57" s="288">
        <v>-91.61901778021462</v>
      </c>
      <c r="X57" s="288">
        <v>4.20560747663552</v>
      </c>
      <c r="Y57" s="288">
        <v>-0.62780269058295701</v>
      </c>
      <c r="Z57" s="288">
        <v>0.4512635379061436</v>
      </c>
      <c r="AA57" s="288">
        <v>2.3360287511231093</v>
      </c>
      <c r="AB57" s="288">
        <v>-2.2827041264266934</v>
      </c>
      <c r="AC57" s="288">
        <v>5.6603773584905648</v>
      </c>
      <c r="AD57" s="288">
        <v>1.4455782312925214</v>
      </c>
      <c r="AE57" s="288">
        <v>1.6764459346185978</v>
      </c>
      <c r="AF57" s="288">
        <f t="shared" si="12"/>
        <v>9.8928276999175715</v>
      </c>
    </row>
    <row r="58" spans="1:32" s="284" customFormat="1">
      <c r="D58" s="284" t="s">
        <v>188</v>
      </c>
      <c r="F58" s="332"/>
      <c r="G58" s="288"/>
      <c r="H58" s="288">
        <v>-4.2120911793855349</v>
      </c>
      <c r="I58" s="288">
        <v>8.2255561303672842</v>
      </c>
      <c r="J58" s="288">
        <v>-8.8432122370936899</v>
      </c>
      <c r="K58" s="288">
        <v>3.828002097535399</v>
      </c>
      <c r="L58" s="288">
        <v>0</v>
      </c>
      <c r="M58" s="288">
        <v>-3.3838383838383779</v>
      </c>
      <c r="N58" s="288">
        <v>14.63669628855202</v>
      </c>
      <c r="O58" s="288">
        <v>-5.4263565891472858</v>
      </c>
      <c r="P58" s="288">
        <v>3.4233365477338351</v>
      </c>
      <c r="Q58" s="288">
        <v>4.3356643356643465</v>
      </c>
      <c r="R58" s="288">
        <v>0.13404825737264314</v>
      </c>
      <c r="S58" s="288">
        <v>-0.31236055332440893</v>
      </c>
      <c r="T58" s="288">
        <v>7.0725156669650735</v>
      </c>
      <c r="U58" s="288">
        <v>-0.25083612040133207</v>
      </c>
      <c r="V58" s="288">
        <v>-2.9756915339480328</v>
      </c>
      <c r="W58" s="288">
        <v>-53.390928725701947</v>
      </c>
      <c r="X58" s="288">
        <v>5.0046339202965529</v>
      </c>
      <c r="Y58" s="288">
        <v>0.79435127978817466</v>
      </c>
      <c r="Z58" s="288">
        <v>2.8021015761821477</v>
      </c>
      <c r="AA58" s="288">
        <v>-1.8739352640545159</v>
      </c>
      <c r="AB58" s="288">
        <v>-6.8576388888888946</v>
      </c>
      <c r="AC58" s="288">
        <v>-0.46598322460391639</v>
      </c>
      <c r="AD58" s="288">
        <v>0.93632958801497246</v>
      </c>
      <c r="AE58" s="288">
        <v>8.7198515769944418</v>
      </c>
      <c r="AF58" s="288">
        <f t="shared" ref="AF58:AF60" si="13">+(AF134/AE134-1)*100</f>
        <v>-6.6552901023890776</v>
      </c>
    </row>
    <row r="59" spans="1:32" s="284" customFormat="1">
      <c r="D59" s="284" t="s">
        <v>189</v>
      </c>
      <c r="F59" s="332"/>
      <c r="G59" s="288"/>
      <c r="H59" s="288">
        <v>-0.42608980662078855</v>
      </c>
      <c r="I59" s="288">
        <v>-3.3903884134298901</v>
      </c>
      <c r="J59" s="288">
        <v>-3.8841567291311718</v>
      </c>
      <c r="K59" s="288">
        <v>9.0038993264799583</v>
      </c>
      <c r="L59" s="288">
        <v>0</v>
      </c>
      <c r="M59" s="288">
        <v>-2.2764227642276369</v>
      </c>
      <c r="N59" s="288">
        <v>6.6555740432616695E-2</v>
      </c>
      <c r="O59" s="288">
        <v>4.0904556035916251</v>
      </c>
      <c r="P59" s="288">
        <v>0.47923322683705027</v>
      </c>
      <c r="Q59" s="288">
        <v>5.9141494435612119</v>
      </c>
      <c r="R59" s="288">
        <v>5.0735514860402287</v>
      </c>
      <c r="S59" s="288">
        <v>8.9142857142857181</v>
      </c>
      <c r="T59" s="288">
        <v>1.8100734522560336</v>
      </c>
      <c r="U59" s="288">
        <v>-2.9889203813450171</v>
      </c>
      <c r="V59" s="288">
        <v>-6.640106241699872</v>
      </c>
      <c r="W59" s="288">
        <v>-51.522048364153626</v>
      </c>
      <c r="X59" s="288">
        <v>2.7582159624413016</v>
      </c>
      <c r="Y59" s="288">
        <v>2.2844089091947462</v>
      </c>
      <c r="Z59" s="288">
        <v>2.9592406476828703</v>
      </c>
      <c r="AA59" s="288">
        <v>-2.1691973969631184</v>
      </c>
      <c r="AB59" s="288">
        <v>4.2682926829268331</v>
      </c>
      <c r="AC59" s="288">
        <v>0.53163211057947191</v>
      </c>
      <c r="AD59" s="288">
        <v>1.057641459545211</v>
      </c>
      <c r="AE59" s="288">
        <v>5.4945054945054972</v>
      </c>
      <c r="AF59" s="288">
        <f t="shared" si="13"/>
        <v>-8.9285714285714306</v>
      </c>
    </row>
    <row r="60" spans="1:32" s="284" customFormat="1">
      <c r="D60" s="321" t="s">
        <v>190</v>
      </c>
      <c r="E60" s="321"/>
      <c r="F60" s="333"/>
      <c r="G60" s="334"/>
      <c r="H60" s="334">
        <v>2.3183925811437467</v>
      </c>
      <c r="I60" s="334">
        <v>-5.639476334340376</v>
      </c>
      <c r="J60" s="334">
        <v>-5.5496264674493094</v>
      </c>
      <c r="K60" s="334">
        <v>0.39548022598869803</v>
      </c>
      <c r="L60" s="334">
        <v>0</v>
      </c>
      <c r="M60" s="334">
        <v>-1.7445132245357264</v>
      </c>
      <c r="N60" s="334">
        <v>7.1019473081328721</v>
      </c>
      <c r="O60" s="334">
        <v>1.1229946524064172</v>
      </c>
      <c r="P60" s="334">
        <v>0.8461131676361644</v>
      </c>
      <c r="Q60" s="334">
        <v>-1.1536444677503921</v>
      </c>
      <c r="R60" s="334">
        <v>-0.4774535809018543</v>
      </c>
      <c r="S60" s="334">
        <v>1.9189765458422103</v>
      </c>
      <c r="T60" s="334">
        <v>0.73221757322174952</v>
      </c>
      <c r="U60" s="334">
        <v>-1.194184839044643</v>
      </c>
      <c r="V60" s="334">
        <v>-1.3662637940094702</v>
      </c>
      <c r="W60" s="334">
        <v>-51.038891848694725</v>
      </c>
      <c r="X60" s="334">
        <v>4.5701849836778941</v>
      </c>
      <c r="Y60" s="334">
        <v>7.3881373569198772</v>
      </c>
      <c r="Z60" s="334">
        <v>-0.29069767441860517</v>
      </c>
      <c r="AA60" s="334">
        <v>1.263362487852282</v>
      </c>
      <c r="AB60" s="334">
        <v>2.303262955854124</v>
      </c>
      <c r="AC60" s="334">
        <v>0.65666041275798115</v>
      </c>
      <c r="AD60" s="334">
        <v>-1.5843429636533068</v>
      </c>
      <c r="AE60" s="334">
        <v>0.18939393939394478</v>
      </c>
      <c r="AF60" s="334">
        <f t="shared" si="13"/>
        <v>-0.94517958412098091</v>
      </c>
    </row>
    <row r="61" spans="1:32">
      <c r="F61" s="23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</row>
    <row r="62" spans="1:32">
      <c r="F62" s="23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</row>
    <row r="63" spans="1:32">
      <c r="A63" s="284" t="s">
        <v>164</v>
      </c>
      <c r="D63" s="321" t="s">
        <v>164</v>
      </c>
      <c r="F63" s="23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</row>
    <row r="64" spans="1:32" s="284" customFormat="1">
      <c r="D64" s="284" t="s">
        <v>168</v>
      </c>
      <c r="F64" s="332"/>
      <c r="G64" s="288"/>
      <c r="H64" s="327">
        <v>-1.3605442176870763</v>
      </c>
      <c r="I64" s="327">
        <v>2.4630541871921263</v>
      </c>
      <c r="J64" s="327">
        <v>-5.6730769230769251</v>
      </c>
      <c r="K64" s="327">
        <v>0</v>
      </c>
      <c r="L64" s="327">
        <v>3.5677879714576921</v>
      </c>
      <c r="M64" s="327">
        <v>-2.1653543307086465</v>
      </c>
      <c r="N64" s="327">
        <v>2.0120724346076369</v>
      </c>
      <c r="O64" s="327">
        <v>10.650887573964486</v>
      </c>
      <c r="P64" s="327">
        <v>-5.2584670231729085</v>
      </c>
      <c r="Q64" s="327">
        <v>-1.7873941674506066</v>
      </c>
      <c r="R64" s="327">
        <v>8.045977011494255</v>
      </c>
      <c r="S64" s="327">
        <v>6.1170212765957466</v>
      </c>
      <c r="T64" s="327">
        <v>24.979114452798655</v>
      </c>
      <c r="U64" s="327">
        <v>-26.470588235294112</v>
      </c>
      <c r="V64" s="327">
        <v>8.0909090909091042</v>
      </c>
      <c r="W64" s="327">
        <v>-14.886459209419678</v>
      </c>
      <c r="X64" s="327">
        <v>0</v>
      </c>
      <c r="Y64" s="327">
        <v>0</v>
      </c>
      <c r="Z64" s="327">
        <v>0</v>
      </c>
      <c r="AA64" s="327">
        <v>-9.8814229249022389E-2</v>
      </c>
      <c r="AB64" s="327">
        <v>0.39564787339267937</v>
      </c>
      <c r="AC64" s="327">
        <v>-0.19704433497537144</v>
      </c>
      <c r="AD64" s="327">
        <v>-9.8716683119437487E-2</v>
      </c>
      <c r="AE64" s="327">
        <v>7.3122529644268797</v>
      </c>
      <c r="AF64" s="327">
        <f t="shared" ref="AF64:AF82" si="14">+(AF140/AE140-1)*100</f>
        <v>-3.6832412523020275</v>
      </c>
    </row>
    <row r="65" spans="4:32" s="284" customFormat="1">
      <c r="D65" s="284" t="s">
        <v>170</v>
      </c>
      <c r="F65" s="332"/>
      <c r="G65" s="288"/>
      <c r="H65" s="327">
        <v>0.18281535648994041</v>
      </c>
      <c r="I65" s="327">
        <v>-7.4817518248175059</v>
      </c>
      <c r="J65" s="327">
        <v>-1.7751479289940919</v>
      </c>
      <c r="K65" s="327">
        <v>0</v>
      </c>
      <c r="L65" s="327">
        <v>5.4216867469879526</v>
      </c>
      <c r="M65" s="327">
        <v>-4.3809523809523743</v>
      </c>
      <c r="N65" s="327">
        <v>-3.1872509960159334</v>
      </c>
      <c r="O65" s="327">
        <v>24.588477366255134</v>
      </c>
      <c r="P65" s="327">
        <v>-18.662262592898426</v>
      </c>
      <c r="Q65" s="327">
        <v>0.30456852791878042</v>
      </c>
      <c r="R65" s="327">
        <v>17.004048582995956</v>
      </c>
      <c r="S65" s="327">
        <v>5.1038062283736974</v>
      </c>
      <c r="T65" s="327">
        <v>-0.41152263374485409</v>
      </c>
      <c r="U65" s="327">
        <v>-14.54545454545454</v>
      </c>
      <c r="V65" s="327">
        <v>13.926499032882012</v>
      </c>
      <c r="W65" s="327">
        <v>-14.940577249575549</v>
      </c>
      <c r="X65" s="327">
        <v>0</v>
      </c>
      <c r="Y65" s="327">
        <v>0</v>
      </c>
      <c r="Z65" s="327">
        <v>9.9800399201588341E-2</v>
      </c>
      <c r="AA65" s="327">
        <v>-1.395812562313048</v>
      </c>
      <c r="AB65" s="327">
        <v>1.6177957532861331</v>
      </c>
      <c r="AC65" s="327">
        <v>-9.9502487562186381E-2</v>
      </c>
      <c r="AD65" s="327">
        <v>-1.7928286852589737</v>
      </c>
      <c r="AE65" s="327">
        <v>3.0425963488843744</v>
      </c>
      <c r="AF65" s="327">
        <f t="shared" si="14"/>
        <v>2.7559055118110409</v>
      </c>
    </row>
    <row r="66" spans="4:32">
      <c r="D66" s="144" t="s">
        <v>171</v>
      </c>
      <c r="F66" s="233"/>
      <c r="G66" s="143"/>
      <c r="H66" s="327">
        <v>0.34752389226759828</v>
      </c>
      <c r="I66" s="327">
        <v>-11.168831168831172</v>
      </c>
      <c r="J66" s="327">
        <v>-2.8265107212475549</v>
      </c>
      <c r="K66" s="327">
        <v>0</v>
      </c>
      <c r="L66" s="327">
        <v>8.6258776328986819</v>
      </c>
      <c r="M66" s="327">
        <v>-6.9252077562326875</v>
      </c>
      <c r="N66" s="327">
        <v>1.5873015873016039</v>
      </c>
      <c r="O66" s="327">
        <v>34.08203125</v>
      </c>
      <c r="P66" s="327">
        <v>-23.670793882010209</v>
      </c>
      <c r="Q66" s="327">
        <v>0</v>
      </c>
      <c r="R66" s="327">
        <v>10.496183206106879</v>
      </c>
      <c r="S66" s="327">
        <v>4.7495682210708212</v>
      </c>
      <c r="T66" s="327">
        <v>0</v>
      </c>
      <c r="U66" s="327">
        <v>-13.437757625721346</v>
      </c>
      <c r="V66" s="327">
        <v>11.714285714285722</v>
      </c>
      <c r="W66" s="327">
        <v>-13.725490196078427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  <c r="AC66" s="327">
        <v>-0.39525691699605625</v>
      </c>
      <c r="AD66" s="327">
        <v>-4.0674603174603146</v>
      </c>
      <c r="AE66" s="327">
        <v>5.9979317476732241</v>
      </c>
      <c r="AF66" s="327">
        <f t="shared" si="14"/>
        <v>1.7560975609756113</v>
      </c>
    </row>
    <row r="67" spans="4:32">
      <c r="D67" s="144" t="s">
        <v>172</v>
      </c>
      <c r="F67" s="233"/>
      <c r="G67" s="143"/>
      <c r="H67" s="327">
        <v>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-18.000000000000004</v>
      </c>
      <c r="P67" s="327">
        <v>-1.7073170731707332</v>
      </c>
      <c r="Q67" s="327">
        <v>0</v>
      </c>
      <c r="R67" s="327">
        <v>21.464019851116632</v>
      </c>
      <c r="S67" s="327">
        <v>22.880490296220614</v>
      </c>
      <c r="T67" s="327">
        <v>-2.0781379883624274</v>
      </c>
      <c r="U67" s="327">
        <v>-14.091680814940577</v>
      </c>
      <c r="V67" s="327">
        <v>13.438735177865603</v>
      </c>
      <c r="W67" s="327">
        <v>-12.891986062717764</v>
      </c>
      <c r="X67" s="327">
        <v>0</v>
      </c>
      <c r="Y67" s="327">
        <v>0</v>
      </c>
      <c r="Z67" s="327">
        <v>0</v>
      </c>
      <c r="AA67" s="327">
        <v>-1.5000000000000013</v>
      </c>
      <c r="AB67" s="327">
        <v>1.8274111675126825</v>
      </c>
      <c r="AC67" s="327">
        <v>0</v>
      </c>
      <c r="AD67" s="327">
        <v>-1.9940179461615193</v>
      </c>
      <c r="AE67" s="327">
        <v>2.746693794506605</v>
      </c>
      <c r="AF67" s="327">
        <f t="shared" si="14"/>
        <v>8.0198019801980038</v>
      </c>
    </row>
    <row r="68" spans="4:32">
      <c r="D68" s="144" t="s">
        <v>173</v>
      </c>
      <c r="F68" s="233"/>
      <c r="G68" s="143"/>
      <c r="H68" s="327">
        <v>-1.3224821973550349</v>
      </c>
      <c r="I68" s="327">
        <v>-0.41237113402062819</v>
      </c>
      <c r="J68" s="327">
        <v>0.41407867494824835</v>
      </c>
      <c r="K68" s="327">
        <v>0</v>
      </c>
      <c r="L68" s="327">
        <v>0.20618556701030855</v>
      </c>
      <c r="M68" s="327">
        <v>0.92592592592590783</v>
      </c>
      <c r="N68" s="327">
        <v>-0.10193679918449883</v>
      </c>
      <c r="O68" s="327">
        <v>11.530612244897952</v>
      </c>
      <c r="P68" s="327">
        <v>-5.3979871912168242</v>
      </c>
      <c r="Q68" s="327">
        <v>4.8355899419729287</v>
      </c>
      <c r="R68" s="327">
        <v>4.4280442804428111</v>
      </c>
      <c r="S68" s="327">
        <v>29.416961130742038</v>
      </c>
      <c r="T68" s="327">
        <v>0</v>
      </c>
      <c r="U68" s="327">
        <v>-25.324232081911259</v>
      </c>
      <c r="V68" s="327">
        <v>4.0219378427787777</v>
      </c>
      <c r="W68" s="327">
        <v>-11.072056239015815</v>
      </c>
      <c r="X68" s="327">
        <v>0</v>
      </c>
      <c r="Y68" s="327">
        <v>0</v>
      </c>
      <c r="Z68" s="327">
        <v>0.29644268774702276</v>
      </c>
      <c r="AA68" s="327">
        <v>-0.29556650246305161</v>
      </c>
      <c r="AB68" s="327">
        <v>0</v>
      </c>
      <c r="AC68" s="327">
        <v>0</v>
      </c>
      <c r="AD68" s="327">
        <v>0</v>
      </c>
      <c r="AE68" s="327">
        <v>0.39525691699604515</v>
      </c>
      <c r="AF68" s="327">
        <f t="shared" si="14"/>
        <v>4.7244094488189115</v>
      </c>
    </row>
    <row r="69" spans="4:32" s="284" customFormat="1">
      <c r="D69" s="284" t="s">
        <v>174</v>
      </c>
      <c r="F69" s="332"/>
      <c r="G69" s="288"/>
      <c r="H69" s="327">
        <v>-2.8116213683224034</v>
      </c>
      <c r="I69" s="327">
        <v>1.9286403085824411</v>
      </c>
      <c r="J69" s="327">
        <v>-1.7029328287606393</v>
      </c>
      <c r="K69" s="327">
        <v>0</v>
      </c>
      <c r="L69" s="327">
        <v>1.0587102983637964</v>
      </c>
      <c r="M69" s="327">
        <v>-5.9999999999999947</v>
      </c>
      <c r="N69" s="327">
        <v>4.8632218844984809</v>
      </c>
      <c r="O69" s="327">
        <v>3.6714975845410613</v>
      </c>
      <c r="P69" s="327">
        <v>4.2870456663560264</v>
      </c>
      <c r="Q69" s="327">
        <v>-3.3958891867739149</v>
      </c>
      <c r="R69" s="327">
        <v>2.6827012025901986</v>
      </c>
      <c r="S69" s="327">
        <v>3.9639639639639679</v>
      </c>
      <c r="T69" s="327">
        <v>51.646447140381269</v>
      </c>
      <c r="U69" s="327">
        <v>-36.114285714285721</v>
      </c>
      <c r="V69" s="327">
        <v>1.4311270125223707</v>
      </c>
      <c r="W69" s="327">
        <v>-10.493827160493829</v>
      </c>
      <c r="X69" s="327">
        <v>0</v>
      </c>
      <c r="Y69" s="327">
        <v>0</v>
      </c>
      <c r="Z69" s="327">
        <v>0</v>
      </c>
      <c r="AA69" s="327">
        <v>0.29556650246305161</v>
      </c>
      <c r="AB69" s="327">
        <v>0</v>
      </c>
      <c r="AC69" s="327">
        <v>0</v>
      </c>
      <c r="AD69" s="327">
        <v>0.19646365422396617</v>
      </c>
      <c r="AE69" s="327">
        <v>9.6078431372548891</v>
      </c>
      <c r="AF69" s="327">
        <f t="shared" si="14"/>
        <v>-8.3184257602862193</v>
      </c>
    </row>
    <row r="70" spans="4:32">
      <c r="D70" s="144" t="s">
        <v>175</v>
      </c>
      <c r="F70" s="233"/>
      <c r="G70" s="143"/>
      <c r="H70" s="327">
        <v>-6.3653136531365391</v>
      </c>
      <c r="I70" s="327">
        <v>4.236453201970436</v>
      </c>
      <c r="J70" s="327">
        <v>-1.7013232514177634</v>
      </c>
      <c r="K70" s="327">
        <v>0</v>
      </c>
      <c r="L70" s="327">
        <v>0.86538461538461231</v>
      </c>
      <c r="M70" s="327">
        <v>-3.9084842707340361</v>
      </c>
      <c r="N70" s="327">
        <v>10.912698412698418</v>
      </c>
      <c r="O70" s="327">
        <v>-1.1627906976744207</v>
      </c>
      <c r="P70" s="327">
        <v>1.8099547511312153</v>
      </c>
      <c r="Q70" s="327">
        <v>-0.2666666666666595</v>
      </c>
      <c r="R70" s="327">
        <v>36.898395721925127</v>
      </c>
      <c r="S70" s="327">
        <v>-24.609375</v>
      </c>
      <c r="T70" s="327">
        <v>-9.3264248704663206</v>
      </c>
      <c r="U70" s="327">
        <v>2.5714285714285801</v>
      </c>
      <c r="V70" s="327">
        <v>46.796657381615582</v>
      </c>
      <c r="W70" s="327">
        <v>-35.800126502213793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0.68965517241379448</v>
      </c>
      <c r="AE70" s="327">
        <v>7.6320939334638016</v>
      </c>
      <c r="AF70" s="327">
        <f t="shared" si="14"/>
        <v>-5.9999999999999947</v>
      </c>
    </row>
    <row r="71" spans="4:32">
      <c r="D71" s="144" t="s">
        <v>176</v>
      </c>
      <c r="F71" s="233"/>
      <c r="G71" s="143"/>
      <c r="H71" s="327">
        <v>-6.6782307025151759</v>
      </c>
      <c r="I71" s="327">
        <v>1.5799256505576231</v>
      </c>
      <c r="J71" s="327">
        <v>-2.3787740164684323</v>
      </c>
      <c r="K71" s="327">
        <v>0</v>
      </c>
      <c r="L71" s="327">
        <v>2.8116213683224034</v>
      </c>
      <c r="M71" s="327">
        <v>42.297174111212385</v>
      </c>
      <c r="N71" s="327">
        <v>-28.891736066623952</v>
      </c>
      <c r="O71" s="327">
        <v>1.8918918918918948</v>
      </c>
      <c r="P71" s="327">
        <v>-1.6799292661361598</v>
      </c>
      <c r="Q71" s="327">
        <v>1.7086330935251803</v>
      </c>
      <c r="R71" s="327">
        <v>12.997347480106104</v>
      </c>
      <c r="S71" s="327">
        <v>-1.7996870109546093</v>
      </c>
      <c r="T71" s="327">
        <v>-7.1713147410358609</v>
      </c>
      <c r="U71" s="327">
        <v>-3.3476394849785485</v>
      </c>
      <c r="V71" s="327">
        <v>13.765541740674948</v>
      </c>
      <c r="W71" s="327">
        <v>-20.921155347384857</v>
      </c>
      <c r="X71" s="327">
        <v>0</v>
      </c>
      <c r="Y71" s="327">
        <v>0</v>
      </c>
      <c r="Z71" s="327">
        <v>0</v>
      </c>
      <c r="AA71" s="327">
        <v>0</v>
      </c>
      <c r="AB71" s="327">
        <v>0</v>
      </c>
      <c r="AC71" s="327">
        <v>0</v>
      </c>
      <c r="AD71" s="327">
        <v>0</v>
      </c>
      <c r="AE71" s="327">
        <v>6.6140177690029667</v>
      </c>
      <c r="AF71" s="327">
        <f t="shared" si="14"/>
        <v>-4.8148148148148167</v>
      </c>
    </row>
    <row r="72" spans="4:32">
      <c r="D72" s="144" t="s">
        <v>177</v>
      </c>
      <c r="F72" s="233"/>
      <c r="G72" s="143"/>
      <c r="H72" s="327">
        <v>-5.1741293532338357</v>
      </c>
      <c r="I72" s="327">
        <v>7.7649527806925578</v>
      </c>
      <c r="J72" s="327">
        <v>-2.7263875365141188</v>
      </c>
      <c r="K72" s="327">
        <v>0</v>
      </c>
      <c r="L72" s="327">
        <v>-1.9019019019019034</v>
      </c>
      <c r="M72" s="327">
        <v>-1.0204081632653073</v>
      </c>
      <c r="N72" s="327">
        <v>5.6701030927835072</v>
      </c>
      <c r="O72" s="327">
        <v>3.707317073170735</v>
      </c>
      <c r="P72" s="327">
        <v>7.8080903104421395</v>
      </c>
      <c r="Q72" s="327">
        <v>-3.3158813263525322</v>
      </c>
      <c r="R72" s="327">
        <v>5.7761732851985714</v>
      </c>
      <c r="S72" s="327">
        <v>1.8771331058020424</v>
      </c>
      <c r="T72" s="327">
        <v>-13.149078726968177</v>
      </c>
      <c r="U72" s="327">
        <v>13.982642237222764</v>
      </c>
      <c r="V72" s="327">
        <v>0.76142131979695105</v>
      </c>
      <c r="W72" s="327">
        <v>-14.609571788413088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  <c r="AC72" s="327">
        <v>0</v>
      </c>
      <c r="AD72" s="327">
        <v>0.98328416912487615</v>
      </c>
      <c r="AE72" s="327">
        <v>10.710808179162612</v>
      </c>
      <c r="AF72" s="327">
        <f t="shared" si="14"/>
        <v>-7.4758135444151215</v>
      </c>
    </row>
    <row r="73" spans="4:32">
      <c r="D73" s="144" t="s">
        <v>178</v>
      </c>
      <c r="F73" s="233"/>
      <c r="G73" s="143"/>
      <c r="H73" s="327">
        <v>0</v>
      </c>
      <c r="I73" s="327">
        <v>0</v>
      </c>
      <c r="J73" s="327">
        <v>-5.6060606060606144</v>
      </c>
      <c r="K73" s="327">
        <v>0</v>
      </c>
      <c r="L73" s="327">
        <v>4.4943820224718989</v>
      </c>
      <c r="M73" s="327">
        <v>-16.743471582181247</v>
      </c>
      <c r="N73" s="327">
        <v>-1.5682656826568331</v>
      </c>
      <c r="O73" s="327">
        <v>-10.028116213683225</v>
      </c>
      <c r="P73" s="327">
        <v>59.270833333333343</v>
      </c>
      <c r="Q73" s="327">
        <v>-38.783518639633755</v>
      </c>
      <c r="R73" s="327">
        <v>-5.3418803418803451</v>
      </c>
      <c r="S73" s="327">
        <v>19.413092550790068</v>
      </c>
      <c r="T73" s="327">
        <v>-13.137996219281655</v>
      </c>
      <c r="U73" s="327">
        <v>13.492927094668117</v>
      </c>
      <c r="V73" s="327">
        <v>-13.710450623202297</v>
      </c>
      <c r="W73" s="327">
        <v>11.999999999999989</v>
      </c>
      <c r="X73" s="327">
        <v>5.7539682539682557</v>
      </c>
      <c r="Y73" s="327">
        <v>0</v>
      </c>
      <c r="Z73" s="327">
        <v>-10.037523452157593</v>
      </c>
      <c r="AA73" s="327">
        <v>5.1094890510948732</v>
      </c>
      <c r="AB73" s="327">
        <v>5.7539682539682557</v>
      </c>
      <c r="AC73" s="327">
        <v>0</v>
      </c>
      <c r="AD73" s="327">
        <v>-1.5009380863039379</v>
      </c>
      <c r="AE73" s="327">
        <v>-3.8095238095238071</v>
      </c>
      <c r="AF73" s="327">
        <f t="shared" si="14"/>
        <v>7.7227722772277296</v>
      </c>
    </row>
    <row r="74" spans="4:32">
      <c r="D74" s="144" t="s">
        <v>179</v>
      </c>
      <c r="F74" s="233"/>
      <c r="G74" s="143"/>
      <c r="H74" s="327">
        <v>0</v>
      </c>
      <c r="I74" s="327">
        <v>0</v>
      </c>
      <c r="J74" s="327">
        <v>-27.500000000000004</v>
      </c>
      <c r="K74" s="327">
        <v>0</v>
      </c>
      <c r="L74" s="327">
        <v>-0.2089864158829724</v>
      </c>
      <c r="M74" s="327">
        <v>5.5497382198952838</v>
      </c>
      <c r="N74" s="327">
        <v>0.99206349206348854</v>
      </c>
      <c r="O74" s="327">
        <v>17.583497053045182</v>
      </c>
      <c r="P74" s="327">
        <v>-2.9239766081871399</v>
      </c>
      <c r="Q74" s="327">
        <v>5.1635111876075834</v>
      </c>
      <c r="R74" s="327">
        <v>12.193126022913248</v>
      </c>
      <c r="S74" s="327">
        <v>-10.430342815463167</v>
      </c>
      <c r="T74" s="327">
        <v>-29.478827361563521</v>
      </c>
      <c r="U74" s="327">
        <v>38.799076212471142</v>
      </c>
      <c r="V74" s="327">
        <v>20.216306156405995</v>
      </c>
      <c r="W74" s="327">
        <v>-28.512110726643602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  <c r="AC74" s="327">
        <v>0</v>
      </c>
      <c r="AD74" s="327">
        <v>-2.7105517909002841</v>
      </c>
      <c r="AE74" s="327">
        <v>-1.0945273631840724</v>
      </c>
      <c r="AF74" s="327">
        <f t="shared" si="14"/>
        <v>8.4507042253521014</v>
      </c>
    </row>
    <row r="75" spans="4:32">
      <c r="D75" s="144" t="s">
        <v>180</v>
      </c>
      <c r="F75" s="233"/>
      <c r="G75" s="143"/>
      <c r="H75" s="327">
        <v>-0.92975206611569661</v>
      </c>
      <c r="I75" s="327">
        <v>-2.2940563086548571</v>
      </c>
      <c r="J75" s="327">
        <v>8.0042689434365109</v>
      </c>
      <c r="K75" s="327">
        <v>0</v>
      </c>
      <c r="L75" s="327">
        <v>1.1857707509881354</v>
      </c>
      <c r="M75" s="327">
        <v>-1.66015625</v>
      </c>
      <c r="N75" s="327">
        <v>1.8867924528301883</v>
      </c>
      <c r="O75" s="327">
        <v>6.9200779727095707</v>
      </c>
      <c r="P75" s="327">
        <v>-4.3755697356426593</v>
      </c>
      <c r="Q75" s="327">
        <v>0.28598665395613843</v>
      </c>
      <c r="R75" s="327">
        <v>12.927756653992395</v>
      </c>
      <c r="S75" s="327">
        <v>-14.22558922558922</v>
      </c>
      <c r="T75" s="327">
        <v>10.794896957801758</v>
      </c>
      <c r="U75" s="327">
        <v>-8.5031000885739676</v>
      </c>
      <c r="V75" s="327">
        <v>5.6147144240077385</v>
      </c>
      <c r="W75" s="327">
        <v>-6.324472960586613</v>
      </c>
      <c r="X75" s="327">
        <v>-0.19569471624266699</v>
      </c>
      <c r="Y75" s="327">
        <v>-9.8039215686274161E-2</v>
      </c>
      <c r="Z75" s="327">
        <v>0</v>
      </c>
      <c r="AA75" s="327">
        <v>0.29440628066732533</v>
      </c>
      <c r="AB75" s="327">
        <v>0</v>
      </c>
      <c r="AC75" s="327">
        <v>0</v>
      </c>
      <c r="AD75" s="327">
        <v>-0.97847358121331274</v>
      </c>
      <c r="AE75" s="327">
        <v>3.063241106719361</v>
      </c>
      <c r="AF75" s="327">
        <f t="shared" si="14"/>
        <v>-4.122722914669219</v>
      </c>
    </row>
    <row r="76" spans="4:32">
      <c r="D76" s="144" t="s">
        <v>181</v>
      </c>
      <c r="F76" s="233"/>
      <c r="G76" s="143"/>
      <c r="H76" s="327">
        <v>1.7699115044247815</v>
      </c>
      <c r="I76" s="327">
        <v>-0.38647342995169476</v>
      </c>
      <c r="J76" s="327">
        <v>-0.58195926285159461</v>
      </c>
      <c r="K76" s="327">
        <v>0</v>
      </c>
      <c r="L76" s="327">
        <v>0.19512195121951237</v>
      </c>
      <c r="M76" s="327">
        <v>-3.7000973709834462</v>
      </c>
      <c r="N76" s="327">
        <v>-0.80889787664308876</v>
      </c>
      <c r="O76" s="327">
        <v>8.1549439347604391</v>
      </c>
      <c r="P76" s="327">
        <v>2.7332704995287616</v>
      </c>
      <c r="Q76" s="327">
        <v>0.18348623853210455</v>
      </c>
      <c r="R76" s="327">
        <v>31.043956043956044</v>
      </c>
      <c r="S76" s="327">
        <v>-19.916142557651995</v>
      </c>
      <c r="T76" s="327">
        <v>-3.0541012216404928</v>
      </c>
      <c r="U76" s="327">
        <v>-2.4302430243024253</v>
      </c>
      <c r="V76" s="327">
        <v>38.837638376383765</v>
      </c>
      <c r="W76" s="327">
        <v>-33.156146179402</v>
      </c>
      <c r="X76" s="327">
        <v>9.940357852884496E-2</v>
      </c>
      <c r="Y76" s="327">
        <v>-9.9304865938443232E-2</v>
      </c>
      <c r="Z76" s="327">
        <v>9.940357852884496E-2</v>
      </c>
      <c r="AA76" s="327">
        <v>0.99304865938429909</v>
      </c>
      <c r="AB76" s="327">
        <v>0</v>
      </c>
      <c r="AC76" s="327">
        <v>0</v>
      </c>
      <c r="AD76" s="327">
        <v>-0.19665683382498189</v>
      </c>
      <c r="AE76" s="327">
        <v>0.39408866995074288</v>
      </c>
      <c r="AF76" s="327">
        <f t="shared" si="14"/>
        <v>-1.7664376840039409</v>
      </c>
    </row>
    <row r="77" spans="4:32">
      <c r="D77" s="144" t="s">
        <v>182</v>
      </c>
      <c r="F77" s="233"/>
      <c r="G77" s="143"/>
      <c r="H77" s="327">
        <v>1.0752688172043001</v>
      </c>
      <c r="I77" s="327">
        <v>-0.77369439071567347</v>
      </c>
      <c r="J77" s="327">
        <v>1.8518518518518601</v>
      </c>
      <c r="K77" s="327">
        <v>0</v>
      </c>
      <c r="L77" s="327">
        <v>-2.1052631578947434</v>
      </c>
      <c r="M77" s="327">
        <v>-3.910068426197455</v>
      </c>
      <c r="N77" s="327">
        <v>-0.20345879959308144</v>
      </c>
      <c r="O77" s="327">
        <v>6.3200815494393492</v>
      </c>
      <c r="P77" s="327">
        <v>-1.9175455417066112</v>
      </c>
      <c r="Q77" s="327">
        <v>-0.3910068426197344</v>
      </c>
      <c r="R77" s="327">
        <v>47.006869479882241</v>
      </c>
      <c r="S77" s="327">
        <v>-7.8771695594125557</v>
      </c>
      <c r="T77" s="327">
        <v>-23.405797101449277</v>
      </c>
      <c r="U77" s="327">
        <v>8.9877010406811628</v>
      </c>
      <c r="V77" s="327">
        <v>17.621527777777768</v>
      </c>
      <c r="W77" s="327">
        <v>-25.977859778597789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  <c r="AC77" s="327">
        <v>0</v>
      </c>
      <c r="AD77" s="327">
        <v>0</v>
      </c>
      <c r="AE77" s="327">
        <v>0.29910269192421346</v>
      </c>
      <c r="AF77" s="327">
        <f t="shared" si="14"/>
        <v>0.39761431411531323</v>
      </c>
    </row>
    <row r="78" spans="4:32">
      <c r="D78" s="144" t="s">
        <v>183</v>
      </c>
      <c r="F78" s="233"/>
      <c r="G78" s="143"/>
      <c r="H78" s="327">
        <v>2.5025025025025016</v>
      </c>
      <c r="I78" s="327">
        <v>0.1953124999999778</v>
      </c>
      <c r="J78" s="327">
        <v>-2.5341130604288442</v>
      </c>
      <c r="K78" s="327">
        <v>0</v>
      </c>
      <c r="L78" s="327">
        <v>0.29999999999998916</v>
      </c>
      <c r="M78" s="327">
        <v>3.1904287138584175</v>
      </c>
      <c r="N78" s="327">
        <v>-12.173913043478258</v>
      </c>
      <c r="O78" s="327">
        <v>11.111111111111093</v>
      </c>
      <c r="P78" s="327">
        <v>16.831683168316825</v>
      </c>
      <c r="Q78" s="327">
        <v>-21.525423728813564</v>
      </c>
      <c r="R78" s="327">
        <v>64.902807775377951</v>
      </c>
      <c r="S78" s="327">
        <v>18.140144073346455</v>
      </c>
      <c r="T78" s="327">
        <v>-51.77383592017739</v>
      </c>
      <c r="U78" s="327">
        <v>48.735632183908059</v>
      </c>
      <c r="V78" s="327">
        <v>18.392581143740315</v>
      </c>
      <c r="W78" s="327">
        <v>-31.788511749347247</v>
      </c>
      <c r="X78" s="327">
        <v>0</v>
      </c>
      <c r="Y78" s="327">
        <v>-9.5693779904304499E-2</v>
      </c>
      <c r="Z78" s="327">
        <v>-9.578544061303873E-2</v>
      </c>
      <c r="AA78" s="327">
        <v>0.19175455417066445</v>
      </c>
      <c r="AB78" s="327">
        <v>0</v>
      </c>
      <c r="AC78" s="327">
        <v>0</v>
      </c>
      <c r="AD78" s="327">
        <v>0</v>
      </c>
      <c r="AE78" s="327">
        <v>0.95693779904306719</v>
      </c>
      <c r="AF78" s="327">
        <f t="shared" si="14"/>
        <v>1.9905213270142053</v>
      </c>
    </row>
    <row r="79" spans="4:32">
      <c r="D79" s="144" t="s">
        <v>184</v>
      </c>
      <c r="F79" s="233"/>
      <c r="G79" s="143"/>
      <c r="H79" s="327">
        <v>3.3985581874356408</v>
      </c>
      <c r="I79" s="327">
        <v>3.4860557768924272</v>
      </c>
      <c r="J79" s="327">
        <v>-2.3099133782483183</v>
      </c>
      <c r="K79" s="327">
        <v>0</v>
      </c>
      <c r="L79" s="327">
        <v>0.98522167487684609</v>
      </c>
      <c r="M79" s="327">
        <v>-3.4146341463414664</v>
      </c>
      <c r="N79" s="327">
        <v>-1.4141414141414232</v>
      </c>
      <c r="O79" s="327">
        <v>28.688524590163933</v>
      </c>
      <c r="P79" s="327">
        <v>-3.7420382165605059</v>
      </c>
      <c r="Q79" s="327">
        <v>6.6997518610421691</v>
      </c>
      <c r="R79" s="327">
        <v>0.69767441860466572</v>
      </c>
      <c r="S79" s="327">
        <v>-8.5450346420323342</v>
      </c>
      <c r="T79" s="327">
        <v>0</v>
      </c>
      <c r="U79" s="327">
        <v>12.289562289562305</v>
      </c>
      <c r="V79" s="327">
        <v>-11.169415292353824</v>
      </c>
      <c r="W79" s="327">
        <v>-14.345991561181437</v>
      </c>
      <c r="X79" s="327">
        <v>0</v>
      </c>
      <c r="Y79" s="327">
        <v>0.19704433497538254</v>
      </c>
      <c r="Z79" s="327">
        <v>0.19665683382497079</v>
      </c>
      <c r="AA79" s="327">
        <v>-0.39254170755643747</v>
      </c>
      <c r="AB79" s="327">
        <v>0</v>
      </c>
      <c r="AC79" s="327">
        <v>0</v>
      </c>
      <c r="AD79" s="327">
        <v>0</v>
      </c>
      <c r="AE79" s="327">
        <v>3.1527093596059208</v>
      </c>
      <c r="AF79" s="327">
        <f t="shared" si="14"/>
        <v>-0.38204393505253398</v>
      </c>
    </row>
    <row r="80" spans="4:32" s="284" customFormat="1">
      <c r="D80" s="284" t="s">
        <v>185</v>
      </c>
      <c r="F80" s="332"/>
      <c r="G80" s="288"/>
      <c r="H80" s="327">
        <v>3.2384690873405342</v>
      </c>
      <c r="I80" s="327">
        <v>-3.7072243346007672</v>
      </c>
      <c r="J80" s="327">
        <v>-30.898321816386964</v>
      </c>
      <c r="K80" s="327">
        <v>0</v>
      </c>
      <c r="L80" s="327">
        <v>11.714285714285722</v>
      </c>
      <c r="M80" s="327">
        <v>28.516624040920703</v>
      </c>
      <c r="N80" s="327">
        <v>0</v>
      </c>
      <c r="O80" s="327">
        <v>6.9651741293532243</v>
      </c>
      <c r="P80" s="327">
        <v>-3.8139534883720905</v>
      </c>
      <c r="Q80" s="327">
        <v>0.48355899419729731</v>
      </c>
      <c r="R80" s="327">
        <v>8.4696823869104811</v>
      </c>
      <c r="S80" s="327">
        <v>22.892635314995569</v>
      </c>
      <c r="T80" s="327">
        <v>-21.08303249097473</v>
      </c>
      <c r="U80" s="327">
        <v>7.9597438243366847</v>
      </c>
      <c r="V80" s="327">
        <v>9.322033898305083</v>
      </c>
      <c r="W80" s="327">
        <v>-21.395348837209294</v>
      </c>
      <c r="X80" s="327">
        <v>0</v>
      </c>
      <c r="Y80" s="327">
        <v>0</v>
      </c>
      <c r="Z80" s="327">
        <v>0</v>
      </c>
      <c r="AA80" s="327">
        <v>9.8619329388549559E-2</v>
      </c>
      <c r="AB80" s="327">
        <v>0</v>
      </c>
      <c r="AC80" s="327">
        <v>-2.4630541871921152</v>
      </c>
      <c r="AD80" s="327">
        <v>2.5252525252525304</v>
      </c>
      <c r="AE80" s="327">
        <v>-1.4778325123152691</v>
      </c>
      <c r="AF80" s="327">
        <f t="shared" si="14"/>
        <v>10.899999999999999</v>
      </c>
    </row>
    <row r="81" spans="1:32">
      <c r="D81" s="144" t="s">
        <v>186</v>
      </c>
      <c r="F81" s="233"/>
      <c r="G81" s="143"/>
      <c r="H81" s="327">
        <v>-0.28901734104046506</v>
      </c>
      <c r="I81" s="327">
        <v>1.256038647342983</v>
      </c>
      <c r="J81" s="327">
        <v>-65.458015267175568</v>
      </c>
      <c r="K81" s="327">
        <v>0</v>
      </c>
      <c r="L81" s="327">
        <v>44.19889502762431</v>
      </c>
      <c r="M81" s="327">
        <v>91.570881226053629</v>
      </c>
      <c r="N81" s="327">
        <v>0</v>
      </c>
      <c r="O81" s="327">
        <v>10.20000000000001</v>
      </c>
      <c r="P81" s="327">
        <v>-16.424682395644286</v>
      </c>
      <c r="Q81" s="327">
        <v>19.652551574375686</v>
      </c>
      <c r="R81" s="327">
        <v>13.883847549909255</v>
      </c>
      <c r="S81" s="327">
        <v>24.302788844621514</v>
      </c>
      <c r="T81" s="327">
        <v>-17.628205128205131</v>
      </c>
      <c r="U81" s="327">
        <v>3.9688715953307252</v>
      </c>
      <c r="V81" s="327">
        <v>8.458083832335328</v>
      </c>
      <c r="W81" s="327">
        <v>-28.709454796411325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  <c r="AC81" s="327">
        <v>-3.9690222652468465</v>
      </c>
      <c r="AD81" s="327">
        <v>4.1330645161290258</v>
      </c>
      <c r="AE81" s="327">
        <v>2.7105517909002952</v>
      </c>
      <c r="AF81" s="327">
        <f t="shared" si="14"/>
        <v>4.5240339302544896</v>
      </c>
    </row>
    <row r="82" spans="1:32">
      <c r="D82" s="144" t="s">
        <v>187</v>
      </c>
      <c r="F82" s="233"/>
      <c r="G82" s="143"/>
      <c r="H82" s="327">
        <v>-1.8830525272547138</v>
      </c>
      <c r="I82" s="327">
        <v>2.1212121212121238</v>
      </c>
      <c r="J82" s="327">
        <v>8.0118694362017795</v>
      </c>
      <c r="K82" s="327">
        <v>0</v>
      </c>
      <c r="L82" s="327">
        <v>-0.64102564102563875</v>
      </c>
      <c r="M82" s="327">
        <v>-7.0967741935483941</v>
      </c>
      <c r="N82" s="327">
        <v>0</v>
      </c>
      <c r="O82" s="327">
        <v>5.2579365079365115</v>
      </c>
      <c r="P82" s="327">
        <v>-5.749293119698395</v>
      </c>
      <c r="Q82" s="327">
        <v>0.80000000000000071</v>
      </c>
      <c r="R82" s="327">
        <v>50.496031746031747</v>
      </c>
      <c r="S82" s="327">
        <v>-21.423862887277512</v>
      </c>
      <c r="T82" s="327">
        <v>-23.322147651006709</v>
      </c>
      <c r="U82" s="327">
        <v>25.054704595185996</v>
      </c>
      <c r="V82" s="327">
        <v>59.667541557305334</v>
      </c>
      <c r="W82" s="327">
        <v>-44.657534246575345</v>
      </c>
      <c r="X82" s="327">
        <v>0</v>
      </c>
      <c r="Y82" s="327">
        <v>0</v>
      </c>
      <c r="Z82" s="327">
        <v>0</v>
      </c>
      <c r="AA82" s="327">
        <v>9.9009900990099098E-2</v>
      </c>
      <c r="AB82" s="327">
        <v>0</v>
      </c>
      <c r="AC82" s="327">
        <v>-2.1760633036597365</v>
      </c>
      <c r="AD82" s="327">
        <v>2.2244691607684386</v>
      </c>
      <c r="AE82" s="327">
        <v>9.8911968348170056</v>
      </c>
      <c r="AF82" s="327">
        <f t="shared" si="14"/>
        <v>-6.6606660666066571</v>
      </c>
    </row>
    <row r="83" spans="1:32" s="284" customFormat="1">
      <c r="D83" s="284" t="s">
        <v>188</v>
      </c>
      <c r="F83" s="332"/>
      <c r="G83" s="288"/>
      <c r="H83" s="327">
        <v>1.3059701492537323</v>
      </c>
      <c r="I83" s="327">
        <v>0.55248618784531356</v>
      </c>
      <c r="J83" s="327">
        <v>-7.6923076923076987</v>
      </c>
      <c r="K83" s="327">
        <v>0</v>
      </c>
      <c r="L83" s="327">
        <v>-0.29761904761904656</v>
      </c>
      <c r="M83" s="327">
        <v>-1.0945273631840724</v>
      </c>
      <c r="N83" s="327">
        <v>1.609657947686105</v>
      </c>
      <c r="O83" s="327">
        <v>-1.6831683168316847</v>
      </c>
      <c r="P83" s="327">
        <v>16.515609264853982</v>
      </c>
      <c r="Q83" s="327">
        <v>-14.693171996542787</v>
      </c>
      <c r="R83" s="327">
        <v>5.6737588652482129</v>
      </c>
      <c r="S83" s="327">
        <v>28.18791946308723</v>
      </c>
      <c r="T83" s="327">
        <v>-12.266267763649951</v>
      </c>
      <c r="U83" s="327">
        <v>11.594202898550732</v>
      </c>
      <c r="V83" s="327">
        <v>-18.640183346065697</v>
      </c>
      <c r="W83" s="327">
        <v>-5.0704225352112715</v>
      </c>
      <c r="X83" s="327">
        <v>0</v>
      </c>
      <c r="Y83" s="327">
        <v>0</v>
      </c>
      <c r="Z83" s="327">
        <v>0</v>
      </c>
      <c r="AA83" s="327">
        <v>-0.49455984174084922</v>
      </c>
      <c r="AB83" s="327">
        <v>0.59642147117298094</v>
      </c>
      <c r="AC83" s="327">
        <v>0</v>
      </c>
      <c r="AD83" s="327">
        <v>-0.29644268774703386</v>
      </c>
      <c r="AE83" s="327">
        <v>2.7750247770069292</v>
      </c>
      <c r="AF83" s="327">
        <f t="shared" ref="AF83:AF85" si="15">+(AF160/AE160-1)*100</f>
        <v>-2.7965284474445573</v>
      </c>
    </row>
    <row r="84" spans="1:32" s="284" customFormat="1">
      <c r="D84" s="284" t="s">
        <v>189</v>
      </c>
      <c r="F84" s="332"/>
      <c r="G84" s="288"/>
      <c r="H84" s="327">
        <v>0.59880239520957446</v>
      </c>
      <c r="I84" s="327">
        <v>-0.49603174603174427</v>
      </c>
      <c r="J84" s="327">
        <v>4.1874376869391883</v>
      </c>
      <c r="K84" s="327">
        <v>0</v>
      </c>
      <c r="L84" s="327">
        <v>1.6267942583731987</v>
      </c>
      <c r="M84" s="327">
        <v>-7.2504708097928416</v>
      </c>
      <c r="N84" s="327">
        <v>6.7005076142131914</v>
      </c>
      <c r="O84" s="327">
        <v>1.4272121788772685</v>
      </c>
      <c r="P84" s="327">
        <v>1.5009380863039379</v>
      </c>
      <c r="Q84" s="327">
        <v>9.242144177448175E-2</v>
      </c>
      <c r="R84" s="327">
        <v>0.73868882733147956</v>
      </c>
      <c r="S84" s="327">
        <v>17.323556370302473</v>
      </c>
      <c r="T84" s="327">
        <v>-10.703125000000002</v>
      </c>
      <c r="U84" s="327">
        <v>4.1994750656167978</v>
      </c>
      <c r="V84" s="327">
        <v>-8.2283795130142714</v>
      </c>
      <c r="W84" s="327">
        <v>-1.3723696248856387</v>
      </c>
      <c r="X84" s="327">
        <v>9.2764378478671361E-2</v>
      </c>
      <c r="Y84" s="327">
        <v>0</v>
      </c>
      <c r="Z84" s="327">
        <v>-9.2678405931423402E-2</v>
      </c>
      <c r="AA84" s="327">
        <v>0</v>
      </c>
      <c r="AB84" s="327">
        <v>9.2764378478671361E-2</v>
      </c>
      <c r="AC84" s="327">
        <v>0</v>
      </c>
      <c r="AD84" s="327">
        <v>0.4633920296570837</v>
      </c>
      <c r="AE84" s="327">
        <v>5.6273062730627155</v>
      </c>
      <c r="AF84" s="327">
        <f t="shared" si="15"/>
        <v>-11.091703056768566</v>
      </c>
    </row>
    <row r="85" spans="1:32" s="284" customFormat="1">
      <c r="D85" s="321" t="s">
        <v>190</v>
      </c>
      <c r="E85" s="321"/>
      <c r="F85" s="333"/>
      <c r="G85" s="334"/>
      <c r="H85" s="334">
        <v>-4.224058769513328</v>
      </c>
      <c r="I85" s="334">
        <v>2.7804410354745901</v>
      </c>
      <c r="J85" s="334">
        <v>-16.977611940298509</v>
      </c>
      <c r="K85" s="334">
        <v>0</v>
      </c>
      <c r="L85" s="334">
        <v>9.3258426966292163</v>
      </c>
      <c r="M85" s="334">
        <v>3.4943473792394819</v>
      </c>
      <c r="N85" s="334">
        <v>2.3833167825223267</v>
      </c>
      <c r="O85" s="334">
        <v>24.733268671193009</v>
      </c>
      <c r="P85" s="334">
        <v>-18.740279937791591</v>
      </c>
      <c r="Q85" s="334">
        <v>9.5693779904304499E-2</v>
      </c>
      <c r="R85" s="334">
        <v>5.831739961759097</v>
      </c>
      <c r="S85" s="334">
        <v>26.196928635953022</v>
      </c>
      <c r="T85" s="334">
        <v>-23.908375089477452</v>
      </c>
      <c r="U85" s="334">
        <v>2.8222013170272842</v>
      </c>
      <c r="V85" s="334">
        <v>2.3787740164684434</v>
      </c>
      <c r="W85" s="334">
        <v>-9.5621090259159995</v>
      </c>
      <c r="X85" s="334">
        <v>9.8814229249000185E-2</v>
      </c>
      <c r="Y85" s="334">
        <v>0</v>
      </c>
      <c r="Z85" s="334">
        <v>0</v>
      </c>
      <c r="AA85" s="334">
        <v>-9.8716683119437487E-2</v>
      </c>
      <c r="AB85" s="334">
        <v>0</v>
      </c>
      <c r="AC85" s="334">
        <v>-1.8774703557312256</v>
      </c>
      <c r="AD85" s="334">
        <v>1.5105740181268867</v>
      </c>
      <c r="AE85" s="334">
        <v>0.79365079365079083</v>
      </c>
      <c r="AF85" s="334">
        <f t="shared" si="15"/>
        <v>7.4803149606299302</v>
      </c>
    </row>
    <row r="86" spans="1:32">
      <c r="F86" s="23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</row>
    <row r="87" spans="1:32">
      <c r="F87" s="23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</row>
    <row r="88" spans="1:32">
      <c r="A88" s="144" t="s">
        <v>165</v>
      </c>
      <c r="B88" s="321" t="s">
        <v>166</v>
      </c>
      <c r="D88" s="321" t="s">
        <v>165</v>
      </c>
      <c r="F88" s="23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</row>
    <row r="89" spans="1:32">
      <c r="D89" s="284" t="s">
        <v>168</v>
      </c>
      <c r="F89" s="233"/>
      <c r="G89" s="143"/>
      <c r="H89" s="327">
        <v>-0.69513406156902491</v>
      </c>
      <c r="I89" s="327">
        <v>-0.20000000000000018</v>
      </c>
      <c r="J89" s="327">
        <v>-2.7054108216432948</v>
      </c>
      <c r="K89" s="327">
        <v>4.3254376930998983</v>
      </c>
      <c r="L89" s="327">
        <v>0</v>
      </c>
      <c r="M89" s="327">
        <v>-0.69101678183612902</v>
      </c>
      <c r="N89" s="327">
        <v>-1.2922465208747513</v>
      </c>
      <c r="O89" s="327">
        <v>18.529707955689844</v>
      </c>
      <c r="P89" s="327">
        <v>3.9082412914188458</v>
      </c>
      <c r="Q89" s="327">
        <v>4.0883074407195519</v>
      </c>
      <c r="R89" s="327">
        <v>-11.390416339355857</v>
      </c>
      <c r="S89" s="327">
        <v>33.953900709219866</v>
      </c>
      <c r="T89" s="327">
        <v>-6.75049636002647</v>
      </c>
      <c r="U89" s="327">
        <v>-3.8325053229240624</v>
      </c>
      <c r="V89" s="327">
        <v>-14.760147601476014</v>
      </c>
      <c r="W89" s="327">
        <v>-12.380952380952381</v>
      </c>
      <c r="X89" s="327">
        <v>0</v>
      </c>
      <c r="Y89" s="327">
        <v>0</v>
      </c>
      <c r="Z89" s="327">
        <v>2.2727272727272707</v>
      </c>
      <c r="AA89" s="327">
        <v>-2.2222222222222143</v>
      </c>
      <c r="AB89" s="327">
        <v>0.29644268774702276</v>
      </c>
      <c r="AC89" s="327">
        <v>0.49261083743843415</v>
      </c>
      <c r="AD89" s="327">
        <v>-0.88235294117647856</v>
      </c>
      <c r="AE89" s="327">
        <v>7.6162215628091001</v>
      </c>
      <c r="AF89" s="327">
        <f t="shared" ref="AF89:AF107" si="16">+(AF166/AE166-1)*100</f>
        <v>-2.2977941176470562</v>
      </c>
    </row>
    <row r="90" spans="1:32" s="284" customFormat="1">
      <c r="D90" s="284" t="s">
        <v>170</v>
      </c>
      <c r="F90" s="332"/>
      <c r="G90" s="288"/>
      <c r="H90" s="327">
        <v>-0.16992353440952179</v>
      </c>
      <c r="I90" s="327">
        <v>-12.595744680851062</v>
      </c>
      <c r="J90" s="327">
        <v>-2.9211295034079821</v>
      </c>
      <c r="K90" s="327">
        <v>17.753259779338016</v>
      </c>
      <c r="L90" s="327">
        <v>0</v>
      </c>
      <c r="M90" s="327">
        <v>-0.17035775127768327</v>
      </c>
      <c r="N90" s="327">
        <v>-19.624573378839592</v>
      </c>
      <c r="O90" s="327">
        <v>45.435244161358803</v>
      </c>
      <c r="P90" s="327">
        <v>-33.868613138686129</v>
      </c>
      <c r="Q90" s="327">
        <v>19.536423841059602</v>
      </c>
      <c r="R90" s="327">
        <v>6.7405355493998176</v>
      </c>
      <c r="S90" s="327">
        <v>18.944636678200698</v>
      </c>
      <c r="T90" s="327">
        <v>-6.9818181818181779</v>
      </c>
      <c r="U90" s="327">
        <v>-10.47693510555121</v>
      </c>
      <c r="V90" s="327">
        <v>7.3362445414847155</v>
      </c>
      <c r="W90" s="327">
        <v>-18.470301057770545</v>
      </c>
      <c r="X90" s="327">
        <v>0</v>
      </c>
      <c r="Y90" s="327">
        <v>0</v>
      </c>
      <c r="Z90" s="327">
        <v>0.39920159680637557</v>
      </c>
      <c r="AA90" s="327">
        <v>-1.1928429423459175</v>
      </c>
      <c r="AB90" s="327">
        <v>1.2072434607645732</v>
      </c>
      <c r="AC90" s="327">
        <v>0.19880715705766772</v>
      </c>
      <c r="AD90" s="327">
        <v>-0.89285714285713969</v>
      </c>
      <c r="AE90" s="327">
        <v>4.2042042042041983</v>
      </c>
      <c r="AF90" s="327">
        <f t="shared" si="16"/>
        <v>1.6330451488953068</v>
      </c>
    </row>
    <row r="91" spans="1:32">
      <c r="D91" s="144" t="s">
        <v>171</v>
      </c>
      <c r="F91" s="233"/>
      <c r="G91" s="143"/>
      <c r="H91" s="327">
        <v>-0.16366612111292644</v>
      </c>
      <c r="I91" s="327">
        <v>-15.409836065573767</v>
      </c>
      <c r="J91" s="327">
        <v>-3.2945736434108586</v>
      </c>
      <c r="K91" s="327">
        <v>21.543086172344683</v>
      </c>
      <c r="L91" s="327">
        <v>0</v>
      </c>
      <c r="M91" s="327">
        <v>-0.24732069249793209</v>
      </c>
      <c r="N91" s="327">
        <v>-21.900826446280995</v>
      </c>
      <c r="O91" s="327">
        <v>55.555555555555557</v>
      </c>
      <c r="P91" s="327">
        <v>-37.006802721088441</v>
      </c>
      <c r="Q91" s="327">
        <v>20.734341252699796</v>
      </c>
      <c r="R91" s="327">
        <v>-1.0733452593917781</v>
      </c>
      <c r="S91" s="327">
        <v>24.954792043399632</v>
      </c>
      <c r="T91" s="327">
        <v>-10.347322720694629</v>
      </c>
      <c r="U91" s="327">
        <v>-8.7167070217917804</v>
      </c>
      <c r="V91" s="327">
        <v>-0.44208664898319761</v>
      </c>
      <c r="W91" s="327">
        <v>-10.124333925399643</v>
      </c>
      <c r="X91" s="327">
        <v>0</v>
      </c>
      <c r="Y91" s="327">
        <v>0</v>
      </c>
      <c r="Z91" s="327">
        <v>-4.5454545454545521</v>
      </c>
      <c r="AA91" s="327">
        <v>4.7619047619047672</v>
      </c>
      <c r="AB91" s="327">
        <v>9.8814229249000185E-2</v>
      </c>
      <c r="AC91" s="327">
        <v>0.69101678183614013</v>
      </c>
      <c r="AD91" s="327">
        <v>-1.9607843137254943</v>
      </c>
      <c r="AE91" s="327">
        <v>2.0999999999999908</v>
      </c>
      <c r="AF91" s="327">
        <f t="shared" si="16"/>
        <v>3.7218413320274424</v>
      </c>
    </row>
    <row r="92" spans="1:32">
      <c r="D92" s="144" t="s">
        <v>172</v>
      </c>
      <c r="F92" s="233"/>
      <c r="G92" s="143"/>
      <c r="H92" s="327">
        <v>9.9999999999988987E-2</v>
      </c>
      <c r="I92" s="327">
        <v>0</v>
      </c>
      <c r="J92" s="327">
        <v>-9.9900099900096517E-2</v>
      </c>
      <c r="K92" s="327">
        <v>0</v>
      </c>
      <c r="L92" s="327">
        <v>0</v>
      </c>
      <c r="M92" s="327">
        <v>0</v>
      </c>
      <c r="N92" s="327">
        <v>0</v>
      </c>
      <c r="O92" s="327">
        <v>-11.7</v>
      </c>
      <c r="P92" s="327">
        <v>-16.421291053227637</v>
      </c>
      <c r="Q92" s="327">
        <v>16.53116531165313</v>
      </c>
      <c r="R92" s="327">
        <v>11.860465116279073</v>
      </c>
      <c r="S92" s="327">
        <v>41.268191268191281</v>
      </c>
      <c r="T92" s="327">
        <v>-3.0169242089771897</v>
      </c>
      <c r="U92" s="327">
        <v>-16.919575113808804</v>
      </c>
      <c r="V92" s="327">
        <v>3.926940639269394</v>
      </c>
      <c r="W92" s="327">
        <v>-12.126537785588754</v>
      </c>
      <c r="X92" s="327">
        <v>0</v>
      </c>
      <c r="Y92" s="327">
        <v>0</v>
      </c>
      <c r="Z92" s="327">
        <v>0.20000000000000018</v>
      </c>
      <c r="AA92" s="327">
        <v>-1.3972055888223589</v>
      </c>
      <c r="AB92" s="327">
        <v>1.3157894736842035</v>
      </c>
      <c r="AC92" s="327">
        <v>0.29970029970030065</v>
      </c>
      <c r="AD92" s="327">
        <v>-1.2948207171314841</v>
      </c>
      <c r="AE92" s="327">
        <v>3.7336024217961672</v>
      </c>
      <c r="AF92" s="327">
        <f t="shared" si="16"/>
        <v>0.48638132295719672</v>
      </c>
    </row>
    <row r="93" spans="1:32">
      <c r="D93" s="144" t="s">
        <v>173</v>
      </c>
      <c r="F93" s="233"/>
      <c r="G93" s="143"/>
      <c r="H93" s="327">
        <v>0.41365046535677408</v>
      </c>
      <c r="I93" s="327">
        <v>3.7075180226570525</v>
      </c>
      <c r="J93" s="327">
        <v>-3.5749751737835234</v>
      </c>
      <c r="K93" s="327">
        <v>1.750772399588052</v>
      </c>
      <c r="L93" s="327">
        <v>0</v>
      </c>
      <c r="M93" s="327">
        <v>0.40485829959515662</v>
      </c>
      <c r="N93" s="327">
        <v>0</v>
      </c>
      <c r="O93" s="327">
        <v>3.5282258064516236</v>
      </c>
      <c r="P93" s="327">
        <v>0</v>
      </c>
      <c r="Q93" s="327">
        <v>8.1791626095423453</v>
      </c>
      <c r="R93" s="327">
        <v>1.8901890189018999</v>
      </c>
      <c r="S93" s="327">
        <v>52.650176678445227</v>
      </c>
      <c r="T93" s="327">
        <v>11.226851851851837</v>
      </c>
      <c r="U93" s="327">
        <v>-41.623309053069711</v>
      </c>
      <c r="V93" s="327">
        <v>3.8324420677361859</v>
      </c>
      <c r="W93" s="327">
        <v>-13.133047210300431</v>
      </c>
      <c r="X93" s="327">
        <v>0</v>
      </c>
      <c r="Y93" s="327">
        <v>0</v>
      </c>
      <c r="Z93" s="327">
        <v>2.4703557312252933</v>
      </c>
      <c r="AA93" s="327">
        <v>-1.6393442622950838</v>
      </c>
      <c r="AB93" s="327">
        <v>0.78431372549019329</v>
      </c>
      <c r="AC93" s="327">
        <v>-0.29182879377431803</v>
      </c>
      <c r="AD93" s="327">
        <v>0.87804878048780566</v>
      </c>
      <c r="AE93" s="327">
        <v>0.67698259187620735</v>
      </c>
      <c r="AF93" s="327">
        <f t="shared" si="16"/>
        <v>2.2094140249759864</v>
      </c>
    </row>
    <row r="94" spans="1:32" s="284" customFormat="1">
      <c r="D94" s="284" t="s">
        <v>174</v>
      </c>
      <c r="F94" s="332"/>
      <c r="G94" s="288"/>
      <c r="H94" s="327">
        <v>-1.5166835187057637</v>
      </c>
      <c r="I94" s="327">
        <v>-0.82135523613964256</v>
      </c>
      <c r="J94" s="327">
        <v>7.660455486542439</v>
      </c>
      <c r="K94" s="327">
        <v>33.269230769230759</v>
      </c>
      <c r="L94" s="327">
        <v>0</v>
      </c>
      <c r="M94" s="327">
        <v>0.79365079365079083</v>
      </c>
      <c r="N94" s="327">
        <v>-26.413743736578375</v>
      </c>
      <c r="O94" s="327">
        <v>1.070038910505855</v>
      </c>
      <c r="P94" s="327">
        <v>39.942252165543792</v>
      </c>
      <c r="Q94" s="327">
        <v>-7.2902338376891311</v>
      </c>
      <c r="R94" s="327">
        <v>-17.655786350148372</v>
      </c>
      <c r="S94" s="327">
        <v>43.153153153153156</v>
      </c>
      <c r="T94" s="327">
        <v>-26.746381371932028</v>
      </c>
      <c r="U94" s="327">
        <v>21.82130584192441</v>
      </c>
      <c r="V94" s="327">
        <v>-19.957686882933711</v>
      </c>
      <c r="W94" s="327">
        <v>-10.572687224669608</v>
      </c>
      <c r="X94" s="327">
        <v>0</v>
      </c>
      <c r="Y94" s="327">
        <v>0</v>
      </c>
      <c r="Z94" s="327">
        <v>2.7586206896551779</v>
      </c>
      <c r="AA94" s="327">
        <v>-2.4928092042185934</v>
      </c>
      <c r="AB94" s="327">
        <v>0</v>
      </c>
      <c r="AC94" s="327">
        <v>0.58997050147491237</v>
      </c>
      <c r="AD94" s="327">
        <v>-0.87976539589441627</v>
      </c>
      <c r="AE94" s="327">
        <v>10.749506903353057</v>
      </c>
      <c r="AF94" s="327">
        <f t="shared" si="16"/>
        <v>-5.966162065894931</v>
      </c>
    </row>
    <row r="95" spans="1:32">
      <c r="D95" s="144" t="s">
        <v>175</v>
      </c>
      <c r="F95" s="233"/>
      <c r="G95" s="143"/>
      <c r="H95" s="327">
        <v>2.4390243902439046</v>
      </c>
      <c r="I95" s="327">
        <v>1.0351966873705987</v>
      </c>
      <c r="J95" s="327">
        <v>4.0983606557376984</v>
      </c>
      <c r="K95" s="327">
        <v>-4.8228346456692828</v>
      </c>
      <c r="L95" s="327">
        <v>0</v>
      </c>
      <c r="M95" s="327">
        <v>2.3784901758014509</v>
      </c>
      <c r="N95" s="327">
        <v>12.828282828282834</v>
      </c>
      <c r="O95" s="327">
        <v>-8.7735004476275691</v>
      </c>
      <c r="P95" s="327">
        <v>-2.1589793915603561</v>
      </c>
      <c r="Q95" s="327">
        <v>28.886659979939822</v>
      </c>
      <c r="R95" s="327">
        <v>19.533073929961088</v>
      </c>
      <c r="S95" s="327">
        <v>-12.890624999999989</v>
      </c>
      <c r="T95" s="327">
        <v>-19.506726457399104</v>
      </c>
      <c r="U95" s="327">
        <v>15.691736304549675</v>
      </c>
      <c r="V95" s="327">
        <v>24.39807383627608</v>
      </c>
      <c r="W95" s="327">
        <v>-34.516129032258071</v>
      </c>
      <c r="X95" s="327">
        <v>0</v>
      </c>
      <c r="Y95" s="327">
        <v>0</v>
      </c>
      <c r="Z95" s="327">
        <v>2.6600985221674867</v>
      </c>
      <c r="AA95" s="327">
        <v>-1.6314779270633406</v>
      </c>
      <c r="AB95" s="327">
        <v>0.39024390243902474</v>
      </c>
      <c r="AC95" s="327">
        <v>0.97181729834792119</v>
      </c>
      <c r="AD95" s="327">
        <v>-2.2136669874879833</v>
      </c>
      <c r="AE95" s="327">
        <v>6.5944881889763884</v>
      </c>
      <c r="AF95" s="327">
        <f t="shared" si="16"/>
        <v>-2.4930747922437657</v>
      </c>
    </row>
    <row r="96" spans="1:32">
      <c r="D96" s="144" t="s">
        <v>176</v>
      </c>
      <c r="F96" s="233"/>
      <c r="G96" s="143"/>
      <c r="H96" s="327">
        <v>7.5257731958762841</v>
      </c>
      <c r="I96" s="327">
        <v>-6.9990412272291413</v>
      </c>
      <c r="J96" s="327">
        <v>7.8350515463917469</v>
      </c>
      <c r="K96" s="327">
        <v>-7.9349904397705506</v>
      </c>
      <c r="L96" s="327">
        <v>0</v>
      </c>
      <c r="M96" s="327">
        <v>7.580477673935615</v>
      </c>
      <c r="N96" s="327">
        <v>1.6409266409266543</v>
      </c>
      <c r="O96" s="327">
        <v>-1.139601139601143</v>
      </c>
      <c r="P96" s="327">
        <v>-7.1085494716618509</v>
      </c>
      <c r="Q96" s="327">
        <v>32.161323681489137</v>
      </c>
      <c r="R96" s="327">
        <v>-5.1643192488262883</v>
      </c>
      <c r="S96" s="327">
        <v>7.8382838283828304</v>
      </c>
      <c r="T96" s="327">
        <v>-22.953328232593716</v>
      </c>
      <c r="U96" s="327">
        <v>25.918570009930477</v>
      </c>
      <c r="V96" s="327">
        <v>-2.9179810725552091</v>
      </c>
      <c r="W96" s="327">
        <v>-17.709179528838337</v>
      </c>
      <c r="X96" s="327">
        <v>0</v>
      </c>
      <c r="Y96" s="327">
        <v>0</v>
      </c>
      <c r="Z96" s="327">
        <v>3.6525172754195534</v>
      </c>
      <c r="AA96" s="327">
        <v>-1.1428571428571455</v>
      </c>
      <c r="AB96" s="327">
        <v>0.86705202312138407</v>
      </c>
      <c r="AC96" s="327">
        <v>0.19102196752627254</v>
      </c>
      <c r="AD96" s="327">
        <v>0.38131553860818457</v>
      </c>
      <c r="AE96" s="327">
        <v>4.1785375118708501</v>
      </c>
      <c r="AF96" s="327">
        <f t="shared" si="16"/>
        <v>-2.6435733819507812</v>
      </c>
    </row>
    <row r="97" spans="2:32">
      <c r="D97" s="144" t="s">
        <v>177</v>
      </c>
      <c r="F97" s="233"/>
      <c r="G97" s="143"/>
      <c r="H97" s="327">
        <v>0.10695187165774556</v>
      </c>
      <c r="I97" s="327">
        <v>7.7991452991453158</v>
      </c>
      <c r="J97" s="327">
        <v>-1.6848364717542141</v>
      </c>
      <c r="K97" s="327">
        <v>-2.1169354838709742</v>
      </c>
      <c r="L97" s="327">
        <v>0</v>
      </c>
      <c r="M97" s="327">
        <v>-2.0597322348094749</v>
      </c>
      <c r="N97" s="327">
        <v>23.343848580441652</v>
      </c>
      <c r="O97" s="327">
        <v>-14.748508098891733</v>
      </c>
      <c r="P97" s="327">
        <v>2.4000000000000021</v>
      </c>
      <c r="Q97" s="327">
        <v>26.074218749999979</v>
      </c>
      <c r="R97" s="327">
        <v>4.2602633617350838</v>
      </c>
      <c r="S97" s="327">
        <v>11.292719167904908</v>
      </c>
      <c r="T97" s="327">
        <v>-26.034712950600813</v>
      </c>
      <c r="U97" s="327">
        <v>21.841155234657037</v>
      </c>
      <c r="V97" s="327">
        <v>1.8518518518518601</v>
      </c>
      <c r="W97" s="327">
        <v>-26.036363636363635</v>
      </c>
      <c r="X97" s="327">
        <v>0</v>
      </c>
      <c r="Y97" s="327">
        <v>0</v>
      </c>
      <c r="Z97" s="327">
        <v>1.8682399213372669</v>
      </c>
      <c r="AA97" s="327">
        <v>-1.9305019305019266</v>
      </c>
      <c r="AB97" s="327">
        <v>0.19685039370078705</v>
      </c>
      <c r="AC97" s="327">
        <v>1.3752455795677854</v>
      </c>
      <c r="AD97" s="327">
        <v>-3.6821705426356544</v>
      </c>
      <c r="AE97" s="327">
        <v>11.167002012072436</v>
      </c>
      <c r="AF97" s="327">
        <f t="shared" si="16"/>
        <v>-8.1447963800905026</v>
      </c>
    </row>
    <row r="98" spans="2:32">
      <c r="D98" s="144" t="s">
        <v>178</v>
      </c>
      <c r="F98" s="233"/>
      <c r="G98" s="143"/>
      <c r="H98" s="327">
        <v>-0.13995801259623075</v>
      </c>
      <c r="I98" s="327">
        <v>0</v>
      </c>
      <c r="J98" s="327">
        <v>-6.1667834618079791</v>
      </c>
      <c r="K98" s="327">
        <v>5.6758775205377088</v>
      </c>
      <c r="L98" s="327">
        <v>0</v>
      </c>
      <c r="M98" s="327">
        <v>0.14134275618373771</v>
      </c>
      <c r="N98" s="327">
        <v>-23.712067748764998</v>
      </c>
      <c r="O98" s="327">
        <v>-17.576318223866792</v>
      </c>
      <c r="P98" s="327">
        <v>65.768799102132419</v>
      </c>
      <c r="Q98" s="327">
        <v>1.0155721056194889</v>
      </c>
      <c r="R98" s="327">
        <v>-40.147453083109916</v>
      </c>
      <c r="S98" s="327">
        <v>18.365061590145594</v>
      </c>
      <c r="T98" s="327">
        <v>21.948912015137179</v>
      </c>
      <c r="U98" s="327">
        <v>29.169899146625291</v>
      </c>
      <c r="V98" s="327">
        <v>-46.186186186186184</v>
      </c>
      <c r="W98" s="327">
        <v>12.5</v>
      </c>
      <c r="X98" s="327">
        <v>5.7539682539682557</v>
      </c>
      <c r="Y98" s="327">
        <v>0</v>
      </c>
      <c r="Z98" s="327">
        <v>0.28142589118200778</v>
      </c>
      <c r="AA98" s="327">
        <v>-4.4901777362020727</v>
      </c>
      <c r="AB98" s="327">
        <v>1.9588638589618013</v>
      </c>
      <c r="AC98" s="327">
        <v>-2.2094140249759864</v>
      </c>
      <c r="AD98" s="327">
        <v>5.009823182711215</v>
      </c>
      <c r="AE98" s="327">
        <v>-3.4611786716557513</v>
      </c>
      <c r="AF98" s="327">
        <f t="shared" si="16"/>
        <v>-0.48449612403100861</v>
      </c>
    </row>
    <row r="99" spans="2:32">
      <c r="D99" s="144" t="s">
        <v>179</v>
      </c>
      <c r="F99" s="233"/>
      <c r="G99" s="143"/>
      <c r="H99" s="327">
        <v>0</v>
      </c>
      <c r="I99" s="327">
        <v>0</v>
      </c>
      <c r="J99" s="327">
        <v>-58.518855065879151</v>
      </c>
      <c r="K99" s="327">
        <v>187.40416210295729</v>
      </c>
      <c r="L99" s="327">
        <v>0</v>
      </c>
      <c r="M99" s="327">
        <v>0.68597560975609539</v>
      </c>
      <c r="N99" s="327">
        <v>-61.279333838001513</v>
      </c>
      <c r="O99" s="327">
        <v>23.460410557184751</v>
      </c>
      <c r="P99" s="327">
        <v>118.84402216943784</v>
      </c>
      <c r="Q99" s="327">
        <v>12.083936324167887</v>
      </c>
      <c r="R99" s="327">
        <v>-55.745642349903171</v>
      </c>
      <c r="S99" s="327">
        <v>-10.211524434719188</v>
      </c>
      <c r="T99" s="327">
        <v>5.6864337936636922</v>
      </c>
      <c r="U99" s="327">
        <v>135.97232897770945</v>
      </c>
      <c r="V99" s="327">
        <v>-54.495114006514655</v>
      </c>
      <c r="W99" s="327">
        <v>-26.055833929849669</v>
      </c>
      <c r="X99" s="327">
        <v>0</v>
      </c>
      <c r="Y99" s="327">
        <v>0</v>
      </c>
      <c r="Z99" s="327">
        <v>9.1965150048402666</v>
      </c>
      <c r="AA99" s="327">
        <v>-11.968085106382976</v>
      </c>
      <c r="AB99" s="327">
        <v>-0.40281973816715944</v>
      </c>
      <c r="AC99" s="327">
        <v>1.0111223458038499</v>
      </c>
      <c r="AD99" s="327">
        <v>1.6016016016015877</v>
      </c>
      <c r="AE99" s="327">
        <v>-3.4482758620689613</v>
      </c>
      <c r="AF99" s="327">
        <f t="shared" si="16"/>
        <v>9.9999999999999858</v>
      </c>
    </row>
    <row r="100" spans="2:32">
      <c r="D100" s="144" t="s">
        <v>180</v>
      </c>
      <c r="F100" s="233"/>
      <c r="G100" s="143"/>
      <c r="H100" s="327">
        <v>0.18993352326686086</v>
      </c>
      <c r="I100" s="327">
        <v>0.28436018957345155</v>
      </c>
      <c r="J100" s="327">
        <v>-2.4574669187145459</v>
      </c>
      <c r="K100" s="327">
        <v>-2.7131782945736371</v>
      </c>
      <c r="L100" s="327">
        <v>0</v>
      </c>
      <c r="M100" s="327">
        <v>9.960159362549792E-2</v>
      </c>
      <c r="N100" s="327">
        <v>1.7910447761193993</v>
      </c>
      <c r="O100" s="327">
        <v>38.025415444770275</v>
      </c>
      <c r="P100" s="327">
        <v>-28.328611898016987</v>
      </c>
      <c r="Q100" s="327">
        <v>41.007905138339893</v>
      </c>
      <c r="R100" s="327">
        <v>-16.748423265592148</v>
      </c>
      <c r="S100" s="327">
        <v>12.289562289562305</v>
      </c>
      <c r="T100" s="327">
        <v>2.3238380809595061</v>
      </c>
      <c r="U100" s="327">
        <v>3.5164835164835262</v>
      </c>
      <c r="V100" s="327">
        <v>-19.249823071479135</v>
      </c>
      <c r="W100" s="327">
        <v>-10.429447852760731</v>
      </c>
      <c r="X100" s="327">
        <v>-0.19569471624266699</v>
      </c>
      <c r="Y100" s="327">
        <v>-9.8039215686274161E-2</v>
      </c>
      <c r="Z100" s="327">
        <v>-0.88321884200196488</v>
      </c>
      <c r="AA100" s="327">
        <v>-0.39603960396039639</v>
      </c>
      <c r="AB100" s="327">
        <v>-0.39761431411530213</v>
      </c>
      <c r="AC100" s="327">
        <v>0.698602794411185</v>
      </c>
      <c r="AD100" s="327">
        <v>-9.9108027750260952E-2</v>
      </c>
      <c r="AE100" s="327">
        <v>2.2817460317460236</v>
      </c>
      <c r="AF100" s="327">
        <f t="shared" si="16"/>
        <v>-1.066925315227929</v>
      </c>
    </row>
    <row r="101" spans="2:32">
      <c r="D101" s="144" t="s">
        <v>181</v>
      </c>
      <c r="F101" s="233"/>
      <c r="G101" s="143"/>
      <c r="H101" s="327">
        <v>-1.1534025374855816</v>
      </c>
      <c r="I101" s="327">
        <v>-3.5005834305717576</v>
      </c>
      <c r="J101" s="327">
        <v>23.941958887545333</v>
      </c>
      <c r="K101" s="327">
        <v>-5.3658536585365901</v>
      </c>
      <c r="L101" s="327">
        <v>0</v>
      </c>
      <c r="M101" s="327">
        <v>-1.134020618556697</v>
      </c>
      <c r="N101" s="327">
        <v>3.3368091762252305</v>
      </c>
      <c r="O101" s="327">
        <v>-22.300706357214928</v>
      </c>
      <c r="P101" s="327">
        <v>31.948051948051948</v>
      </c>
      <c r="Q101" s="327">
        <v>4.6259842519685179</v>
      </c>
      <c r="R101" s="327">
        <v>34.619002822201317</v>
      </c>
      <c r="S101" s="327">
        <v>-29.83927323549964</v>
      </c>
      <c r="T101" s="327">
        <v>15.936254980079688</v>
      </c>
      <c r="U101" s="327">
        <v>-13.144329896907225</v>
      </c>
      <c r="V101" s="327">
        <v>49.357072205736905</v>
      </c>
      <c r="W101" s="327">
        <v>-33.377483443708613</v>
      </c>
      <c r="X101" s="327">
        <v>9.940357852884496E-2</v>
      </c>
      <c r="Y101" s="327">
        <v>-9.9304865938443232E-2</v>
      </c>
      <c r="Z101" s="327">
        <v>-5.1689860834989947</v>
      </c>
      <c r="AA101" s="327">
        <v>5.555555555555558</v>
      </c>
      <c r="AB101" s="327">
        <v>-0.59582919563059278</v>
      </c>
      <c r="AC101" s="327">
        <v>0.29970029970030065</v>
      </c>
      <c r="AD101" s="327">
        <v>0.29880478087649376</v>
      </c>
      <c r="AE101" s="327">
        <v>1.5888778550148919</v>
      </c>
      <c r="AF101" s="327">
        <f t="shared" si="16"/>
        <v>3.7145650048875822</v>
      </c>
    </row>
    <row r="102" spans="2:32">
      <c r="D102" s="144" t="s">
        <v>182</v>
      </c>
      <c r="F102" s="233"/>
      <c r="G102" s="143"/>
      <c r="H102" s="327">
        <v>6.6872427983539096</v>
      </c>
      <c r="I102" s="327">
        <v>2.3143683702989248</v>
      </c>
      <c r="J102" s="327">
        <v>9.425070688031667E-2</v>
      </c>
      <c r="K102" s="327">
        <v>-11.393596986817334</v>
      </c>
      <c r="L102" s="327">
        <v>0</v>
      </c>
      <c r="M102" s="327">
        <v>6.6950053134962939</v>
      </c>
      <c r="N102" s="327">
        <v>-3.3864541832669404</v>
      </c>
      <c r="O102" s="327">
        <v>8.3505154639175174</v>
      </c>
      <c r="P102" s="327">
        <v>-16.46051379638439</v>
      </c>
      <c r="Q102" s="327">
        <v>19.589977220956722</v>
      </c>
      <c r="R102" s="327">
        <v>42.666666666666671</v>
      </c>
      <c r="S102" s="327">
        <v>-26.969292389853138</v>
      </c>
      <c r="T102" s="327">
        <v>19.012797074954268</v>
      </c>
      <c r="U102" s="327">
        <v>-11.059907834101379</v>
      </c>
      <c r="V102" s="327">
        <v>25.993091537133004</v>
      </c>
      <c r="W102" s="327">
        <v>-31.254283755997257</v>
      </c>
      <c r="X102" s="327">
        <v>0</v>
      </c>
      <c r="Y102" s="327">
        <v>0</v>
      </c>
      <c r="Z102" s="327">
        <v>59.022931206380868</v>
      </c>
      <c r="AA102" s="327">
        <v>-34.231974921630091</v>
      </c>
      <c r="AB102" s="327">
        <v>-3.0505243088655876</v>
      </c>
      <c r="AC102" s="327">
        <v>0.19665683382497079</v>
      </c>
      <c r="AD102" s="327">
        <v>0.68694798822372949</v>
      </c>
      <c r="AE102" s="327">
        <v>3.7037037037037202</v>
      </c>
      <c r="AF102" s="327">
        <f t="shared" si="16"/>
        <v>0.1879699248120259</v>
      </c>
    </row>
    <row r="103" spans="2:32">
      <c r="D103" s="144" t="s">
        <v>183</v>
      </c>
      <c r="F103" s="233"/>
      <c r="G103" s="143"/>
      <c r="H103" s="327">
        <v>0</v>
      </c>
      <c r="I103" s="327">
        <v>0</v>
      </c>
      <c r="J103" s="327">
        <v>-55.224544241885276</v>
      </c>
      <c r="K103" s="327">
        <v>192.15491559086394</v>
      </c>
      <c r="L103" s="327">
        <v>0</v>
      </c>
      <c r="M103" s="327">
        <v>2.0394289598912207</v>
      </c>
      <c r="N103" s="327">
        <v>-66.422385076615583</v>
      </c>
      <c r="O103" s="327">
        <v>17.559523809523814</v>
      </c>
      <c r="P103" s="327">
        <v>156.11814345991561</v>
      </c>
      <c r="Q103" s="327">
        <v>14.629324546952226</v>
      </c>
      <c r="R103" s="327">
        <v>-56.108077033630352</v>
      </c>
      <c r="S103" s="327">
        <v>-17.485265225933201</v>
      </c>
      <c r="T103" s="327">
        <v>31.904761904761902</v>
      </c>
      <c r="U103" s="327">
        <v>176.35379061371845</v>
      </c>
      <c r="V103" s="327">
        <v>-66.209449161767921</v>
      </c>
      <c r="W103" s="327">
        <v>-32.667525773195869</v>
      </c>
      <c r="X103" s="327">
        <v>0</v>
      </c>
      <c r="Y103" s="327">
        <v>-9.5693779904304499E-2</v>
      </c>
      <c r="Z103" s="327">
        <v>-3.4482758620689724</v>
      </c>
      <c r="AA103" s="327">
        <v>-1.7857142857142794</v>
      </c>
      <c r="AB103" s="327">
        <v>1.2121212121212199</v>
      </c>
      <c r="AC103" s="327">
        <v>9.9800399201588341E-2</v>
      </c>
      <c r="AD103" s="327">
        <v>-9.9700897308074854E-2</v>
      </c>
      <c r="AE103" s="327">
        <v>0.59880239520957446</v>
      </c>
      <c r="AF103" s="327">
        <f t="shared" si="16"/>
        <v>0.69444444444444198</v>
      </c>
    </row>
    <row r="104" spans="2:32">
      <c r="D104" s="144" t="s">
        <v>184</v>
      </c>
      <c r="F104" s="233"/>
      <c r="G104" s="143"/>
      <c r="H104" s="327">
        <v>0</v>
      </c>
      <c r="I104" s="327">
        <v>0</v>
      </c>
      <c r="J104" s="327">
        <v>-27.797833935018048</v>
      </c>
      <c r="K104" s="327">
        <v>37.599999999999987</v>
      </c>
      <c r="L104" s="327">
        <v>0</v>
      </c>
      <c r="M104" s="327">
        <v>-2.2529069767441845</v>
      </c>
      <c r="N104" s="327">
        <v>-15.539033457249074</v>
      </c>
      <c r="O104" s="327">
        <v>118.2218309859155</v>
      </c>
      <c r="P104" s="327">
        <v>-40.742234772085517</v>
      </c>
      <c r="Q104" s="327">
        <v>47.106875425459485</v>
      </c>
      <c r="R104" s="327">
        <v>-30.03239241092087</v>
      </c>
      <c r="S104" s="327">
        <v>-20.039682539682534</v>
      </c>
      <c r="T104" s="327">
        <v>-0.66170388751034537</v>
      </c>
      <c r="U104" s="327">
        <v>85.845129059117411</v>
      </c>
      <c r="V104" s="327">
        <v>-42.114695340501797</v>
      </c>
      <c r="W104" s="327">
        <v>-21.439628482972129</v>
      </c>
      <c r="X104" s="327">
        <v>0</v>
      </c>
      <c r="Y104" s="327">
        <v>0.19704433497538254</v>
      </c>
      <c r="Z104" s="327">
        <v>-9.8328416912496497E-2</v>
      </c>
      <c r="AA104" s="327">
        <v>-0.78740157480314821</v>
      </c>
      <c r="AB104" s="327">
        <v>0.69444444444444198</v>
      </c>
      <c r="AC104" s="327">
        <v>-9.8522167487680168E-2</v>
      </c>
      <c r="AD104" s="327">
        <v>0.59171597633136397</v>
      </c>
      <c r="AE104" s="327">
        <v>0.19607843137254832</v>
      </c>
      <c r="AF104" s="327">
        <f t="shared" si="16"/>
        <v>-1.1741682974559686</v>
      </c>
    </row>
    <row r="105" spans="2:32" s="284" customFormat="1">
      <c r="D105" s="284" t="s">
        <v>185</v>
      </c>
      <c r="F105" s="332"/>
      <c r="G105" s="288"/>
      <c r="H105" s="327">
        <v>0</v>
      </c>
      <c r="I105" s="327">
        <v>6.4999999999999947</v>
      </c>
      <c r="J105" s="327">
        <v>-52.394366197183096</v>
      </c>
      <c r="K105" s="327">
        <v>151.47928994082838</v>
      </c>
      <c r="L105" s="327">
        <v>0</v>
      </c>
      <c r="M105" s="327">
        <v>2.274509803921565</v>
      </c>
      <c r="N105" s="327">
        <v>0</v>
      </c>
      <c r="O105" s="327">
        <v>-6.8251533742331283</v>
      </c>
      <c r="P105" s="327">
        <v>7.6543209876543283</v>
      </c>
      <c r="Q105" s="327">
        <v>46.25382262996942</v>
      </c>
      <c r="R105" s="327">
        <v>-16.361735493988505</v>
      </c>
      <c r="S105" s="327">
        <v>-6.3124999999999982</v>
      </c>
      <c r="T105" s="327">
        <v>-7.4049366244162691</v>
      </c>
      <c r="U105" s="327">
        <v>55.331412103746388</v>
      </c>
      <c r="V105" s="327">
        <v>-11.270871985157694</v>
      </c>
      <c r="W105" s="327">
        <v>-46.994249869315205</v>
      </c>
      <c r="X105" s="327">
        <v>0</v>
      </c>
      <c r="Y105" s="327">
        <v>0</v>
      </c>
      <c r="Z105" s="327">
        <v>-0.88757396449704595</v>
      </c>
      <c r="AA105" s="327">
        <v>-9.9502487562186381E-2</v>
      </c>
      <c r="AB105" s="327">
        <v>-9.9601593625509022E-2</v>
      </c>
      <c r="AC105" s="327">
        <v>0.19940179461614971</v>
      </c>
      <c r="AD105" s="327">
        <v>0</v>
      </c>
      <c r="AE105" s="327">
        <v>-0.49751243781094301</v>
      </c>
      <c r="AF105" s="327">
        <f t="shared" si="16"/>
        <v>10.899999999999999</v>
      </c>
    </row>
    <row r="106" spans="2:32">
      <c r="D106" s="144" t="s">
        <v>186</v>
      </c>
      <c r="F106" s="233"/>
      <c r="G106" s="143"/>
      <c r="H106" s="327">
        <v>0</v>
      </c>
      <c r="I106" s="327">
        <v>0</v>
      </c>
      <c r="J106" s="327">
        <v>-67.2</v>
      </c>
      <c r="K106" s="327">
        <v>212.19512195121956</v>
      </c>
      <c r="L106" s="327">
        <v>0</v>
      </c>
      <c r="M106" s="327">
        <v>3.22265625</v>
      </c>
      <c r="N106" s="327">
        <v>0</v>
      </c>
      <c r="O106" s="327">
        <v>5.5818353831598833</v>
      </c>
      <c r="P106" s="327">
        <v>0.53763440860215006</v>
      </c>
      <c r="Q106" s="327">
        <v>48.752228163992875</v>
      </c>
      <c r="R106" s="327">
        <v>-24.805272618334339</v>
      </c>
      <c r="S106" s="327">
        <v>20.876494023904367</v>
      </c>
      <c r="T106" s="327">
        <v>-6.3282794990112023</v>
      </c>
      <c r="U106" s="327">
        <v>43.349753694581274</v>
      </c>
      <c r="V106" s="327">
        <v>-30.093274423171323</v>
      </c>
      <c r="W106" s="327">
        <v>-27.457865168539332</v>
      </c>
      <c r="X106" s="327">
        <v>0</v>
      </c>
      <c r="Y106" s="327">
        <v>0</v>
      </c>
      <c r="Z106" s="327">
        <v>-2.3233301064859546</v>
      </c>
      <c r="AA106" s="327">
        <v>-0.49554013875123815</v>
      </c>
      <c r="AB106" s="327">
        <v>0.39840637450199168</v>
      </c>
      <c r="AC106" s="327">
        <v>0</v>
      </c>
      <c r="AD106" s="327">
        <v>9.9206349206348854E-2</v>
      </c>
      <c r="AE106" s="327">
        <v>0.89197224975221534</v>
      </c>
      <c r="AF106" s="327">
        <f t="shared" si="16"/>
        <v>8.9390962671905818</v>
      </c>
    </row>
    <row r="107" spans="2:32">
      <c r="D107" s="144" t="s">
        <v>187</v>
      </c>
      <c r="F107" s="233"/>
      <c r="G107" s="143"/>
      <c r="H107" s="327">
        <v>2.5054466230936878</v>
      </c>
      <c r="I107" s="327">
        <v>29.86184909670564</v>
      </c>
      <c r="J107" s="327">
        <v>-23.240589198036009</v>
      </c>
      <c r="K107" s="327">
        <v>67.590618336886976</v>
      </c>
      <c r="L107" s="327">
        <v>0</v>
      </c>
      <c r="M107" s="327">
        <v>1.5267175572519109</v>
      </c>
      <c r="N107" s="327">
        <v>0</v>
      </c>
      <c r="O107" s="327">
        <v>-16.478696741854627</v>
      </c>
      <c r="P107" s="327">
        <v>14.778694673668413</v>
      </c>
      <c r="Q107" s="327">
        <v>43.986928104575163</v>
      </c>
      <c r="R107" s="327">
        <v>-8.8061733999092127</v>
      </c>
      <c r="S107" s="327">
        <v>-26.182180189148831</v>
      </c>
      <c r="T107" s="327">
        <v>-8.2939986513823385</v>
      </c>
      <c r="U107" s="327">
        <v>85.588235294117652</v>
      </c>
      <c r="V107" s="327">
        <v>-4.1204437400950926</v>
      </c>
      <c r="W107" s="327">
        <v>-58.264462809917347</v>
      </c>
      <c r="X107" s="327">
        <v>0</v>
      </c>
      <c r="Y107" s="327">
        <v>0</v>
      </c>
      <c r="Z107" s="327">
        <v>-0.49504950495049549</v>
      </c>
      <c r="AA107" s="327">
        <v>-0.19900497512438386</v>
      </c>
      <c r="AB107" s="327">
        <v>0</v>
      </c>
      <c r="AC107" s="327">
        <v>9.9700897308085956E-2</v>
      </c>
      <c r="AD107" s="327">
        <v>9.960159362549792E-2</v>
      </c>
      <c r="AE107" s="327">
        <v>18.308457711442784</v>
      </c>
      <c r="AF107" s="327">
        <f t="shared" si="16"/>
        <v>-0.6728343145500526</v>
      </c>
    </row>
    <row r="108" spans="2:32" s="284" customFormat="1">
      <c r="D108" s="284" t="s">
        <v>188</v>
      </c>
      <c r="F108" s="332"/>
      <c r="G108" s="288"/>
      <c r="H108" s="327">
        <v>-5.0526315789473646</v>
      </c>
      <c r="I108" s="327">
        <v>-1.8847006651884768</v>
      </c>
      <c r="J108" s="327">
        <v>14.915254237288146</v>
      </c>
      <c r="K108" s="327">
        <v>13.864306784660752</v>
      </c>
      <c r="L108" s="327">
        <v>0</v>
      </c>
      <c r="M108" s="327">
        <v>2.5043177892918767</v>
      </c>
      <c r="N108" s="327">
        <v>0</v>
      </c>
      <c r="O108" s="327">
        <v>-28.39090143218197</v>
      </c>
      <c r="P108" s="327">
        <v>50.235294117647065</v>
      </c>
      <c r="Q108" s="327">
        <v>16.679718089271734</v>
      </c>
      <c r="R108" s="327">
        <v>-17.114093959731548</v>
      </c>
      <c r="S108" s="327">
        <v>-3.967611336032395</v>
      </c>
      <c r="T108" s="327">
        <v>8.9376053962900492</v>
      </c>
      <c r="U108" s="327">
        <v>54.411764705882362</v>
      </c>
      <c r="V108" s="327">
        <v>-36.842105263157897</v>
      </c>
      <c r="W108" s="327">
        <v>-19.76190476190477</v>
      </c>
      <c r="X108" s="327">
        <v>0</v>
      </c>
      <c r="Y108" s="327">
        <v>0</v>
      </c>
      <c r="Z108" s="327">
        <v>2.0771513353115889</v>
      </c>
      <c r="AA108" s="327">
        <v>-1.5503875968992276</v>
      </c>
      <c r="AB108" s="327">
        <v>0.59055118110236116</v>
      </c>
      <c r="AC108" s="327">
        <v>0.68493150684931781</v>
      </c>
      <c r="AD108" s="327">
        <v>-1.6520894071914483</v>
      </c>
      <c r="AE108" s="327">
        <v>2.5691699604742935</v>
      </c>
      <c r="AF108" s="327">
        <f t="shared" ref="AF108:AF110" si="17">+(AF186/AE186-1)*100</f>
        <v>2.0231213872832443</v>
      </c>
    </row>
    <row r="109" spans="2:32" s="284" customFormat="1">
      <c r="D109" s="284" t="s">
        <v>189</v>
      </c>
      <c r="F109" s="332"/>
      <c r="G109" s="288"/>
      <c r="H109" s="327">
        <v>2.1359223300970953</v>
      </c>
      <c r="I109" s="327">
        <v>0.66539923954371805</v>
      </c>
      <c r="J109" s="327">
        <v>-0.66100094428707123</v>
      </c>
      <c r="K109" s="327">
        <v>8.2699619771863233</v>
      </c>
      <c r="L109" s="327">
        <v>0</v>
      </c>
      <c r="M109" s="327">
        <v>0.79016681299384217</v>
      </c>
      <c r="N109" s="327">
        <v>0</v>
      </c>
      <c r="O109" s="327">
        <v>4.355400696864109</v>
      </c>
      <c r="P109" s="327">
        <v>-3.7562604340567574</v>
      </c>
      <c r="Q109" s="327">
        <v>25.32523850823938</v>
      </c>
      <c r="R109" s="327">
        <v>-17.647058823529417</v>
      </c>
      <c r="S109" s="327">
        <v>12.521008403361344</v>
      </c>
      <c r="T109" s="327">
        <v>-10.604929051530998</v>
      </c>
      <c r="U109" s="327">
        <v>33.918128654970772</v>
      </c>
      <c r="V109" s="327">
        <v>-24.329382407985033</v>
      </c>
      <c r="W109" s="327">
        <v>-11.129431162407254</v>
      </c>
      <c r="X109" s="327">
        <v>9.2764378478671361E-2</v>
      </c>
      <c r="Y109" s="327">
        <v>0</v>
      </c>
      <c r="Z109" s="327">
        <v>14.828544949026877</v>
      </c>
      <c r="AA109" s="327">
        <v>-1.7756255044390712</v>
      </c>
      <c r="AB109" s="327">
        <v>0.65735414954806171</v>
      </c>
      <c r="AC109" s="327">
        <v>0.65306122448980375</v>
      </c>
      <c r="AD109" s="327">
        <v>-1.5409570154095609</v>
      </c>
      <c r="AE109" s="327">
        <v>5.1894563426688523</v>
      </c>
      <c r="AF109" s="327">
        <f t="shared" si="17"/>
        <v>-16.914643696162891</v>
      </c>
    </row>
    <row r="110" spans="2:32" s="284" customFormat="1">
      <c r="D110" s="321" t="s">
        <v>190</v>
      </c>
      <c r="E110" s="321"/>
      <c r="F110" s="333"/>
      <c r="G110" s="334"/>
      <c r="H110" s="334">
        <v>0.29013539651836506</v>
      </c>
      <c r="I110" s="334">
        <v>0.38572806171648377</v>
      </c>
      <c r="J110" s="334">
        <v>-16.138328530259361</v>
      </c>
      <c r="K110" s="334">
        <v>39.862542955326454</v>
      </c>
      <c r="L110" s="334">
        <v>0</v>
      </c>
      <c r="M110" s="334">
        <v>0.24570024570025328</v>
      </c>
      <c r="N110" s="334">
        <v>0</v>
      </c>
      <c r="O110" s="334">
        <v>15.359477124182996</v>
      </c>
      <c r="P110" s="334">
        <v>-12.747875354107641</v>
      </c>
      <c r="Q110" s="334">
        <v>8.1168831168820788E-2</v>
      </c>
      <c r="R110" s="334">
        <v>6.5693430656934337</v>
      </c>
      <c r="S110" s="334">
        <v>9.6651445966514427</v>
      </c>
      <c r="T110" s="334">
        <v>-12.074947952810543</v>
      </c>
      <c r="U110" s="334">
        <v>2.6835043409628945</v>
      </c>
      <c r="V110" s="334">
        <v>4.534973097617212</v>
      </c>
      <c r="W110" s="334">
        <v>-25.588235294117645</v>
      </c>
      <c r="X110" s="334">
        <v>9.8814229249000185E-2</v>
      </c>
      <c r="Y110" s="334">
        <v>0</v>
      </c>
      <c r="Z110" s="334">
        <v>-1.0858835143139123</v>
      </c>
      <c r="AA110" s="334">
        <v>0.19960079840319889</v>
      </c>
      <c r="AB110" s="334">
        <v>-0.39840637450200278</v>
      </c>
      <c r="AC110" s="334">
        <v>0.49999999999998934</v>
      </c>
      <c r="AD110" s="334">
        <v>-9.9502487562186381E-2</v>
      </c>
      <c r="AE110" s="334">
        <v>0.79681274900398336</v>
      </c>
      <c r="AF110" s="334">
        <f t="shared" si="17"/>
        <v>4.9407114624505866</v>
      </c>
    </row>
    <row r="111" spans="2:32">
      <c r="B111" s="321"/>
      <c r="D111" s="325"/>
      <c r="F111" s="23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</row>
    <row r="112" spans="2:32">
      <c r="B112" s="321"/>
      <c r="D112" s="325"/>
      <c r="F112" s="233"/>
      <c r="G112" s="143"/>
      <c r="H112" s="143"/>
      <c r="I112" s="178"/>
      <c r="J112" s="143"/>
      <c r="K112" s="178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</row>
    <row r="113" spans="1:32" ht="15" customHeight="1">
      <c r="A113" s="144" t="s">
        <v>167</v>
      </c>
      <c r="B113" s="331" t="s">
        <v>140</v>
      </c>
      <c r="D113" s="333" t="s">
        <v>167</v>
      </c>
      <c r="E113" s="335" t="s">
        <v>366</v>
      </c>
      <c r="F113" s="336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</row>
    <row r="114" spans="1:32" s="284" customFormat="1" ht="15.75" customHeight="1">
      <c r="A114" s="284" t="s">
        <v>168</v>
      </c>
      <c r="B114" s="319" t="s">
        <v>169</v>
      </c>
      <c r="C114" s="325"/>
      <c r="D114" s="284" t="s">
        <v>168</v>
      </c>
      <c r="E114" s="284" t="s">
        <v>367</v>
      </c>
      <c r="F114" s="319">
        <v>100</v>
      </c>
      <c r="G114" s="180">
        <v>200.4</v>
      </c>
      <c r="H114" s="180">
        <v>203.9</v>
      </c>
      <c r="I114" s="180">
        <v>194.3</v>
      </c>
      <c r="J114" s="180">
        <v>183.3</v>
      </c>
      <c r="K114" s="180">
        <v>185.5</v>
      </c>
      <c r="L114" s="180">
        <v>185.5</v>
      </c>
      <c r="M114" s="180">
        <v>182.1</v>
      </c>
      <c r="N114" s="180">
        <v>194.9</v>
      </c>
      <c r="O114" s="288">
        <v>196.6</v>
      </c>
      <c r="P114" s="180">
        <v>198.5</v>
      </c>
      <c r="Q114" s="180">
        <v>198.1</v>
      </c>
      <c r="R114" s="180">
        <v>198.1</v>
      </c>
      <c r="S114" s="180">
        <v>202.7</v>
      </c>
      <c r="T114" s="180">
        <v>205.2</v>
      </c>
      <c r="U114" s="180">
        <v>202.6</v>
      </c>
      <c r="V114" s="180">
        <v>193.7</v>
      </c>
      <c r="W114" s="180">
        <v>97</v>
      </c>
      <c r="X114" s="180">
        <v>101.2</v>
      </c>
      <c r="Y114" s="180">
        <v>107.6</v>
      </c>
      <c r="Z114" s="180">
        <v>107.9</v>
      </c>
      <c r="AA114" s="180">
        <v>108.8</v>
      </c>
      <c r="AB114" s="180">
        <v>110.9</v>
      </c>
      <c r="AC114" s="180">
        <v>111.6</v>
      </c>
      <c r="AD114" s="180">
        <v>110.2</v>
      </c>
      <c r="AE114" s="180">
        <v>109.7</v>
      </c>
      <c r="AF114" s="180">
        <v>109.7</v>
      </c>
    </row>
    <row r="115" spans="1:32" s="284" customFormat="1" ht="15.75" customHeight="1">
      <c r="A115" s="284" t="s">
        <v>170</v>
      </c>
      <c r="B115" s="319" t="s">
        <v>368</v>
      </c>
      <c r="C115" s="325"/>
      <c r="D115" s="284" t="s">
        <v>170</v>
      </c>
      <c r="E115" s="338" t="s">
        <v>369</v>
      </c>
      <c r="F115" s="319">
        <v>94</v>
      </c>
      <c r="G115" s="180">
        <v>193.6</v>
      </c>
      <c r="H115" s="180">
        <v>196.9</v>
      </c>
      <c r="I115" s="180">
        <v>189.7</v>
      </c>
      <c r="J115" s="180">
        <v>174.4</v>
      </c>
      <c r="K115" s="180">
        <v>177</v>
      </c>
      <c r="L115" s="180">
        <v>177</v>
      </c>
      <c r="M115" s="180">
        <v>175.5</v>
      </c>
      <c r="N115" s="180">
        <v>187.6</v>
      </c>
      <c r="O115" s="288">
        <v>190.7</v>
      </c>
      <c r="P115" s="180">
        <v>191.1</v>
      </c>
      <c r="Q115" s="180">
        <v>186.8</v>
      </c>
      <c r="R115" s="180">
        <v>188.1</v>
      </c>
      <c r="S115" s="180">
        <v>189.7</v>
      </c>
      <c r="T115" s="180">
        <v>190.9</v>
      </c>
      <c r="U115" s="180">
        <v>190.1</v>
      </c>
      <c r="V115" s="180">
        <v>182.7</v>
      </c>
      <c r="W115" s="180">
        <v>90.5</v>
      </c>
      <c r="X115" s="180">
        <v>94.7</v>
      </c>
      <c r="Y115" s="180">
        <v>101.6</v>
      </c>
      <c r="Z115" s="180">
        <v>101.3</v>
      </c>
      <c r="AA115" s="180">
        <v>103</v>
      </c>
      <c r="AB115" s="180">
        <v>104.9</v>
      </c>
      <c r="AC115" s="180">
        <v>105.5</v>
      </c>
      <c r="AD115" s="180">
        <v>103.8</v>
      </c>
      <c r="AE115" s="180">
        <v>103.7</v>
      </c>
      <c r="AF115" s="180">
        <v>102.5</v>
      </c>
    </row>
    <row r="116" spans="1:32">
      <c r="A116" s="144" t="s">
        <v>171</v>
      </c>
      <c r="B116" s="234" t="s">
        <v>370</v>
      </c>
      <c r="C116" s="156"/>
      <c r="D116" s="144" t="s">
        <v>171</v>
      </c>
      <c r="E116" s="339" t="s">
        <v>371</v>
      </c>
      <c r="F116" s="234">
        <v>88.9</v>
      </c>
      <c r="G116" s="178">
        <v>193.9</v>
      </c>
      <c r="H116" s="178">
        <v>198.3</v>
      </c>
      <c r="I116" s="178">
        <v>190.1</v>
      </c>
      <c r="J116" s="178">
        <v>174.9</v>
      </c>
      <c r="K116" s="178">
        <v>176.9</v>
      </c>
      <c r="L116" s="178">
        <v>176.9</v>
      </c>
      <c r="M116" s="178">
        <v>176.1</v>
      </c>
      <c r="N116" s="178">
        <v>186.8</v>
      </c>
      <c r="O116" s="143">
        <v>191.2</v>
      </c>
      <c r="P116" s="178">
        <v>191.2</v>
      </c>
      <c r="Q116" s="178">
        <v>187</v>
      </c>
      <c r="R116" s="178">
        <v>187.5</v>
      </c>
      <c r="S116" s="178">
        <v>189.9</v>
      </c>
      <c r="T116" s="178">
        <v>190.9</v>
      </c>
      <c r="U116" s="178">
        <v>189.4</v>
      </c>
      <c r="V116" s="178">
        <v>181.5</v>
      </c>
      <c r="W116" s="178">
        <v>90.1</v>
      </c>
      <c r="X116" s="178">
        <v>94.2</v>
      </c>
      <c r="Y116" s="178">
        <v>101.2</v>
      </c>
      <c r="Z116" s="178">
        <v>100.9</v>
      </c>
      <c r="AA116" s="178">
        <v>102.2</v>
      </c>
      <c r="AB116" s="178">
        <v>104.6</v>
      </c>
      <c r="AC116" s="178">
        <v>105.2</v>
      </c>
      <c r="AD116" s="178">
        <v>103.5</v>
      </c>
      <c r="AE116" s="178">
        <v>104.1</v>
      </c>
      <c r="AF116" s="178">
        <v>102</v>
      </c>
    </row>
    <row r="117" spans="1:32">
      <c r="A117" s="144" t="s">
        <v>172</v>
      </c>
      <c r="B117" s="234" t="s">
        <v>372</v>
      </c>
      <c r="C117" s="156"/>
      <c r="D117" s="144" t="s">
        <v>172</v>
      </c>
      <c r="E117" s="339">
        <v>14231</v>
      </c>
      <c r="F117" s="234">
        <v>3.9</v>
      </c>
      <c r="G117" s="178">
        <v>171.1</v>
      </c>
      <c r="H117" s="178">
        <v>154.9</v>
      </c>
      <c r="I117" s="178">
        <v>163</v>
      </c>
      <c r="J117" s="178">
        <v>148.69999999999999</v>
      </c>
      <c r="K117" s="178">
        <v>159.9</v>
      </c>
      <c r="L117" s="178">
        <v>159.9</v>
      </c>
      <c r="M117" s="178">
        <v>146</v>
      </c>
      <c r="N117" s="178">
        <v>181.6</v>
      </c>
      <c r="O117" s="143">
        <v>163.9</v>
      </c>
      <c r="P117" s="178">
        <v>163.9</v>
      </c>
      <c r="Q117" s="178">
        <v>164.7</v>
      </c>
      <c r="R117" s="178">
        <v>167.7</v>
      </c>
      <c r="S117" s="178">
        <v>160</v>
      </c>
      <c r="T117" s="178">
        <v>164.4</v>
      </c>
      <c r="U117" s="178">
        <v>175.7</v>
      </c>
      <c r="V117" s="178">
        <v>176.9</v>
      </c>
      <c r="W117" s="178">
        <v>97.3</v>
      </c>
      <c r="X117" s="178">
        <v>105.1</v>
      </c>
      <c r="Y117" s="178">
        <v>123.4</v>
      </c>
      <c r="Z117" s="178">
        <v>102.3</v>
      </c>
      <c r="AA117" s="178">
        <v>95.2</v>
      </c>
      <c r="AB117" s="178">
        <v>107.4</v>
      </c>
      <c r="AC117" s="178">
        <v>111.4</v>
      </c>
      <c r="AD117" s="178">
        <v>107.7</v>
      </c>
      <c r="AE117" s="178">
        <v>100.5</v>
      </c>
      <c r="AF117" s="178">
        <v>107.4</v>
      </c>
    </row>
    <row r="118" spans="1:32">
      <c r="A118" s="144" t="s">
        <v>173</v>
      </c>
      <c r="B118" s="234" t="s">
        <v>373</v>
      </c>
      <c r="C118" s="156"/>
      <c r="D118" s="144" t="s">
        <v>173</v>
      </c>
      <c r="E118" s="339">
        <v>140</v>
      </c>
      <c r="F118" s="234">
        <v>1.2</v>
      </c>
      <c r="G118" s="178">
        <v>437.4</v>
      </c>
      <c r="H118" s="178">
        <v>499</v>
      </c>
      <c r="I118" s="178">
        <v>561.29999999999995</v>
      </c>
      <c r="J118" s="178">
        <v>502</v>
      </c>
      <c r="K118" s="178">
        <v>520.20000000000005</v>
      </c>
      <c r="L118" s="178">
        <v>520.20000000000005</v>
      </c>
      <c r="M118" s="178">
        <v>490.3</v>
      </c>
      <c r="N118" s="178">
        <v>501.1</v>
      </c>
      <c r="O118" s="143">
        <v>505.7</v>
      </c>
      <c r="P118" s="178">
        <v>695.9</v>
      </c>
      <c r="Q118" s="178">
        <v>461.3</v>
      </c>
      <c r="R118" s="178">
        <v>788.9</v>
      </c>
      <c r="S118" s="178">
        <v>677.2</v>
      </c>
      <c r="T118" s="178">
        <v>692.3</v>
      </c>
      <c r="U118" s="178">
        <v>703.1</v>
      </c>
      <c r="V118" s="178">
        <v>789.9</v>
      </c>
      <c r="W118" s="178">
        <v>72.3</v>
      </c>
      <c r="X118" s="178">
        <v>75.099999999999994</v>
      </c>
      <c r="Y118" s="178">
        <v>78.099999999999994</v>
      </c>
      <c r="Z118" s="178">
        <v>81</v>
      </c>
      <c r="AA118" s="178">
        <v>100.6</v>
      </c>
      <c r="AB118" s="178">
        <v>74.8</v>
      </c>
      <c r="AC118" s="178">
        <v>74.400000000000006</v>
      </c>
      <c r="AD118" s="178">
        <v>74.5</v>
      </c>
      <c r="AE118" s="178">
        <v>81.8</v>
      </c>
      <c r="AF118" s="178">
        <v>75.400000000000006</v>
      </c>
    </row>
    <row r="119" spans="1:32" s="284" customFormat="1">
      <c r="A119" s="284" t="s">
        <v>174</v>
      </c>
      <c r="B119" s="319" t="s">
        <v>374</v>
      </c>
      <c r="C119" s="325"/>
      <c r="D119" s="284" t="s">
        <v>174</v>
      </c>
      <c r="E119" s="338" t="s">
        <v>375</v>
      </c>
      <c r="F119" s="319">
        <v>5.9</v>
      </c>
      <c r="G119" s="180">
        <v>254.6</v>
      </c>
      <c r="H119" s="180">
        <v>260.10000000000002</v>
      </c>
      <c r="I119" s="180">
        <v>226.1</v>
      </c>
      <c r="J119" s="180">
        <v>253.6</v>
      </c>
      <c r="K119" s="180">
        <v>253.6</v>
      </c>
      <c r="L119" s="180">
        <v>253.6</v>
      </c>
      <c r="M119" s="180">
        <v>232.5</v>
      </c>
      <c r="N119" s="180">
        <v>252.7</v>
      </c>
      <c r="O119" s="288">
        <v>240.1</v>
      </c>
      <c r="P119" s="180">
        <v>254.2</v>
      </c>
      <c r="Q119" s="180">
        <v>272.39999999999998</v>
      </c>
      <c r="R119" s="180">
        <v>262.39999999999998</v>
      </c>
      <c r="S119" s="180">
        <v>296.60000000000002</v>
      </c>
      <c r="T119" s="180">
        <v>303</v>
      </c>
      <c r="U119" s="180">
        <v>285.89999999999998</v>
      </c>
      <c r="V119" s="180">
        <v>268.3</v>
      </c>
      <c r="W119" s="180">
        <v>146.9</v>
      </c>
      <c r="X119" s="180">
        <v>152</v>
      </c>
      <c r="Y119" s="180">
        <v>154.5</v>
      </c>
      <c r="Z119" s="180">
        <v>159.1</v>
      </c>
      <c r="AA119" s="180">
        <v>151.5</v>
      </c>
      <c r="AB119" s="180">
        <v>156.69999999999999</v>
      </c>
      <c r="AC119" s="180">
        <v>157.1</v>
      </c>
      <c r="AD119" s="180">
        <v>158.9</v>
      </c>
      <c r="AE119" s="180">
        <v>179</v>
      </c>
      <c r="AF119" s="180">
        <v>165</v>
      </c>
    </row>
    <row r="120" spans="1:32">
      <c r="A120" s="144" t="s">
        <v>175</v>
      </c>
      <c r="B120" s="234" t="s">
        <v>376</v>
      </c>
      <c r="C120" s="156"/>
      <c r="D120" s="144" t="s">
        <v>175</v>
      </c>
      <c r="E120" s="339" t="s">
        <v>377</v>
      </c>
      <c r="F120" s="234">
        <v>7.1</v>
      </c>
      <c r="G120" s="178">
        <v>296.5</v>
      </c>
      <c r="H120" s="178">
        <v>293.8</v>
      </c>
      <c r="I120" s="178">
        <v>281.2</v>
      </c>
      <c r="J120" s="178">
        <v>271.8</v>
      </c>
      <c r="K120" s="178">
        <v>298.89999999999998</v>
      </c>
      <c r="L120" s="178">
        <v>298.89999999999998</v>
      </c>
      <c r="M120" s="178">
        <v>302.10000000000002</v>
      </c>
      <c r="N120" s="178">
        <v>293.8</v>
      </c>
      <c r="O120" s="143">
        <v>310.8</v>
      </c>
      <c r="P120" s="178">
        <v>309.7</v>
      </c>
      <c r="Q120" s="178">
        <v>326.89999999999998</v>
      </c>
      <c r="R120" s="178">
        <v>348.2</v>
      </c>
      <c r="S120" s="178">
        <v>365.3</v>
      </c>
      <c r="T120" s="178">
        <v>372.3</v>
      </c>
      <c r="U120" s="178">
        <v>369.9</v>
      </c>
      <c r="V120" s="178">
        <v>349.3</v>
      </c>
      <c r="W120" s="178">
        <v>174.6</v>
      </c>
      <c r="X120" s="178">
        <v>179.4</v>
      </c>
      <c r="Y120" s="178">
        <v>183.6</v>
      </c>
      <c r="Z120" s="178">
        <v>189.1</v>
      </c>
      <c r="AA120" s="178">
        <v>184.7</v>
      </c>
      <c r="AB120" s="178">
        <v>192.9</v>
      </c>
      <c r="AC120" s="178">
        <v>193.5</v>
      </c>
      <c r="AD120" s="178">
        <v>196.5</v>
      </c>
      <c r="AE120" s="178">
        <v>209.7</v>
      </c>
      <c r="AF120" s="178">
        <v>197.4</v>
      </c>
    </row>
    <row r="121" spans="1:32">
      <c r="A121" s="144" t="s">
        <v>176</v>
      </c>
      <c r="B121" s="234" t="s">
        <v>378</v>
      </c>
      <c r="C121" s="156"/>
      <c r="D121" s="144" t="s">
        <v>176</v>
      </c>
      <c r="E121" s="339" t="s">
        <v>379</v>
      </c>
      <c r="F121" s="234">
        <v>2</v>
      </c>
      <c r="G121" s="178">
        <v>292.60000000000002</v>
      </c>
      <c r="H121" s="178">
        <v>275.7</v>
      </c>
      <c r="I121" s="178">
        <v>258.10000000000002</v>
      </c>
      <c r="J121" s="178">
        <v>263.8</v>
      </c>
      <c r="K121" s="178">
        <v>273.89999999999998</v>
      </c>
      <c r="L121" s="178">
        <v>273.89999999999998</v>
      </c>
      <c r="M121" s="178">
        <v>276.2</v>
      </c>
      <c r="N121" s="178">
        <v>265.8</v>
      </c>
      <c r="O121" s="143">
        <v>288.5</v>
      </c>
      <c r="P121" s="178">
        <v>291.7</v>
      </c>
      <c r="Q121" s="178">
        <v>319.39999999999998</v>
      </c>
      <c r="R121" s="178">
        <v>325.5</v>
      </c>
      <c r="S121" s="178">
        <v>344.9</v>
      </c>
      <c r="T121" s="178">
        <v>2323.3000000000002</v>
      </c>
      <c r="U121" s="178">
        <v>324.60000000000002</v>
      </c>
      <c r="V121" s="178">
        <v>326.8</v>
      </c>
      <c r="W121" s="178">
        <v>167.9</v>
      </c>
      <c r="X121" s="178">
        <v>177.1</v>
      </c>
      <c r="Y121" s="178">
        <v>180.5</v>
      </c>
      <c r="Z121" s="178">
        <v>180.9</v>
      </c>
      <c r="AA121" s="178">
        <v>183.4</v>
      </c>
      <c r="AB121" s="178">
        <v>193.3</v>
      </c>
      <c r="AC121" s="178">
        <v>195.4</v>
      </c>
      <c r="AD121" s="178">
        <v>200.9</v>
      </c>
      <c r="AE121" s="178">
        <v>208.7</v>
      </c>
      <c r="AF121" s="178">
        <v>197.5</v>
      </c>
    </row>
    <row r="122" spans="1:32">
      <c r="A122" s="144" t="s">
        <v>177</v>
      </c>
      <c r="B122" s="234" t="s">
        <v>380</v>
      </c>
      <c r="C122" s="156"/>
      <c r="D122" s="144" t="s">
        <v>177</v>
      </c>
      <c r="E122" s="339" t="s">
        <v>381</v>
      </c>
      <c r="F122" s="234">
        <v>0.6</v>
      </c>
      <c r="G122" s="178">
        <v>316.7</v>
      </c>
      <c r="H122" s="178">
        <v>362.5</v>
      </c>
      <c r="I122" s="178">
        <v>367</v>
      </c>
      <c r="J122" s="178">
        <v>311.7</v>
      </c>
      <c r="K122" s="178">
        <v>385.9</v>
      </c>
      <c r="L122" s="178">
        <v>385.9</v>
      </c>
      <c r="M122" s="178">
        <v>380.9</v>
      </c>
      <c r="N122" s="178">
        <v>379.4</v>
      </c>
      <c r="O122" s="143">
        <v>388</v>
      </c>
      <c r="P122" s="178">
        <v>364.7</v>
      </c>
      <c r="Q122" s="178">
        <v>350.6</v>
      </c>
      <c r="R122" s="178">
        <v>416.6</v>
      </c>
      <c r="S122" s="178">
        <v>436.1</v>
      </c>
      <c r="T122" s="178">
        <v>532.1</v>
      </c>
      <c r="U122" s="178">
        <v>536.9</v>
      </c>
      <c r="V122" s="178">
        <v>417.2</v>
      </c>
      <c r="W122" s="178">
        <v>151.9</v>
      </c>
      <c r="X122" s="178">
        <v>154.5</v>
      </c>
      <c r="Y122" s="178">
        <v>158.4</v>
      </c>
      <c r="Z122" s="178">
        <v>164.9</v>
      </c>
      <c r="AA122" s="178">
        <v>159</v>
      </c>
      <c r="AB122" s="178">
        <v>165.6</v>
      </c>
      <c r="AC122" s="178">
        <v>165.6</v>
      </c>
      <c r="AD122" s="178">
        <v>167.6</v>
      </c>
      <c r="AE122" s="178">
        <v>190.3</v>
      </c>
      <c r="AF122" s="178">
        <v>172.9</v>
      </c>
    </row>
    <row r="123" spans="1:32">
      <c r="A123" s="144" t="s">
        <v>178</v>
      </c>
      <c r="B123" s="234" t="s">
        <v>382</v>
      </c>
      <c r="C123" s="156"/>
      <c r="D123" s="144" t="s">
        <v>178</v>
      </c>
      <c r="E123" s="339" t="s">
        <v>383</v>
      </c>
      <c r="F123" s="234">
        <v>0.3</v>
      </c>
      <c r="G123" s="178">
        <v>271.2</v>
      </c>
      <c r="H123" s="178">
        <v>271.8</v>
      </c>
      <c r="I123" s="178">
        <v>272.10000000000002</v>
      </c>
      <c r="J123" s="178">
        <v>254.9</v>
      </c>
      <c r="K123" s="178">
        <v>228.4</v>
      </c>
      <c r="L123" s="178">
        <v>228.4</v>
      </c>
      <c r="M123" s="178">
        <v>174.1</v>
      </c>
      <c r="N123" s="178">
        <v>267.5</v>
      </c>
      <c r="O123" s="143">
        <v>183.2</v>
      </c>
      <c r="P123" s="178">
        <v>214.6</v>
      </c>
      <c r="Q123" s="178">
        <v>203.2</v>
      </c>
      <c r="R123" s="178">
        <v>199.7</v>
      </c>
      <c r="S123" s="178">
        <v>183.8</v>
      </c>
      <c r="T123" s="178">
        <v>183.8</v>
      </c>
      <c r="U123" s="178">
        <v>245.1</v>
      </c>
      <c r="V123" s="178">
        <v>200.8</v>
      </c>
      <c r="W123" s="178">
        <v>152.1</v>
      </c>
      <c r="X123" s="178">
        <v>158</v>
      </c>
      <c r="Y123" s="178">
        <v>158.1</v>
      </c>
      <c r="Z123" s="178">
        <v>158.1</v>
      </c>
      <c r="AA123" s="178">
        <v>159.80000000000001</v>
      </c>
      <c r="AB123" s="178">
        <v>163</v>
      </c>
      <c r="AC123" s="178">
        <v>159.4</v>
      </c>
      <c r="AD123" s="178">
        <v>167.5</v>
      </c>
      <c r="AE123" s="178">
        <v>162.6</v>
      </c>
      <c r="AF123" s="178">
        <v>157.4</v>
      </c>
    </row>
    <row r="124" spans="1:32">
      <c r="A124" s="144" t="s">
        <v>179</v>
      </c>
      <c r="B124" s="234" t="s">
        <v>384</v>
      </c>
      <c r="C124" s="156"/>
      <c r="D124" s="144" t="s">
        <v>179</v>
      </c>
      <c r="E124" s="339">
        <v>20</v>
      </c>
      <c r="F124" s="234">
        <v>0.4</v>
      </c>
      <c r="G124" s="178">
        <v>124.4</v>
      </c>
      <c r="H124" s="178">
        <v>127.5</v>
      </c>
      <c r="I124" s="178">
        <v>140.1</v>
      </c>
      <c r="J124" s="178">
        <v>117.6</v>
      </c>
      <c r="K124" s="178">
        <v>129.69999999999999</v>
      </c>
      <c r="L124" s="178">
        <v>129.69999999999999</v>
      </c>
      <c r="M124" s="178">
        <v>125</v>
      </c>
      <c r="N124" s="178">
        <v>127.1</v>
      </c>
      <c r="O124" s="143">
        <v>135.69999999999999</v>
      </c>
      <c r="P124" s="178">
        <v>136.30000000000001</v>
      </c>
      <c r="Q124" s="178">
        <v>177.8</v>
      </c>
      <c r="R124" s="178">
        <v>136.19999999999999</v>
      </c>
      <c r="S124" s="178">
        <v>172.2</v>
      </c>
      <c r="T124" s="178">
        <v>171.6</v>
      </c>
      <c r="U124" s="178">
        <v>160.80000000000001</v>
      </c>
      <c r="V124" s="178">
        <v>137.9</v>
      </c>
      <c r="W124" s="178">
        <v>101.5</v>
      </c>
      <c r="X124" s="178">
        <v>102.7</v>
      </c>
      <c r="Y124" s="178">
        <v>103</v>
      </c>
      <c r="Z124" s="178">
        <v>104.3</v>
      </c>
      <c r="AA124" s="178">
        <v>92.2</v>
      </c>
      <c r="AB124" s="178">
        <v>89.7</v>
      </c>
      <c r="AC124" s="178">
        <v>91</v>
      </c>
      <c r="AD124" s="178">
        <v>91.9</v>
      </c>
      <c r="AE124" s="178">
        <v>90.3</v>
      </c>
      <c r="AF124" s="178">
        <v>98.4</v>
      </c>
    </row>
    <row r="125" spans="1:32">
      <c r="A125" s="144" t="s">
        <v>180</v>
      </c>
      <c r="B125" s="234" t="s">
        <v>385</v>
      </c>
      <c r="C125" s="156"/>
      <c r="D125" s="144" t="s">
        <v>180</v>
      </c>
      <c r="E125" s="339" t="s">
        <v>386</v>
      </c>
      <c r="F125" s="234">
        <v>0.8</v>
      </c>
      <c r="G125" s="178">
        <v>141</v>
      </c>
      <c r="H125" s="178">
        <v>145.30000000000001</v>
      </c>
      <c r="I125" s="178">
        <v>144.5</v>
      </c>
      <c r="J125" s="178">
        <v>142.1</v>
      </c>
      <c r="K125" s="178">
        <v>146.6</v>
      </c>
      <c r="L125" s="178">
        <v>146.6</v>
      </c>
      <c r="M125" s="178">
        <v>141.5</v>
      </c>
      <c r="N125" s="178">
        <v>146.1</v>
      </c>
      <c r="O125" s="143">
        <v>147.30000000000001</v>
      </c>
      <c r="P125" s="178">
        <v>147.19999999999999</v>
      </c>
      <c r="Q125" s="178">
        <v>164.8</v>
      </c>
      <c r="R125" s="178">
        <v>156</v>
      </c>
      <c r="S125" s="178">
        <v>154.69999999999999</v>
      </c>
      <c r="T125" s="178">
        <v>154.80000000000001</v>
      </c>
      <c r="U125" s="178">
        <v>155.9</v>
      </c>
      <c r="V125" s="178">
        <v>157.69999999999999</v>
      </c>
      <c r="W125" s="178">
        <v>106.6</v>
      </c>
      <c r="X125" s="178">
        <v>107</v>
      </c>
      <c r="Y125" s="178">
        <v>107.1</v>
      </c>
      <c r="Z125" s="178">
        <v>107.1</v>
      </c>
      <c r="AA125" s="178">
        <v>105.9</v>
      </c>
      <c r="AB125" s="178">
        <v>106.6</v>
      </c>
      <c r="AC125" s="178">
        <v>106.8</v>
      </c>
      <c r="AD125" s="178">
        <v>107</v>
      </c>
      <c r="AE125" s="178">
        <v>110.9</v>
      </c>
      <c r="AF125" s="178">
        <v>132.1</v>
      </c>
    </row>
    <row r="126" spans="1:32">
      <c r="A126" s="144" t="s">
        <v>181</v>
      </c>
      <c r="B126" s="234" t="s">
        <v>387</v>
      </c>
      <c r="C126" s="156"/>
      <c r="D126" s="144" t="s">
        <v>181</v>
      </c>
      <c r="E126" s="339" t="s">
        <v>388</v>
      </c>
      <c r="F126" s="234">
        <v>1.5</v>
      </c>
      <c r="G126" s="178">
        <v>222.1</v>
      </c>
      <c r="H126" s="178">
        <v>241.5</v>
      </c>
      <c r="I126" s="178">
        <v>208</v>
      </c>
      <c r="J126" s="178">
        <v>268</v>
      </c>
      <c r="K126" s="178">
        <v>241.6</v>
      </c>
      <c r="L126" s="178">
        <v>241.6</v>
      </c>
      <c r="M126" s="178">
        <v>181.5</v>
      </c>
      <c r="N126" s="178">
        <v>258.7</v>
      </c>
      <c r="O126" s="143">
        <v>190</v>
      </c>
      <c r="P126" s="178">
        <v>202.3</v>
      </c>
      <c r="Q126" s="178">
        <v>230.4</v>
      </c>
      <c r="R126" s="178">
        <v>261.8</v>
      </c>
      <c r="S126" s="178">
        <v>230.8</v>
      </c>
      <c r="T126" s="178">
        <v>245</v>
      </c>
      <c r="U126" s="178">
        <v>216.9</v>
      </c>
      <c r="V126" s="178">
        <v>262.60000000000002</v>
      </c>
      <c r="W126" s="178">
        <v>130.4</v>
      </c>
      <c r="X126" s="178">
        <v>139.80000000000001</v>
      </c>
      <c r="Y126" s="178">
        <v>140.6</v>
      </c>
      <c r="Z126" s="178">
        <v>149.30000000000001</v>
      </c>
      <c r="AA126" s="178">
        <v>127.9</v>
      </c>
      <c r="AB126" s="178">
        <v>130.69999999999999</v>
      </c>
      <c r="AC126" s="178">
        <v>129.9</v>
      </c>
      <c r="AD126" s="178">
        <v>132.1</v>
      </c>
      <c r="AE126" s="178">
        <v>134</v>
      </c>
      <c r="AF126" s="178">
        <v>144.4</v>
      </c>
    </row>
    <row r="127" spans="1:32">
      <c r="A127" s="144" t="s">
        <v>182</v>
      </c>
      <c r="B127" s="234" t="s">
        <v>389</v>
      </c>
      <c r="C127" s="156"/>
      <c r="D127" s="144" t="s">
        <v>182</v>
      </c>
      <c r="E127" s="339" t="s">
        <v>390</v>
      </c>
      <c r="F127" s="234">
        <v>2.2999999999999998</v>
      </c>
      <c r="G127" s="178">
        <v>131.80000000000001</v>
      </c>
      <c r="H127" s="178">
        <v>145.30000000000001</v>
      </c>
      <c r="I127" s="178">
        <v>154.69999999999999</v>
      </c>
      <c r="J127" s="178">
        <v>179.6</v>
      </c>
      <c r="K127" s="178">
        <v>174.9</v>
      </c>
      <c r="L127" s="178">
        <v>174.9</v>
      </c>
      <c r="M127" s="178">
        <v>197.6</v>
      </c>
      <c r="N127" s="178">
        <v>171.2</v>
      </c>
      <c r="O127" s="143">
        <v>190.5</v>
      </c>
      <c r="P127" s="178">
        <v>342.7</v>
      </c>
      <c r="Q127" s="178">
        <v>239.2</v>
      </c>
      <c r="R127" s="178">
        <v>196</v>
      </c>
      <c r="S127" s="178">
        <v>207.5</v>
      </c>
      <c r="T127" s="178">
        <v>207</v>
      </c>
      <c r="U127" s="178">
        <v>266.8</v>
      </c>
      <c r="V127" s="178">
        <v>206.9</v>
      </c>
      <c r="W127" s="178">
        <v>211.4</v>
      </c>
      <c r="X127" s="178">
        <v>219</v>
      </c>
      <c r="Y127" s="178">
        <v>219.6</v>
      </c>
      <c r="Z127" s="178">
        <v>217.6</v>
      </c>
      <c r="AA127" s="178">
        <v>215.4</v>
      </c>
      <c r="AB127" s="178">
        <v>220</v>
      </c>
      <c r="AC127" s="178">
        <v>220</v>
      </c>
      <c r="AD127" s="178">
        <v>220.1</v>
      </c>
      <c r="AE127" s="178">
        <v>225.1</v>
      </c>
      <c r="AF127" s="178">
        <v>222.3</v>
      </c>
    </row>
    <row r="128" spans="1:32">
      <c r="A128" s="144" t="s">
        <v>183</v>
      </c>
      <c r="B128" s="234" t="s">
        <v>391</v>
      </c>
      <c r="C128" s="156"/>
      <c r="D128" s="144" t="s">
        <v>183</v>
      </c>
      <c r="E128" s="339" t="s">
        <v>392</v>
      </c>
      <c r="F128" s="234">
        <v>4.5999999999999996</v>
      </c>
      <c r="G128" s="178">
        <v>266.8</v>
      </c>
      <c r="H128" s="178">
        <v>300</v>
      </c>
      <c r="I128" s="178">
        <v>356.2</v>
      </c>
      <c r="J128" s="178">
        <v>301.8</v>
      </c>
      <c r="K128" s="178">
        <v>379.4</v>
      </c>
      <c r="L128" s="178">
        <v>379.4</v>
      </c>
      <c r="M128" s="178">
        <v>302.3</v>
      </c>
      <c r="N128" s="178">
        <v>381.5</v>
      </c>
      <c r="O128" s="143">
        <v>357.3</v>
      </c>
      <c r="P128" s="178">
        <v>357.3</v>
      </c>
      <c r="Q128" s="178">
        <v>363.8</v>
      </c>
      <c r="R128" s="178">
        <v>364.7</v>
      </c>
      <c r="S128" s="178">
        <v>361.8</v>
      </c>
      <c r="T128" s="178">
        <v>361.8</v>
      </c>
      <c r="U128" s="178">
        <v>366.2</v>
      </c>
      <c r="V128" s="178">
        <v>362.8</v>
      </c>
      <c r="W128" s="178">
        <v>104.9</v>
      </c>
      <c r="X128" s="178">
        <v>106.3</v>
      </c>
      <c r="Y128" s="178">
        <v>106.4</v>
      </c>
      <c r="Z128" s="178">
        <v>112.1</v>
      </c>
      <c r="AA128" s="178">
        <v>111.4</v>
      </c>
      <c r="AB128" s="178">
        <v>113</v>
      </c>
      <c r="AC128" s="178">
        <v>118.8</v>
      </c>
      <c r="AD128" s="178">
        <v>109.1</v>
      </c>
      <c r="AE128" s="178">
        <v>113.4</v>
      </c>
      <c r="AF128" s="178">
        <v>121.1</v>
      </c>
    </row>
    <row r="129" spans="1:32">
      <c r="A129" s="144" t="s">
        <v>184</v>
      </c>
      <c r="B129" s="234" t="s">
        <v>393</v>
      </c>
      <c r="C129" s="156"/>
      <c r="D129" s="144" t="s">
        <v>184</v>
      </c>
      <c r="E129" s="339">
        <v>36</v>
      </c>
      <c r="F129" s="234">
        <v>0.6</v>
      </c>
      <c r="G129" s="178">
        <v>132.80000000000001</v>
      </c>
      <c r="H129" s="178">
        <v>134.80000000000001</v>
      </c>
      <c r="I129" s="178">
        <v>133.69999999999999</v>
      </c>
      <c r="J129" s="178">
        <v>131.30000000000001</v>
      </c>
      <c r="K129" s="178">
        <v>147.5</v>
      </c>
      <c r="L129" s="178">
        <v>147.5</v>
      </c>
      <c r="M129" s="178">
        <v>151.30000000000001</v>
      </c>
      <c r="N129" s="178">
        <v>151.19999999999999</v>
      </c>
      <c r="O129" s="143">
        <v>248</v>
      </c>
      <c r="P129" s="178">
        <v>193.9</v>
      </c>
      <c r="Q129" s="178">
        <v>251.1</v>
      </c>
      <c r="R129" s="178">
        <v>274.60000000000002</v>
      </c>
      <c r="S129" s="178">
        <v>847.9</v>
      </c>
      <c r="T129" s="178">
        <v>197.3</v>
      </c>
      <c r="U129" s="178">
        <v>257</v>
      </c>
      <c r="V129" s="178">
        <v>274.10000000000002</v>
      </c>
      <c r="W129" s="178">
        <v>95.2</v>
      </c>
      <c r="X129" s="178">
        <v>96</v>
      </c>
      <c r="Y129" s="178">
        <v>96.2</v>
      </c>
      <c r="Z129" s="178">
        <v>96.2</v>
      </c>
      <c r="AA129" s="178">
        <v>97.3</v>
      </c>
      <c r="AB129" s="178">
        <v>98.1</v>
      </c>
      <c r="AC129" s="178">
        <v>97.9</v>
      </c>
      <c r="AD129" s="178">
        <v>98.7</v>
      </c>
      <c r="AE129" s="178">
        <v>104.6</v>
      </c>
      <c r="AF129" s="178">
        <v>98.1</v>
      </c>
    </row>
    <row r="130" spans="1:32" s="284" customFormat="1">
      <c r="A130" s="284" t="s">
        <v>185</v>
      </c>
      <c r="B130" s="319" t="s">
        <v>394</v>
      </c>
      <c r="C130" s="325"/>
      <c r="D130" s="284" t="s">
        <v>185</v>
      </c>
      <c r="E130" s="338" t="s">
        <v>395</v>
      </c>
      <c r="F130" s="319">
        <v>0.1</v>
      </c>
      <c r="G130" s="180">
        <v>270.8</v>
      </c>
      <c r="H130" s="180">
        <v>269.60000000000002</v>
      </c>
      <c r="I130" s="180">
        <v>299.8</v>
      </c>
      <c r="J130" s="180">
        <v>294</v>
      </c>
      <c r="K130" s="180">
        <v>302.5</v>
      </c>
      <c r="L130" s="180">
        <v>302.5</v>
      </c>
      <c r="M130" s="180">
        <v>298.10000000000002</v>
      </c>
      <c r="N130" s="180">
        <v>284.39999999999998</v>
      </c>
      <c r="O130" s="288">
        <v>355.7</v>
      </c>
      <c r="P130" s="180">
        <v>358.9</v>
      </c>
      <c r="Q130" s="180">
        <v>310.5</v>
      </c>
      <c r="R130" s="180">
        <v>597</v>
      </c>
      <c r="S130" s="180">
        <v>564.5</v>
      </c>
      <c r="T130" s="180">
        <v>599</v>
      </c>
      <c r="U130" s="180">
        <v>370.2</v>
      </c>
      <c r="V130" s="180">
        <v>601.5</v>
      </c>
      <c r="W130" s="180">
        <v>146.5</v>
      </c>
      <c r="X130" s="180">
        <v>151.6</v>
      </c>
      <c r="Y130" s="180">
        <v>151</v>
      </c>
      <c r="Z130" s="180">
        <v>151.6</v>
      </c>
      <c r="AA130" s="180">
        <v>156.6</v>
      </c>
      <c r="AB130" s="180">
        <v>152.1</v>
      </c>
      <c r="AC130" s="180">
        <v>159.30000000000001</v>
      </c>
      <c r="AD130" s="180">
        <v>163.30000000000001</v>
      </c>
      <c r="AE130" s="180">
        <v>211.7</v>
      </c>
      <c r="AF130" s="180">
        <v>219.1</v>
      </c>
    </row>
    <row r="131" spans="1:32">
      <c r="A131" s="144" t="s">
        <v>186</v>
      </c>
      <c r="B131" s="234" t="s">
        <v>396</v>
      </c>
      <c r="C131" s="156"/>
      <c r="D131" s="144" t="s">
        <v>186</v>
      </c>
      <c r="E131" s="339">
        <v>40</v>
      </c>
      <c r="F131" s="234">
        <v>0</v>
      </c>
      <c r="G131" s="178">
        <v>236.8</v>
      </c>
      <c r="H131" s="178">
        <v>233.3</v>
      </c>
      <c r="I131" s="178">
        <v>242.1</v>
      </c>
      <c r="J131" s="178">
        <v>262.8</v>
      </c>
      <c r="K131" s="178">
        <v>272.7</v>
      </c>
      <c r="L131" s="178">
        <v>272.7</v>
      </c>
      <c r="M131" s="178">
        <v>252</v>
      </c>
      <c r="N131" s="178">
        <v>244.8</v>
      </c>
      <c r="O131" s="143">
        <v>296.39999999999998</v>
      </c>
      <c r="P131" s="178">
        <v>296.39999999999998</v>
      </c>
      <c r="Q131" s="178">
        <v>284.39999999999998</v>
      </c>
      <c r="R131" s="178">
        <v>274.5</v>
      </c>
      <c r="S131" s="178">
        <v>378.4</v>
      </c>
      <c r="T131" s="178">
        <v>400.2</v>
      </c>
      <c r="U131" s="178">
        <v>361</v>
      </c>
      <c r="V131" s="178">
        <v>398.7</v>
      </c>
      <c r="W131" s="178">
        <v>183.6</v>
      </c>
      <c r="X131" s="178">
        <v>183.9</v>
      </c>
      <c r="Y131" s="178">
        <v>184.9</v>
      </c>
      <c r="Z131" s="178">
        <v>185</v>
      </c>
      <c r="AA131" s="178">
        <v>207.9</v>
      </c>
      <c r="AB131" s="178">
        <v>191.2</v>
      </c>
      <c r="AC131" s="178">
        <v>184.1</v>
      </c>
      <c r="AD131" s="178">
        <v>207.3</v>
      </c>
      <c r="AE131" s="178">
        <v>211.7</v>
      </c>
      <c r="AF131" s="178">
        <v>219.1</v>
      </c>
    </row>
    <row r="132" spans="1:32">
      <c r="A132" s="144" t="s">
        <v>187</v>
      </c>
      <c r="B132" s="234" t="s">
        <v>397</v>
      </c>
      <c r="C132" s="156"/>
      <c r="D132" s="144" t="s">
        <v>187</v>
      </c>
      <c r="E132" s="339">
        <v>41</v>
      </c>
      <c r="F132" s="234">
        <v>0</v>
      </c>
      <c r="G132" s="178">
        <v>299.7</v>
      </c>
      <c r="H132" s="178">
        <v>307.10000000000002</v>
      </c>
      <c r="I132" s="178">
        <v>400.6</v>
      </c>
      <c r="J132" s="178">
        <v>305.8</v>
      </c>
      <c r="K132" s="178">
        <v>312</v>
      </c>
      <c r="L132" s="178">
        <v>312</v>
      </c>
      <c r="M132" s="178">
        <v>358.8</v>
      </c>
      <c r="N132" s="178">
        <v>328.3</v>
      </c>
      <c r="O132" s="143">
        <v>464.7</v>
      </c>
      <c r="P132" s="178">
        <v>474.4</v>
      </c>
      <c r="Q132" s="178">
        <v>368.8</v>
      </c>
      <c r="R132" s="178">
        <v>1226.7</v>
      </c>
      <c r="S132" s="178">
        <v>876.7</v>
      </c>
      <c r="T132" s="178">
        <v>876.7</v>
      </c>
      <c r="U132" s="178">
        <v>390.9</v>
      </c>
      <c r="V132" s="178">
        <v>1276.7</v>
      </c>
      <c r="W132" s="178">
        <v>107</v>
      </c>
      <c r="X132" s="178">
        <v>111.5</v>
      </c>
      <c r="Y132" s="178">
        <v>110.8</v>
      </c>
      <c r="Z132" s="178">
        <v>111.3</v>
      </c>
      <c r="AA132" s="178">
        <v>113.9</v>
      </c>
      <c r="AB132" s="178">
        <v>111.3</v>
      </c>
      <c r="AC132" s="178">
        <v>117.6</v>
      </c>
      <c r="AD132" s="178">
        <v>119.3</v>
      </c>
      <c r="AE132" s="178">
        <v>121.3</v>
      </c>
      <c r="AF132" s="178">
        <v>133.30000000000001</v>
      </c>
    </row>
    <row r="133" spans="1:32">
      <c r="B133" s="234"/>
      <c r="C133" s="156"/>
      <c r="D133" s="144" t="s">
        <v>187</v>
      </c>
      <c r="E133" s="339"/>
      <c r="F133" s="234"/>
      <c r="G133" s="178"/>
      <c r="H133" s="178"/>
      <c r="I133" s="178"/>
      <c r="J133" s="178"/>
      <c r="K133" s="178"/>
      <c r="L133" s="178"/>
      <c r="M133" s="178"/>
      <c r="N133" s="178"/>
      <c r="O133" s="143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>
        <v>119.3</v>
      </c>
      <c r="AE133" s="178">
        <v>121.3</v>
      </c>
      <c r="AF133" s="178">
        <v>133.30000000000001</v>
      </c>
    </row>
    <row r="134" spans="1:32" s="284" customFormat="1">
      <c r="A134" s="284" t="s">
        <v>188</v>
      </c>
      <c r="B134" s="319" t="s">
        <v>398</v>
      </c>
      <c r="C134" s="325"/>
      <c r="D134" s="284" t="s">
        <v>188</v>
      </c>
      <c r="E134" s="340" t="s">
        <v>139</v>
      </c>
      <c r="F134" s="319">
        <v>6.9</v>
      </c>
      <c r="G134" s="180">
        <v>201.8</v>
      </c>
      <c r="H134" s="180">
        <v>193.3</v>
      </c>
      <c r="I134" s="180">
        <v>209.2</v>
      </c>
      <c r="J134" s="180">
        <v>190.7</v>
      </c>
      <c r="K134" s="180">
        <v>198</v>
      </c>
      <c r="L134" s="180">
        <v>198</v>
      </c>
      <c r="M134" s="180">
        <v>191.3</v>
      </c>
      <c r="N134" s="180">
        <v>219.3</v>
      </c>
      <c r="O134" s="288">
        <v>207.4</v>
      </c>
      <c r="P134" s="180">
        <v>214.5</v>
      </c>
      <c r="Q134" s="180">
        <v>223.8</v>
      </c>
      <c r="R134" s="180">
        <v>224.1</v>
      </c>
      <c r="S134" s="180">
        <v>223.4</v>
      </c>
      <c r="T134" s="180">
        <v>239.2</v>
      </c>
      <c r="U134" s="180">
        <v>238.6</v>
      </c>
      <c r="V134" s="180">
        <v>231.5</v>
      </c>
      <c r="W134" s="180">
        <v>107.9</v>
      </c>
      <c r="X134" s="180">
        <v>113.3</v>
      </c>
      <c r="Y134" s="180">
        <v>114.2</v>
      </c>
      <c r="Z134" s="180">
        <v>117.4</v>
      </c>
      <c r="AA134" s="180">
        <v>115.2</v>
      </c>
      <c r="AB134" s="180">
        <v>107.3</v>
      </c>
      <c r="AC134" s="180">
        <v>106.8</v>
      </c>
      <c r="AD134" s="180">
        <v>107.8</v>
      </c>
      <c r="AE134" s="180">
        <v>117.2</v>
      </c>
      <c r="AF134" s="180">
        <v>109.4</v>
      </c>
    </row>
    <row r="135" spans="1:32" s="284" customFormat="1">
      <c r="A135" s="284" t="s">
        <v>189</v>
      </c>
      <c r="B135" s="319" t="s">
        <v>399</v>
      </c>
      <c r="C135" s="325"/>
      <c r="D135" s="284" t="s">
        <v>189</v>
      </c>
      <c r="E135" s="340" t="s">
        <v>139</v>
      </c>
      <c r="F135" s="319">
        <v>4.0999999999999996</v>
      </c>
      <c r="G135" s="180">
        <v>305.10000000000002</v>
      </c>
      <c r="H135" s="180">
        <v>303.8</v>
      </c>
      <c r="I135" s="180">
        <v>293.5</v>
      </c>
      <c r="J135" s="180">
        <v>282.10000000000002</v>
      </c>
      <c r="K135" s="180">
        <v>307.5</v>
      </c>
      <c r="L135" s="180">
        <v>307.5</v>
      </c>
      <c r="M135" s="180">
        <v>300.5</v>
      </c>
      <c r="N135" s="180">
        <v>300.7</v>
      </c>
      <c r="O135" s="288">
        <v>313</v>
      </c>
      <c r="P135" s="180">
        <v>314.5</v>
      </c>
      <c r="Q135" s="180">
        <v>333.1</v>
      </c>
      <c r="R135" s="180">
        <v>350</v>
      </c>
      <c r="S135" s="180">
        <v>381.2</v>
      </c>
      <c r="T135" s="180">
        <v>388.1</v>
      </c>
      <c r="U135" s="180">
        <v>376.5</v>
      </c>
      <c r="V135" s="180">
        <v>351.5</v>
      </c>
      <c r="W135" s="180">
        <v>170.4</v>
      </c>
      <c r="X135" s="180">
        <v>175.1</v>
      </c>
      <c r="Y135" s="180">
        <v>179.1</v>
      </c>
      <c r="Z135" s="180">
        <v>184.4</v>
      </c>
      <c r="AA135" s="180">
        <v>180.4</v>
      </c>
      <c r="AB135" s="180">
        <v>188.1</v>
      </c>
      <c r="AC135" s="180">
        <v>189.1</v>
      </c>
      <c r="AD135" s="180">
        <v>191.1</v>
      </c>
      <c r="AE135" s="180">
        <v>201.6</v>
      </c>
      <c r="AF135" s="180">
        <v>183.6</v>
      </c>
    </row>
    <row r="136" spans="1:32" s="284" customFormat="1">
      <c r="A136" s="284" t="s">
        <v>190</v>
      </c>
      <c r="B136" s="341" t="s">
        <v>400</v>
      </c>
      <c r="C136" s="325"/>
      <c r="D136" s="321" t="s">
        <v>190</v>
      </c>
      <c r="E136" s="342" t="s">
        <v>139</v>
      </c>
      <c r="F136" s="341">
        <v>89</v>
      </c>
      <c r="G136" s="343">
        <v>194.1</v>
      </c>
      <c r="H136" s="343">
        <v>198.6</v>
      </c>
      <c r="I136" s="343">
        <v>187.4</v>
      </c>
      <c r="J136" s="343">
        <v>177</v>
      </c>
      <c r="K136" s="343">
        <v>177.7</v>
      </c>
      <c r="L136" s="343">
        <v>177.7</v>
      </c>
      <c r="M136" s="343">
        <v>174.6</v>
      </c>
      <c r="N136" s="343">
        <v>187</v>
      </c>
      <c r="O136" s="334">
        <v>189.1</v>
      </c>
      <c r="P136" s="343">
        <v>190.7</v>
      </c>
      <c r="Q136" s="343">
        <v>188.5</v>
      </c>
      <c r="R136" s="343">
        <v>187.6</v>
      </c>
      <c r="S136" s="343">
        <v>191.2</v>
      </c>
      <c r="T136" s="343">
        <v>192.6</v>
      </c>
      <c r="U136" s="343">
        <v>190.3</v>
      </c>
      <c r="V136" s="343">
        <v>187.7</v>
      </c>
      <c r="W136" s="343">
        <v>91.9</v>
      </c>
      <c r="X136" s="343">
        <v>96.1</v>
      </c>
      <c r="Y136" s="343">
        <v>103.2</v>
      </c>
      <c r="Z136" s="343">
        <v>102.9</v>
      </c>
      <c r="AA136" s="343">
        <v>104.2</v>
      </c>
      <c r="AB136" s="343">
        <v>106.6</v>
      </c>
      <c r="AC136" s="343">
        <v>107.3</v>
      </c>
      <c r="AD136" s="343">
        <v>105.6</v>
      </c>
      <c r="AE136" s="343">
        <v>105.8</v>
      </c>
      <c r="AF136" s="343">
        <v>104.8</v>
      </c>
    </row>
    <row r="137" spans="1:32" s="284" customFormat="1">
      <c r="B137" s="319"/>
      <c r="C137" s="325"/>
      <c r="D137" s="325"/>
      <c r="E137" s="265"/>
      <c r="F137" s="319"/>
      <c r="G137" s="180"/>
      <c r="H137" s="180"/>
      <c r="I137" s="180"/>
      <c r="J137" s="180"/>
      <c r="K137" s="180"/>
      <c r="L137" s="180"/>
      <c r="M137" s="180"/>
      <c r="N137" s="180"/>
      <c r="O137" s="327"/>
      <c r="P137" s="180"/>
      <c r="Q137" s="180"/>
      <c r="R137" s="180"/>
      <c r="S137" s="180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</row>
    <row r="138" spans="1:32">
      <c r="F138" s="23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</row>
    <row r="139" spans="1:32">
      <c r="A139" s="284" t="s">
        <v>191</v>
      </c>
      <c r="B139" s="321" t="s">
        <v>192</v>
      </c>
      <c r="D139" s="333" t="s">
        <v>191</v>
      </c>
      <c r="E139" s="335"/>
      <c r="F139" s="23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</row>
    <row r="140" spans="1:32" s="284" customFormat="1">
      <c r="C140" s="325"/>
      <c r="D140" s="284" t="s">
        <v>168</v>
      </c>
      <c r="E140" s="284" t="s">
        <v>367</v>
      </c>
      <c r="F140" s="319">
        <v>100</v>
      </c>
      <c r="G140" s="180">
        <v>102.9</v>
      </c>
      <c r="H140" s="180">
        <v>101.5</v>
      </c>
      <c r="I140" s="180">
        <v>104</v>
      </c>
      <c r="J140" s="180">
        <v>98.1</v>
      </c>
      <c r="K140" s="180">
        <v>98.1</v>
      </c>
      <c r="L140" s="180">
        <v>101.6</v>
      </c>
      <c r="M140" s="180">
        <v>99.4</v>
      </c>
      <c r="N140" s="327">
        <v>101.4</v>
      </c>
      <c r="O140" s="288">
        <v>112.2</v>
      </c>
      <c r="P140" s="288">
        <v>106.3</v>
      </c>
      <c r="Q140" s="180">
        <v>104.4</v>
      </c>
      <c r="R140" s="327">
        <v>112.8</v>
      </c>
      <c r="S140" s="327">
        <v>119.7</v>
      </c>
      <c r="T140" s="327">
        <v>149.6</v>
      </c>
      <c r="U140" s="327">
        <v>110</v>
      </c>
      <c r="V140" s="344">
        <v>118.9</v>
      </c>
      <c r="W140" s="344">
        <v>101.2</v>
      </c>
      <c r="X140" s="344">
        <v>101.2</v>
      </c>
      <c r="Y140" s="344">
        <v>101.2</v>
      </c>
      <c r="Z140" s="344">
        <v>101.2</v>
      </c>
      <c r="AA140" s="344">
        <v>101.1</v>
      </c>
      <c r="AB140" s="344">
        <v>101.5</v>
      </c>
      <c r="AC140" s="344">
        <v>101.3</v>
      </c>
      <c r="AD140" s="344">
        <v>101.2</v>
      </c>
      <c r="AE140" s="344">
        <v>108.6</v>
      </c>
      <c r="AF140" s="344">
        <v>104.6</v>
      </c>
    </row>
    <row r="141" spans="1:32" s="284" customFormat="1">
      <c r="C141" s="325"/>
      <c r="D141" s="284" t="s">
        <v>170</v>
      </c>
      <c r="E141" s="338" t="s">
        <v>369</v>
      </c>
      <c r="F141" s="319">
        <v>94</v>
      </c>
      <c r="G141" s="180">
        <v>109.4</v>
      </c>
      <c r="H141" s="180">
        <v>109.6</v>
      </c>
      <c r="I141" s="180">
        <v>101.4</v>
      </c>
      <c r="J141" s="180">
        <v>99.6</v>
      </c>
      <c r="K141" s="180">
        <v>99.6</v>
      </c>
      <c r="L141" s="180">
        <v>105</v>
      </c>
      <c r="M141" s="180">
        <v>100.4</v>
      </c>
      <c r="N141" s="327">
        <v>97.2</v>
      </c>
      <c r="O141" s="288">
        <v>121.1</v>
      </c>
      <c r="P141" s="288">
        <v>98.5</v>
      </c>
      <c r="Q141" s="180">
        <v>98.8</v>
      </c>
      <c r="R141" s="327">
        <v>115.6</v>
      </c>
      <c r="S141" s="327">
        <v>121.5</v>
      </c>
      <c r="T141" s="327">
        <v>121</v>
      </c>
      <c r="U141" s="327">
        <v>103.4</v>
      </c>
      <c r="V141" s="344">
        <v>117.8</v>
      </c>
      <c r="W141" s="344">
        <v>100.2</v>
      </c>
      <c r="X141" s="344">
        <v>100.2</v>
      </c>
      <c r="Y141" s="344">
        <v>100.2</v>
      </c>
      <c r="Z141" s="344">
        <v>100.3</v>
      </c>
      <c r="AA141" s="344">
        <v>98.9</v>
      </c>
      <c r="AB141" s="344">
        <v>100.5</v>
      </c>
      <c r="AC141" s="344">
        <v>100.4</v>
      </c>
      <c r="AD141" s="344">
        <v>98.6</v>
      </c>
      <c r="AE141" s="344">
        <v>101.6</v>
      </c>
      <c r="AF141" s="344">
        <v>104.4</v>
      </c>
    </row>
    <row r="142" spans="1:32" s="284" customFormat="1">
      <c r="A142" s="144"/>
      <c r="C142" s="325"/>
      <c r="D142" s="144" t="s">
        <v>171</v>
      </c>
      <c r="E142" s="339" t="s">
        <v>371</v>
      </c>
      <c r="F142" s="234">
        <v>88.9</v>
      </c>
      <c r="G142" s="178">
        <v>115.1</v>
      </c>
      <c r="H142" s="178">
        <v>115.5</v>
      </c>
      <c r="I142" s="178">
        <v>102.6</v>
      </c>
      <c r="J142" s="178">
        <v>99.7</v>
      </c>
      <c r="K142" s="178">
        <v>99.7</v>
      </c>
      <c r="L142" s="178">
        <v>108.3</v>
      </c>
      <c r="M142" s="178">
        <v>100.8</v>
      </c>
      <c r="N142" s="328">
        <v>102.4</v>
      </c>
      <c r="O142" s="143">
        <v>137.30000000000001</v>
      </c>
      <c r="P142" s="143">
        <v>104.8</v>
      </c>
      <c r="Q142" s="178">
        <v>104.8</v>
      </c>
      <c r="R142" s="328">
        <v>115.8</v>
      </c>
      <c r="S142" s="328">
        <v>121.3</v>
      </c>
      <c r="T142" s="328">
        <v>121.3</v>
      </c>
      <c r="U142" s="328">
        <v>105</v>
      </c>
      <c r="V142" s="303">
        <v>117.3</v>
      </c>
      <c r="W142" s="303">
        <v>101.2</v>
      </c>
      <c r="X142" s="303">
        <v>101.2</v>
      </c>
      <c r="Y142" s="303">
        <v>101.2</v>
      </c>
      <c r="Z142" s="303">
        <v>101.2</v>
      </c>
      <c r="AA142" s="303">
        <v>101.2</v>
      </c>
      <c r="AB142" s="303">
        <v>101.2</v>
      </c>
      <c r="AC142" s="303">
        <v>100.8</v>
      </c>
      <c r="AD142" s="303">
        <v>96.7</v>
      </c>
      <c r="AE142" s="303">
        <v>102.5</v>
      </c>
      <c r="AF142" s="303">
        <v>104.3</v>
      </c>
    </row>
    <row r="143" spans="1:32">
      <c r="C143" s="156"/>
      <c r="D143" s="144" t="s">
        <v>172</v>
      </c>
      <c r="E143" s="339">
        <v>14231</v>
      </c>
      <c r="F143" s="234">
        <v>3.9</v>
      </c>
      <c r="G143" s="178">
        <v>100</v>
      </c>
      <c r="H143" s="178">
        <v>100</v>
      </c>
      <c r="I143" s="178">
        <v>100</v>
      </c>
      <c r="J143" s="178">
        <v>100</v>
      </c>
      <c r="K143" s="178">
        <v>100</v>
      </c>
      <c r="L143" s="178">
        <v>100</v>
      </c>
      <c r="M143" s="178">
        <v>100</v>
      </c>
      <c r="N143" s="328">
        <v>100</v>
      </c>
      <c r="O143" s="143">
        <v>82</v>
      </c>
      <c r="P143" s="143">
        <v>80.599999999999994</v>
      </c>
      <c r="Q143" s="178">
        <v>80.599999999999994</v>
      </c>
      <c r="R143" s="328">
        <v>97.9</v>
      </c>
      <c r="S143" s="328">
        <v>120.3</v>
      </c>
      <c r="T143" s="328">
        <v>117.8</v>
      </c>
      <c r="U143" s="328">
        <v>101.2</v>
      </c>
      <c r="V143" s="303">
        <v>114.8</v>
      </c>
      <c r="W143" s="303">
        <v>100</v>
      </c>
      <c r="X143" s="303">
        <v>100</v>
      </c>
      <c r="Y143" s="303">
        <v>100</v>
      </c>
      <c r="Z143" s="303">
        <v>100</v>
      </c>
      <c r="AA143" s="303">
        <v>98.5</v>
      </c>
      <c r="AB143" s="303">
        <v>100.3</v>
      </c>
      <c r="AC143" s="303">
        <v>100.3</v>
      </c>
      <c r="AD143" s="303">
        <v>98.3</v>
      </c>
      <c r="AE143" s="303">
        <v>101</v>
      </c>
      <c r="AF143" s="303">
        <v>109.1</v>
      </c>
    </row>
    <row r="144" spans="1:32">
      <c r="A144" s="284"/>
      <c r="C144" s="156"/>
      <c r="D144" s="144" t="s">
        <v>173</v>
      </c>
      <c r="E144" s="339">
        <v>140</v>
      </c>
      <c r="F144" s="234">
        <v>1.2</v>
      </c>
      <c r="G144" s="178">
        <v>98.3</v>
      </c>
      <c r="H144" s="178">
        <v>97</v>
      </c>
      <c r="I144" s="178">
        <v>96.6</v>
      </c>
      <c r="J144" s="178">
        <v>97</v>
      </c>
      <c r="K144" s="178">
        <v>97</v>
      </c>
      <c r="L144" s="178">
        <v>97.2</v>
      </c>
      <c r="M144" s="178">
        <v>98.1</v>
      </c>
      <c r="N144" s="328">
        <v>98</v>
      </c>
      <c r="O144" s="143">
        <v>109.3</v>
      </c>
      <c r="P144" s="143">
        <v>103.4</v>
      </c>
      <c r="Q144" s="178">
        <v>108.4</v>
      </c>
      <c r="R144" s="328">
        <v>113.2</v>
      </c>
      <c r="S144" s="328">
        <v>146.5</v>
      </c>
      <c r="T144" s="328">
        <v>146.5</v>
      </c>
      <c r="U144" s="328">
        <v>109.4</v>
      </c>
      <c r="V144" s="303">
        <v>113.8</v>
      </c>
      <c r="W144" s="303">
        <v>101.2</v>
      </c>
      <c r="X144" s="303">
        <v>101.2</v>
      </c>
      <c r="Y144" s="303">
        <v>101.2</v>
      </c>
      <c r="Z144" s="303">
        <v>101.5</v>
      </c>
      <c r="AA144" s="303">
        <v>101.2</v>
      </c>
      <c r="AB144" s="303">
        <v>101.2</v>
      </c>
      <c r="AC144" s="303">
        <v>101.2</v>
      </c>
      <c r="AD144" s="303">
        <v>101.2</v>
      </c>
      <c r="AE144" s="303">
        <v>101.6</v>
      </c>
      <c r="AF144" s="303">
        <v>106.4</v>
      </c>
    </row>
    <row r="145" spans="1:32" s="284" customFormat="1">
      <c r="C145" s="325"/>
      <c r="D145" s="284" t="s">
        <v>174</v>
      </c>
      <c r="E145" s="338" t="s">
        <v>375</v>
      </c>
      <c r="F145" s="319">
        <v>5.9</v>
      </c>
      <c r="G145" s="180">
        <v>106.7</v>
      </c>
      <c r="H145" s="180">
        <v>103.7</v>
      </c>
      <c r="I145" s="180">
        <v>105.7</v>
      </c>
      <c r="J145" s="180">
        <v>103.9</v>
      </c>
      <c r="K145" s="180">
        <v>103.9</v>
      </c>
      <c r="L145" s="180">
        <v>105</v>
      </c>
      <c r="M145" s="180">
        <v>98.7</v>
      </c>
      <c r="N145" s="327">
        <v>103.5</v>
      </c>
      <c r="O145" s="288">
        <v>107.3</v>
      </c>
      <c r="P145" s="288">
        <v>111.9</v>
      </c>
      <c r="Q145" s="180">
        <v>108.1</v>
      </c>
      <c r="R145" s="327">
        <v>111</v>
      </c>
      <c r="S145" s="327">
        <v>115.4</v>
      </c>
      <c r="T145" s="327">
        <v>175</v>
      </c>
      <c r="U145" s="327">
        <v>111.8</v>
      </c>
      <c r="V145" s="344">
        <v>113.4</v>
      </c>
      <c r="W145" s="344">
        <v>101.5</v>
      </c>
      <c r="X145" s="344">
        <v>101.5</v>
      </c>
      <c r="Y145" s="344">
        <v>101.5</v>
      </c>
      <c r="Z145" s="344">
        <v>101.5</v>
      </c>
      <c r="AA145" s="344">
        <v>101.8</v>
      </c>
      <c r="AB145" s="344">
        <v>101.8</v>
      </c>
      <c r="AC145" s="344">
        <v>101.8</v>
      </c>
      <c r="AD145" s="344">
        <v>102</v>
      </c>
      <c r="AE145" s="344">
        <v>111.8</v>
      </c>
      <c r="AF145" s="344">
        <v>102.5</v>
      </c>
    </row>
    <row r="146" spans="1:32" s="284" customFormat="1">
      <c r="A146" s="144"/>
      <c r="C146" s="325"/>
      <c r="D146" s="144" t="s">
        <v>175</v>
      </c>
      <c r="E146" s="339" t="s">
        <v>377</v>
      </c>
      <c r="F146" s="234">
        <v>7.1</v>
      </c>
      <c r="G146" s="178">
        <v>108.4</v>
      </c>
      <c r="H146" s="178">
        <v>101.5</v>
      </c>
      <c r="I146" s="178">
        <v>105.8</v>
      </c>
      <c r="J146" s="178">
        <v>104</v>
      </c>
      <c r="K146" s="178">
        <v>104</v>
      </c>
      <c r="L146" s="178">
        <v>104.9</v>
      </c>
      <c r="M146" s="178">
        <v>100.8</v>
      </c>
      <c r="N146" s="328">
        <v>111.8</v>
      </c>
      <c r="O146" s="143">
        <v>110.5</v>
      </c>
      <c r="P146" s="143">
        <v>112.5</v>
      </c>
      <c r="Q146" s="178">
        <v>112.2</v>
      </c>
      <c r="R146" s="328">
        <v>153.6</v>
      </c>
      <c r="S146" s="328">
        <v>115.8</v>
      </c>
      <c r="T146" s="328">
        <v>105</v>
      </c>
      <c r="U146" s="328">
        <v>107.7</v>
      </c>
      <c r="V146" s="303">
        <v>158.1</v>
      </c>
      <c r="W146" s="303">
        <v>101.5</v>
      </c>
      <c r="X146" s="303">
        <v>101.5</v>
      </c>
      <c r="Y146" s="303">
        <v>101.5</v>
      </c>
      <c r="Z146" s="303">
        <v>101.5</v>
      </c>
      <c r="AA146" s="303">
        <v>101.5</v>
      </c>
      <c r="AB146" s="303">
        <v>101.5</v>
      </c>
      <c r="AC146" s="303">
        <v>101.5</v>
      </c>
      <c r="AD146" s="303">
        <v>102.2</v>
      </c>
      <c r="AE146" s="303">
        <v>110</v>
      </c>
      <c r="AF146" s="303">
        <v>103.4</v>
      </c>
    </row>
    <row r="147" spans="1:32">
      <c r="C147" s="156"/>
      <c r="D147" s="144" t="s">
        <v>176</v>
      </c>
      <c r="E147" s="339" t="s">
        <v>379</v>
      </c>
      <c r="F147" s="234">
        <v>2</v>
      </c>
      <c r="G147" s="178">
        <v>115.3</v>
      </c>
      <c r="H147" s="178">
        <v>107.6</v>
      </c>
      <c r="I147" s="178">
        <v>109.3</v>
      </c>
      <c r="J147" s="178">
        <v>106.7</v>
      </c>
      <c r="K147" s="178">
        <v>106.7</v>
      </c>
      <c r="L147" s="178">
        <v>109.7</v>
      </c>
      <c r="M147" s="178">
        <v>156.1</v>
      </c>
      <c r="N147" s="328">
        <v>111</v>
      </c>
      <c r="O147" s="143">
        <v>113.1</v>
      </c>
      <c r="P147" s="143">
        <v>111.2</v>
      </c>
      <c r="Q147" s="178">
        <v>113.1</v>
      </c>
      <c r="R147" s="328">
        <v>127.8</v>
      </c>
      <c r="S147" s="328">
        <v>125.5</v>
      </c>
      <c r="T147" s="328">
        <v>116.5</v>
      </c>
      <c r="U147" s="328">
        <v>112.6</v>
      </c>
      <c r="V147" s="303">
        <v>128.1</v>
      </c>
      <c r="W147" s="303">
        <v>101.3</v>
      </c>
      <c r="X147" s="303">
        <v>101.3</v>
      </c>
      <c r="Y147" s="303">
        <v>101.3</v>
      </c>
      <c r="Z147" s="303">
        <v>101.3</v>
      </c>
      <c r="AA147" s="303">
        <v>101.3</v>
      </c>
      <c r="AB147" s="303">
        <v>101.3</v>
      </c>
      <c r="AC147" s="303">
        <v>101.3</v>
      </c>
      <c r="AD147" s="303">
        <v>101.3</v>
      </c>
      <c r="AE147" s="303">
        <v>108</v>
      </c>
      <c r="AF147" s="303">
        <v>102.8</v>
      </c>
    </row>
    <row r="148" spans="1:32">
      <c r="C148" s="156"/>
      <c r="D148" s="144" t="s">
        <v>177</v>
      </c>
      <c r="E148" s="339" t="s">
        <v>381</v>
      </c>
      <c r="F148" s="234">
        <v>0.6</v>
      </c>
      <c r="G148" s="178">
        <v>100.5</v>
      </c>
      <c r="H148" s="178">
        <v>95.3</v>
      </c>
      <c r="I148" s="178">
        <v>102.7</v>
      </c>
      <c r="J148" s="178">
        <v>99.9</v>
      </c>
      <c r="K148" s="178">
        <v>99.9</v>
      </c>
      <c r="L148" s="178">
        <v>98</v>
      </c>
      <c r="M148" s="178">
        <v>97</v>
      </c>
      <c r="N148" s="328">
        <v>102.5</v>
      </c>
      <c r="O148" s="143">
        <v>106.3</v>
      </c>
      <c r="P148" s="143">
        <v>114.6</v>
      </c>
      <c r="Q148" s="178">
        <v>110.8</v>
      </c>
      <c r="R148" s="328">
        <v>117.2</v>
      </c>
      <c r="S148" s="328">
        <v>119.4</v>
      </c>
      <c r="T148" s="328">
        <v>103.7</v>
      </c>
      <c r="U148" s="328">
        <v>118.2</v>
      </c>
      <c r="V148" s="303">
        <v>119.1</v>
      </c>
      <c r="W148" s="303">
        <v>101.7</v>
      </c>
      <c r="X148" s="303">
        <v>101.7</v>
      </c>
      <c r="Y148" s="303">
        <v>101.7</v>
      </c>
      <c r="Z148" s="303">
        <v>101.7</v>
      </c>
      <c r="AA148" s="303">
        <v>101.7</v>
      </c>
      <c r="AB148" s="303">
        <v>101.7</v>
      </c>
      <c r="AC148" s="303">
        <v>101.7</v>
      </c>
      <c r="AD148" s="303">
        <v>102.7</v>
      </c>
      <c r="AE148" s="303">
        <v>113.7</v>
      </c>
      <c r="AF148" s="303">
        <v>105.2</v>
      </c>
    </row>
    <row r="149" spans="1:32">
      <c r="C149" s="156"/>
      <c r="D149" s="144" t="s">
        <v>178</v>
      </c>
      <c r="E149" s="339" t="s">
        <v>383</v>
      </c>
      <c r="F149" s="234">
        <v>0.3</v>
      </c>
      <c r="G149" s="178">
        <v>132</v>
      </c>
      <c r="H149" s="178">
        <v>132</v>
      </c>
      <c r="I149" s="178">
        <v>132</v>
      </c>
      <c r="J149" s="178">
        <v>124.6</v>
      </c>
      <c r="K149" s="178">
        <v>124.6</v>
      </c>
      <c r="L149" s="178">
        <v>130.19999999999999</v>
      </c>
      <c r="M149" s="178">
        <v>108.4</v>
      </c>
      <c r="N149" s="328">
        <v>106.7</v>
      </c>
      <c r="O149" s="143">
        <v>96</v>
      </c>
      <c r="P149" s="143">
        <v>152.9</v>
      </c>
      <c r="Q149" s="178">
        <v>93.6</v>
      </c>
      <c r="R149" s="328">
        <v>88.6</v>
      </c>
      <c r="S149" s="328">
        <v>105.8</v>
      </c>
      <c r="T149" s="328">
        <v>91.9</v>
      </c>
      <c r="U149" s="328">
        <v>104.3</v>
      </c>
      <c r="V149" s="303">
        <v>90</v>
      </c>
      <c r="W149" s="303">
        <v>100.8</v>
      </c>
      <c r="X149" s="303">
        <v>106.6</v>
      </c>
      <c r="Y149" s="303">
        <v>106.6</v>
      </c>
      <c r="Z149" s="303">
        <v>95.9</v>
      </c>
      <c r="AA149" s="303">
        <v>100.8</v>
      </c>
      <c r="AB149" s="303">
        <v>106.6</v>
      </c>
      <c r="AC149" s="303">
        <v>106.6</v>
      </c>
      <c r="AD149" s="303">
        <v>105</v>
      </c>
      <c r="AE149" s="303">
        <v>101</v>
      </c>
      <c r="AF149" s="303">
        <v>108.8</v>
      </c>
    </row>
    <row r="150" spans="1:32">
      <c r="C150" s="156"/>
      <c r="D150" s="144" t="s">
        <v>179</v>
      </c>
      <c r="E150" s="339">
        <v>20</v>
      </c>
      <c r="F150" s="234">
        <v>0.4</v>
      </c>
      <c r="G150" s="178">
        <v>132</v>
      </c>
      <c r="H150" s="178">
        <v>132</v>
      </c>
      <c r="I150" s="178">
        <v>132</v>
      </c>
      <c r="J150" s="178">
        <v>95.7</v>
      </c>
      <c r="K150" s="178">
        <v>95.7</v>
      </c>
      <c r="L150" s="178">
        <v>95.5</v>
      </c>
      <c r="M150" s="178">
        <v>100.8</v>
      </c>
      <c r="N150" s="328">
        <v>101.8</v>
      </c>
      <c r="O150" s="143">
        <v>119.7</v>
      </c>
      <c r="P150" s="143">
        <v>116.2</v>
      </c>
      <c r="Q150" s="178">
        <v>122.2</v>
      </c>
      <c r="R150" s="328">
        <v>137.1</v>
      </c>
      <c r="S150" s="328">
        <v>122.8</v>
      </c>
      <c r="T150" s="328">
        <v>86.6</v>
      </c>
      <c r="U150" s="328">
        <v>120.2</v>
      </c>
      <c r="V150" s="303">
        <v>144.5</v>
      </c>
      <c r="W150" s="303">
        <v>103.3</v>
      </c>
      <c r="X150" s="303">
        <v>103.3</v>
      </c>
      <c r="Y150" s="303">
        <v>103.3</v>
      </c>
      <c r="Z150" s="303">
        <v>103.3</v>
      </c>
      <c r="AA150" s="303">
        <v>103.3</v>
      </c>
      <c r="AB150" s="303">
        <v>103.3</v>
      </c>
      <c r="AC150" s="303">
        <v>103.3</v>
      </c>
      <c r="AD150" s="303">
        <v>100.5</v>
      </c>
      <c r="AE150" s="303">
        <v>99.4</v>
      </c>
      <c r="AF150" s="303">
        <v>107.8</v>
      </c>
    </row>
    <row r="151" spans="1:32">
      <c r="C151" s="156"/>
      <c r="D151" s="144" t="s">
        <v>180</v>
      </c>
      <c r="E151" s="339" t="s">
        <v>386</v>
      </c>
      <c r="F151" s="234">
        <v>0.8</v>
      </c>
      <c r="G151" s="178">
        <v>96.8</v>
      </c>
      <c r="H151" s="178">
        <v>95.9</v>
      </c>
      <c r="I151" s="178">
        <v>93.7</v>
      </c>
      <c r="J151" s="178">
        <v>101.2</v>
      </c>
      <c r="K151" s="178">
        <v>101.2</v>
      </c>
      <c r="L151" s="178">
        <v>102.4</v>
      </c>
      <c r="M151" s="178">
        <v>100.7</v>
      </c>
      <c r="N151" s="328">
        <v>102.6</v>
      </c>
      <c r="O151" s="143">
        <v>109.7</v>
      </c>
      <c r="P151" s="143">
        <v>104.9</v>
      </c>
      <c r="Q151" s="178">
        <v>105.2</v>
      </c>
      <c r="R151" s="328">
        <v>118.8</v>
      </c>
      <c r="S151" s="328">
        <v>101.9</v>
      </c>
      <c r="T151" s="328">
        <v>112.9</v>
      </c>
      <c r="U151" s="328">
        <v>103.3</v>
      </c>
      <c r="V151" s="303">
        <v>109.1</v>
      </c>
      <c r="W151" s="303">
        <v>102.2</v>
      </c>
      <c r="X151" s="303">
        <v>102</v>
      </c>
      <c r="Y151" s="303">
        <v>101.9</v>
      </c>
      <c r="Z151" s="303">
        <v>101.9</v>
      </c>
      <c r="AA151" s="303">
        <v>102.2</v>
      </c>
      <c r="AB151" s="303">
        <v>102.2</v>
      </c>
      <c r="AC151" s="303">
        <v>102.2</v>
      </c>
      <c r="AD151" s="303">
        <v>101.2</v>
      </c>
      <c r="AE151" s="303">
        <v>104.3</v>
      </c>
      <c r="AF151" s="303">
        <v>100</v>
      </c>
    </row>
    <row r="152" spans="1:32">
      <c r="C152" s="156"/>
      <c r="D152" s="144" t="s">
        <v>181</v>
      </c>
      <c r="E152" s="339" t="s">
        <v>388</v>
      </c>
      <c r="F152" s="234">
        <v>1.5</v>
      </c>
      <c r="G152" s="178">
        <v>101.7</v>
      </c>
      <c r="H152" s="178">
        <v>103.5</v>
      </c>
      <c r="I152" s="178">
        <v>103.1</v>
      </c>
      <c r="J152" s="178">
        <v>102.5</v>
      </c>
      <c r="K152" s="178">
        <v>102.5</v>
      </c>
      <c r="L152" s="178">
        <v>102.7</v>
      </c>
      <c r="M152" s="178">
        <v>98.9</v>
      </c>
      <c r="N152" s="328">
        <v>98.1</v>
      </c>
      <c r="O152" s="143">
        <v>106.1</v>
      </c>
      <c r="P152" s="143">
        <v>109</v>
      </c>
      <c r="Q152" s="178">
        <v>109.2</v>
      </c>
      <c r="R152" s="328">
        <v>143.1</v>
      </c>
      <c r="S152" s="328">
        <v>114.6</v>
      </c>
      <c r="T152" s="328">
        <v>111.1</v>
      </c>
      <c r="U152" s="328">
        <v>108.4</v>
      </c>
      <c r="V152" s="303">
        <v>150.5</v>
      </c>
      <c r="W152" s="303">
        <v>100.6</v>
      </c>
      <c r="X152" s="303">
        <v>100.7</v>
      </c>
      <c r="Y152" s="303">
        <v>100.6</v>
      </c>
      <c r="Z152" s="303">
        <v>100.7</v>
      </c>
      <c r="AA152" s="303">
        <v>101.7</v>
      </c>
      <c r="AB152" s="303">
        <v>101.7</v>
      </c>
      <c r="AC152" s="303">
        <v>101.7</v>
      </c>
      <c r="AD152" s="303">
        <v>101.5</v>
      </c>
      <c r="AE152" s="303">
        <v>101.9</v>
      </c>
      <c r="AF152" s="303">
        <v>100.1</v>
      </c>
    </row>
    <row r="153" spans="1:32">
      <c r="C153" s="156"/>
      <c r="D153" s="144" t="s">
        <v>182</v>
      </c>
      <c r="E153" s="339" t="s">
        <v>390</v>
      </c>
      <c r="F153" s="234">
        <v>2.2999999999999998</v>
      </c>
      <c r="G153" s="178">
        <v>102.3</v>
      </c>
      <c r="H153" s="178">
        <v>103.4</v>
      </c>
      <c r="I153" s="178">
        <v>102.6</v>
      </c>
      <c r="J153" s="178">
        <v>104.5</v>
      </c>
      <c r="K153" s="178">
        <v>104.5</v>
      </c>
      <c r="L153" s="178">
        <v>102.3</v>
      </c>
      <c r="M153" s="178">
        <v>98.3</v>
      </c>
      <c r="N153" s="328">
        <v>98.1</v>
      </c>
      <c r="O153" s="143">
        <v>104.3</v>
      </c>
      <c r="P153" s="143">
        <v>102.3</v>
      </c>
      <c r="Q153" s="178">
        <v>101.9</v>
      </c>
      <c r="R153" s="328">
        <v>149.80000000000001</v>
      </c>
      <c r="S153" s="328">
        <v>138</v>
      </c>
      <c r="T153" s="328">
        <v>105.7</v>
      </c>
      <c r="U153" s="328">
        <v>115.2</v>
      </c>
      <c r="V153" s="303">
        <v>135.5</v>
      </c>
      <c r="W153" s="303">
        <v>100.3</v>
      </c>
      <c r="X153" s="303">
        <v>100.3</v>
      </c>
      <c r="Y153" s="303">
        <v>100.3</v>
      </c>
      <c r="Z153" s="303">
        <v>100.3</v>
      </c>
      <c r="AA153" s="303">
        <v>100.3</v>
      </c>
      <c r="AB153" s="303">
        <v>100.3</v>
      </c>
      <c r="AC153" s="303">
        <v>100.3</v>
      </c>
      <c r="AD153" s="303">
        <v>100.3</v>
      </c>
      <c r="AE153" s="303">
        <v>100.6</v>
      </c>
      <c r="AF153" s="303">
        <v>101</v>
      </c>
    </row>
    <row r="154" spans="1:32">
      <c r="C154" s="156"/>
      <c r="D154" s="144" t="s">
        <v>183</v>
      </c>
      <c r="E154" s="339" t="s">
        <v>392</v>
      </c>
      <c r="F154" s="234">
        <v>4.5999999999999996</v>
      </c>
      <c r="G154" s="178">
        <v>99.9</v>
      </c>
      <c r="H154" s="178">
        <v>102.4</v>
      </c>
      <c r="I154" s="178">
        <v>102.6</v>
      </c>
      <c r="J154" s="178">
        <v>100</v>
      </c>
      <c r="K154" s="178">
        <v>100</v>
      </c>
      <c r="L154" s="178">
        <v>100.3</v>
      </c>
      <c r="M154" s="178">
        <v>103.5</v>
      </c>
      <c r="N154" s="328">
        <v>90.9</v>
      </c>
      <c r="O154" s="143">
        <v>101</v>
      </c>
      <c r="P154" s="143">
        <v>118</v>
      </c>
      <c r="Q154" s="178">
        <v>92.6</v>
      </c>
      <c r="R154" s="328">
        <v>152.69999999999999</v>
      </c>
      <c r="S154" s="328">
        <v>180.4</v>
      </c>
      <c r="T154" s="328">
        <v>87</v>
      </c>
      <c r="U154" s="328">
        <v>129.4</v>
      </c>
      <c r="V154" s="303">
        <v>153.19999999999999</v>
      </c>
      <c r="W154" s="303">
        <v>104.5</v>
      </c>
      <c r="X154" s="303">
        <v>104.5</v>
      </c>
      <c r="Y154" s="303">
        <v>104.4</v>
      </c>
      <c r="Z154" s="303">
        <v>104.3</v>
      </c>
      <c r="AA154" s="303">
        <v>104.5</v>
      </c>
      <c r="AB154" s="303">
        <v>104.5</v>
      </c>
      <c r="AC154" s="303">
        <v>104.5</v>
      </c>
      <c r="AD154" s="303">
        <v>104.5</v>
      </c>
      <c r="AE154" s="303">
        <v>105.5</v>
      </c>
      <c r="AF154" s="303">
        <v>107.6</v>
      </c>
    </row>
    <row r="155" spans="1:32">
      <c r="A155" s="284"/>
      <c r="C155" s="156"/>
      <c r="D155" s="144" t="s">
        <v>184</v>
      </c>
      <c r="E155" s="339">
        <v>36</v>
      </c>
      <c r="F155" s="234">
        <v>0.6</v>
      </c>
      <c r="G155" s="178">
        <v>97.1</v>
      </c>
      <c r="H155" s="178">
        <v>100.4</v>
      </c>
      <c r="I155" s="178">
        <v>103.9</v>
      </c>
      <c r="J155" s="178">
        <v>101.5</v>
      </c>
      <c r="K155" s="178">
        <v>101.5</v>
      </c>
      <c r="L155" s="178">
        <v>102.5</v>
      </c>
      <c r="M155" s="178">
        <v>99</v>
      </c>
      <c r="N155" s="328">
        <v>97.6</v>
      </c>
      <c r="O155" s="143">
        <v>125.6</v>
      </c>
      <c r="P155" s="143">
        <v>120.9</v>
      </c>
      <c r="Q155" s="178">
        <v>129</v>
      </c>
      <c r="R155" s="328">
        <v>129.9</v>
      </c>
      <c r="S155" s="328">
        <v>118.8</v>
      </c>
      <c r="T155" s="328">
        <v>118.8</v>
      </c>
      <c r="U155" s="328">
        <v>133.4</v>
      </c>
      <c r="V155" s="303">
        <v>118.5</v>
      </c>
      <c r="W155" s="303">
        <v>101.5</v>
      </c>
      <c r="X155" s="303">
        <v>101.5</v>
      </c>
      <c r="Y155" s="303">
        <v>101.7</v>
      </c>
      <c r="Z155" s="303">
        <v>101.9</v>
      </c>
      <c r="AA155" s="303">
        <v>101.5</v>
      </c>
      <c r="AB155" s="303">
        <v>101.5</v>
      </c>
      <c r="AC155" s="303">
        <v>101.5</v>
      </c>
      <c r="AD155" s="303">
        <v>101.5</v>
      </c>
      <c r="AE155" s="303">
        <v>104.7</v>
      </c>
      <c r="AF155" s="303">
        <v>104.3</v>
      </c>
    </row>
    <row r="156" spans="1:32" s="284" customFormat="1">
      <c r="C156" s="325"/>
      <c r="D156" s="284" t="s">
        <v>185</v>
      </c>
      <c r="E156" s="338" t="s">
        <v>395</v>
      </c>
      <c r="F156" s="319">
        <v>0.1</v>
      </c>
      <c r="G156" s="180">
        <v>101.9</v>
      </c>
      <c r="H156" s="180">
        <v>105.2</v>
      </c>
      <c r="I156" s="180">
        <v>101.3</v>
      </c>
      <c r="J156" s="180">
        <v>70</v>
      </c>
      <c r="K156" s="180">
        <v>70</v>
      </c>
      <c r="L156" s="180">
        <v>78.2</v>
      </c>
      <c r="M156" s="180">
        <v>100.5</v>
      </c>
      <c r="N156" s="327">
        <v>100.5</v>
      </c>
      <c r="O156" s="288">
        <v>107.5</v>
      </c>
      <c r="P156" s="288">
        <v>103.4</v>
      </c>
      <c r="Q156" s="180">
        <v>103.9</v>
      </c>
      <c r="R156" s="327">
        <v>112.7</v>
      </c>
      <c r="S156" s="327">
        <v>138.5</v>
      </c>
      <c r="T156" s="327">
        <v>109.3</v>
      </c>
      <c r="U156" s="327">
        <v>118</v>
      </c>
      <c r="V156" s="344">
        <v>129</v>
      </c>
      <c r="W156" s="344">
        <v>101.4</v>
      </c>
      <c r="X156" s="344">
        <v>101.4</v>
      </c>
      <c r="Y156" s="344">
        <v>101.4</v>
      </c>
      <c r="Z156" s="344">
        <v>101.4</v>
      </c>
      <c r="AA156" s="344">
        <v>101.5</v>
      </c>
      <c r="AB156" s="344">
        <v>101.5</v>
      </c>
      <c r="AC156" s="344">
        <v>99</v>
      </c>
      <c r="AD156" s="344">
        <v>101.5</v>
      </c>
      <c r="AE156" s="344">
        <v>100</v>
      </c>
      <c r="AF156" s="344">
        <v>110.9</v>
      </c>
    </row>
    <row r="157" spans="1:32" s="284" customFormat="1">
      <c r="A157" s="144"/>
      <c r="C157" s="325"/>
      <c r="D157" s="144" t="s">
        <v>186</v>
      </c>
      <c r="E157" s="339">
        <v>40</v>
      </c>
      <c r="F157" s="234">
        <v>0</v>
      </c>
      <c r="G157" s="178">
        <v>103.8</v>
      </c>
      <c r="H157" s="178">
        <v>103.5</v>
      </c>
      <c r="I157" s="178">
        <v>104.8</v>
      </c>
      <c r="J157" s="178">
        <v>36.200000000000003</v>
      </c>
      <c r="K157" s="178">
        <v>36.200000000000003</v>
      </c>
      <c r="L157" s="178">
        <v>52.2</v>
      </c>
      <c r="M157" s="178">
        <v>100</v>
      </c>
      <c r="N157" s="328">
        <v>100</v>
      </c>
      <c r="O157" s="143">
        <v>110.2</v>
      </c>
      <c r="P157" s="143">
        <v>92.1</v>
      </c>
      <c r="Q157" s="178">
        <v>110.2</v>
      </c>
      <c r="R157" s="328">
        <v>125.5</v>
      </c>
      <c r="S157" s="328">
        <v>156</v>
      </c>
      <c r="T157" s="328">
        <v>128.5</v>
      </c>
      <c r="U157" s="328">
        <v>133.6</v>
      </c>
      <c r="V157" s="303">
        <v>144.9</v>
      </c>
      <c r="W157" s="303">
        <v>103.3</v>
      </c>
      <c r="X157" s="303">
        <v>103.3</v>
      </c>
      <c r="Y157" s="303">
        <v>103.3</v>
      </c>
      <c r="Z157" s="303">
        <v>103.3</v>
      </c>
      <c r="AA157" s="303">
        <v>103.3</v>
      </c>
      <c r="AB157" s="303">
        <v>103.3</v>
      </c>
      <c r="AC157" s="303">
        <v>99.2</v>
      </c>
      <c r="AD157" s="303">
        <v>103.3</v>
      </c>
      <c r="AE157" s="303">
        <v>106.1</v>
      </c>
      <c r="AF157" s="303">
        <v>110.9</v>
      </c>
    </row>
    <row r="158" spans="1:32">
      <c r="A158" s="284"/>
      <c r="C158" s="156"/>
      <c r="D158" s="144" t="s">
        <v>187</v>
      </c>
      <c r="E158" s="339">
        <v>41</v>
      </c>
      <c r="F158" s="234">
        <v>0</v>
      </c>
      <c r="G158" s="178">
        <v>100.9</v>
      </c>
      <c r="H158" s="178">
        <v>99</v>
      </c>
      <c r="I158" s="178">
        <v>101.1</v>
      </c>
      <c r="J158" s="178">
        <v>109.2</v>
      </c>
      <c r="K158" s="178">
        <v>109.2</v>
      </c>
      <c r="L158" s="178">
        <v>108.5</v>
      </c>
      <c r="M158" s="178">
        <v>100.8</v>
      </c>
      <c r="N158" s="328">
        <v>100.8</v>
      </c>
      <c r="O158" s="143">
        <v>106.1</v>
      </c>
      <c r="P158" s="143">
        <v>100</v>
      </c>
      <c r="Q158" s="178">
        <v>100.8</v>
      </c>
      <c r="R158" s="328">
        <v>151.69999999999999</v>
      </c>
      <c r="S158" s="328">
        <v>119.2</v>
      </c>
      <c r="T158" s="328">
        <v>91.4</v>
      </c>
      <c r="U158" s="328">
        <v>114.3</v>
      </c>
      <c r="V158" s="303">
        <v>182.5</v>
      </c>
      <c r="W158" s="303">
        <v>101</v>
      </c>
      <c r="X158" s="303">
        <v>101</v>
      </c>
      <c r="Y158" s="303">
        <v>101</v>
      </c>
      <c r="Z158" s="303">
        <v>101</v>
      </c>
      <c r="AA158" s="303">
        <v>101.1</v>
      </c>
      <c r="AB158" s="303">
        <v>101.1</v>
      </c>
      <c r="AC158" s="303">
        <v>98.9</v>
      </c>
      <c r="AD158" s="303">
        <v>101.1</v>
      </c>
      <c r="AE158" s="303">
        <v>111.1</v>
      </c>
      <c r="AF158" s="303">
        <v>103.7</v>
      </c>
    </row>
    <row r="159" spans="1:32">
      <c r="A159" s="284"/>
      <c r="C159" s="156"/>
      <c r="D159" s="144" t="s">
        <v>187</v>
      </c>
      <c r="E159" s="339"/>
      <c r="F159" s="234"/>
      <c r="G159" s="178"/>
      <c r="H159" s="178"/>
      <c r="I159" s="178"/>
      <c r="J159" s="178"/>
      <c r="K159" s="178"/>
      <c r="L159" s="178"/>
      <c r="M159" s="178"/>
      <c r="N159" s="328"/>
      <c r="O159" s="143"/>
      <c r="P159" s="143"/>
      <c r="Q159" s="178"/>
      <c r="R159" s="328"/>
      <c r="S159" s="328"/>
      <c r="T159" s="328"/>
      <c r="U159" s="328"/>
      <c r="V159" s="303"/>
      <c r="W159" s="303"/>
      <c r="X159" s="303"/>
      <c r="Y159" s="303"/>
      <c r="Z159" s="303"/>
      <c r="AA159" s="303">
        <v>100.6</v>
      </c>
      <c r="AB159" s="303"/>
      <c r="AC159" s="303"/>
      <c r="AD159" s="303">
        <v>100.9</v>
      </c>
      <c r="AE159" s="303">
        <v>104.5</v>
      </c>
      <c r="AF159" s="303">
        <v>103.7</v>
      </c>
    </row>
    <row r="160" spans="1:32" s="284" customFormat="1">
      <c r="C160" s="325"/>
      <c r="D160" s="284" t="s">
        <v>188</v>
      </c>
      <c r="E160" s="340" t="s">
        <v>139</v>
      </c>
      <c r="F160" s="319">
        <v>6.9</v>
      </c>
      <c r="G160" s="180">
        <v>107.2</v>
      </c>
      <c r="H160" s="180">
        <v>108.6</v>
      </c>
      <c r="I160" s="180">
        <v>109.2</v>
      </c>
      <c r="J160" s="180">
        <v>100.8</v>
      </c>
      <c r="K160" s="180">
        <v>100.8</v>
      </c>
      <c r="L160" s="180">
        <v>100.5</v>
      </c>
      <c r="M160" s="180">
        <v>99.4</v>
      </c>
      <c r="N160" s="327">
        <v>101</v>
      </c>
      <c r="O160" s="288">
        <v>99.3</v>
      </c>
      <c r="P160" s="288">
        <v>115.7</v>
      </c>
      <c r="Q160" s="180">
        <v>98.7</v>
      </c>
      <c r="R160" s="327">
        <v>104.3</v>
      </c>
      <c r="S160" s="327">
        <v>133.69999999999999</v>
      </c>
      <c r="T160" s="327">
        <v>117.3</v>
      </c>
      <c r="U160" s="327">
        <v>130.9</v>
      </c>
      <c r="V160" s="344">
        <v>106.5</v>
      </c>
      <c r="W160" s="344">
        <v>101.1</v>
      </c>
      <c r="X160" s="344">
        <v>101.1</v>
      </c>
      <c r="Y160" s="344">
        <v>101.1</v>
      </c>
      <c r="Z160" s="344">
        <v>101.1</v>
      </c>
      <c r="AA160" s="344">
        <v>100.6</v>
      </c>
      <c r="AB160" s="344">
        <v>101.2</v>
      </c>
      <c r="AC160" s="344">
        <v>101.2</v>
      </c>
      <c r="AD160" s="344">
        <v>100.9</v>
      </c>
      <c r="AE160" s="344">
        <v>103.7</v>
      </c>
      <c r="AF160" s="344">
        <v>100.8</v>
      </c>
    </row>
    <row r="161" spans="1:32" s="284" customFormat="1">
      <c r="C161" s="325"/>
      <c r="D161" s="284" t="s">
        <v>189</v>
      </c>
      <c r="E161" s="340" t="s">
        <v>139</v>
      </c>
      <c r="F161" s="319">
        <v>4.0999999999999996</v>
      </c>
      <c r="G161" s="180">
        <v>100.2</v>
      </c>
      <c r="H161" s="180">
        <v>100.8</v>
      </c>
      <c r="I161" s="180">
        <v>100.3</v>
      </c>
      <c r="J161" s="180">
        <v>104.5</v>
      </c>
      <c r="K161" s="180">
        <v>104.5</v>
      </c>
      <c r="L161" s="180">
        <v>106.2</v>
      </c>
      <c r="M161" s="180">
        <v>98.5</v>
      </c>
      <c r="N161" s="327">
        <v>105.1</v>
      </c>
      <c r="O161" s="288">
        <v>106.6</v>
      </c>
      <c r="P161" s="288">
        <v>108.2</v>
      </c>
      <c r="Q161" s="180">
        <v>108.3</v>
      </c>
      <c r="R161" s="327">
        <v>109.1</v>
      </c>
      <c r="S161" s="327">
        <v>128</v>
      </c>
      <c r="T161" s="327">
        <v>114.3</v>
      </c>
      <c r="U161" s="327">
        <v>119.1</v>
      </c>
      <c r="V161" s="344">
        <v>109.3</v>
      </c>
      <c r="W161" s="344">
        <v>107.8</v>
      </c>
      <c r="X161" s="344">
        <v>107.9</v>
      </c>
      <c r="Y161" s="344">
        <v>107.9</v>
      </c>
      <c r="Z161" s="344">
        <v>107.8</v>
      </c>
      <c r="AA161" s="344">
        <v>107.8</v>
      </c>
      <c r="AB161" s="344">
        <v>107.9</v>
      </c>
      <c r="AC161" s="344">
        <v>107.9</v>
      </c>
      <c r="AD161" s="344">
        <v>108.4</v>
      </c>
      <c r="AE161" s="344">
        <v>114.5</v>
      </c>
      <c r="AF161" s="344">
        <v>101.8</v>
      </c>
    </row>
    <row r="162" spans="1:32" s="284" customFormat="1">
      <c r="C162" s="325"/>
      <c r="D162" s="321" t="s">
        <v>190</v>
      </c>
      <c r="E162" s="342" t="s">
        <v>139</v>
      </c>
      <c r="F162" s="341">
        <v>89</v>
      </c>
      <c r="G162" s="343">
        <v>108.9</v>
      </c>
      <c r="H162" s="343">
        <v>104.3</v>
      </c>
      <c r="I162" s="343">
        <v>107.2</v>
      </c>
      <c r="J162" s="343">
        <v>89</v>
      </c>
      <c r="K162" s="343">
        <v>89</v>
      </c>
      <c r="L162" s="343">
        <v>97.3</v>
      </c>
      <c r="M162" s="343">
        <v>100.7</v>
      </c>
      <c r="N162" s="334">
        <v>103.1</v>
      </c>
      <c r="O162" s="334">
        <v>128.6</v>
      </c>
      <c r="P162" s="334">
        <v>104.5</v>
      </c>
      <c r="Q162" s="343">
        <v>104.6</v>
      </c>
      <c r="R162" s="334">
        <v>110.7</v>
      </c>
      <c r="S162" s="334">
        <v>139.69999999999999</v>
      </c>
      <c r="T162" s="334">
        <v>106.3</v>
      </c>
      <c r="U162" s="334">
        <v>109.3</v>
      </c>
      <c r="V162" s="345">
        <v>111.9</v>
      </c>
      <c r="W162" s="345">
        <v>101.2</v>
      </c>
      <c r="X162" s="345">
        <v>101.3</v>
      </c>
      <c r="Y162" s="345">
        <v>101.3</v>
      </c>
      <c r="Z162" s="345">
        <v>101.3</v>
      </c>
      <c r="AA162" s="345">
        <v>101.2</v>
      </c>
      <c r="AB162" s="345">
        <v>101.2</v>
      </c>
      <c r="AC162" s="345">
        <v>99.3</v>
      </c>
      <c r="AD162" s="345">
        <v>100.8</v>
      </c>
      <c r="AE162" s="345">
        <v>101.6</v>
      </c>
      <c r="AF162" s="345">
        <v>109.2</v>
      </c>
    </row>
    <row r="163" spans="1:32" s="284" customFormat="1">
      <c r="D163" s="144"/>
      <c r="E163" s="144"/>
      <c r="F163" s="233"/>
      <c r="G163" s="143"/>
      <c r="H163" s="143"/>
      <c r="I163" s="143"/>
      <c r="J163" s="143"/>
      <c r="K163" s="143"/>
      <c r="L163" s="143"/>
      <c r="M163" s="143"/>
      <c r="N163" s="143"/>
      <c r="O163" s="143"/>
      <c r="P163" s="288"/>
      <c r="Q163" s="288"/>
      <c r="R163" s="288"/>
      <c r="S163" s="288"/>
      <c r="T163" s="288"/>
      <c r="U163" s="288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</row>
    <row r="164" spans="1:32">
      <c r="F164" s="23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</row>
    <row r="165" spans="1:32">
      <c r="A165" s="144" t="s">
        <v>193</v>
      </c>
      <c r="B165" s="321" t="s">
        <v>194</v>
      </c>
      <c r="D165" s="333" t="s">
        <v>193</v>
      </c>
      <c r="E165" s="335"/>
      <c r="F165" s="23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</row>
    <row r="166" spans="1:32" s="284" customFormat="1">
      <c r="C166" s="325"/>
      <c r="D166" s="284" t="s">
        <v>168</v>
      </c>
      <c r="E166" s="284" t="s">
        <v>367</v>
      </c>
      <c r="F166" s="332">
        <v>100</v>
      </c>
      <c r="G166" s="180">
        <v>100.7</v>
      </c>
      <c r="H166" s="180">
        <v>100</v>
      </c>
      <c r="I166" s="288">
        <v>99.8</v>
      </c>
      <c r="J166" s="288">
        <v>97.1</v>
      </c>
      <c r="K166" s="180">
        <v>101.3</v>
      </c>
      <c r="L166" s="180">
        <v>101.3</v>
      </c>
      <c r="M166" s="180">
        <v>100.6</v>
      </c>
      <c r="N166" s="327">
        <v>99.3</v>
      </c>
      <c r="O166" s="288">
        <v>117.7</v>
      </c>
      <c r="P166" s="288">
        <v>122.3</v>
      </c>
      <c r="Q166" s="180">
        <v>127.3</v>
      </c>
      <c r="R166" s="327">
        <v>112.8</v>
      </c>
      <c r="S166" s="327">
        <v>151.1</v>
      </c>
      <c r="T166" s="327">
        <v>140.9</v>
      </c>
      <c r="U166" s="327">
        <v>135.5</v>
      </c>
      <c r="V166" s="344">
        <v>115.5</v>
      </c>
      <c r="W166" s="344">
        <v>101.2</v>
      </c>
      <c r="X166" s="344">
        <v>101.2</v>
      </c>
      <c r="Y166" s="344">
        <v>101.2</v>
      </c>
      <c r="Z166" s="344">
        <v>103.5</v>
      </c>
      <c r="AA166" s="344">
        <v>101.2</v>
      </c>
      <c r="AB166" s="344">
        <v>101.5</v>
      </c>
      <c r="AC166" s="344">
        <v>102</v>
      </c>
      <c r="AD166" s="344">
        <v>101.1</v>
      </c>
      <c r="AE166" s="344">
        <v>108.8</v>
      </c>
      <c r="AF166" s="344">
        <v>106.3</v>
      </c>
    </row>
    <row r="167" spans="1:32" s="284" customFormat="1">
      <c r="C167" s="325"/>
      <c r="D167" s="284" t="s">
        <v>170</v>
      </c>
      <c r="E167" s="338" t="s">
        <v>369</v>
      </c>
      <c r="F167" s="319">
        <v>94</v>
      </c>
      <c r="G167" s="180">
        <v>117.7</v>
      </c>
      <c r="H167" s="180">
        <v>117.5</v>
      </c>
      <c r="I167" s="288">
        <v>102.7</v>
      </c>
      <c r="J167" s="288">
        <v>99.7</v>
      </c>
      <c r="K167" s="180">
        <v>117.4</v>
      </c>
      <c r="L167" s="180">
        <v>117.4</v>
      </c>
      <c r="M167" s="180">
        <v>117.2</v>
      </c>
      <c r="N167" s="327">
        <v>94.2</v>
      </c>
      <c r="O167" s="288">
        <v>137</v>
      </c>
      <c r="P167" s="288">
        <v>90.6</v>
      </c>
      <c r="Q167" s="180">
        <v>108.3</v>
      </c>
      <c r="R167" s="327">
        <v>115.6</v>
      </c>
      <c r="S167" s="327">
        <v>137.5</v>
      </c>
      <c r="T167" s="327">
        <v>127.9</v>
      </c>
      <c r="U167" s="327">
        <v>114.5</v>
      </c>
      <c r="V167" s="344">
        <v>122.9</v>
      </c>
      <c r="W167" s="344">
        <v>100.2</v>
      </c>
      <c r="X167" s="344">
        <v>100.2</v>
      </c>
      <c r="Y167" s="344">
        <v>100.2</v>
      </c>
      <c r="Z167" s="344">
        <v>100.6</v>
      </c>
      <c r="AA167" s="344">
        <v>99.4</v>
      </c>
      <c r="AB167" s="344">
        <v>100.6</v>
      </c>
      <c r="AC167" s="344">
        <v>100.8</v>
      </c>
      <c r="AD167" s="344">
        <v>99.9</v>
      </c>
      <c r="AE167" s="344">
        <v>104.1</v>
      </c>
      <c r="AF167" s="344">
        <v>105.8</v>
      </c>
    </row>
    <row r="168" spans="1:32" s="284" customFormat="1">
      <c r="A168" s="144"/>
      <c r="C168" s="325"/>
      <c r="D168" s="144" t="s">
        <v>171</v>
      </c>
      <c r="E168" s="339" t="s">
        <v>371</v>
      </c>
      <c r="F168" s="234">
        <v>88.9</v>
      </c>
      <c r="G168" s="178">
        <v>122.2</v>
      </c>
      <c r="H168" s="178">
        <v>122</v>
      </c>
      <c r="I168" s="143">
        <v>103.2</v>
      </c>
      <c r="J168" s="288">
        <v>99.8</v>
      </c>
      <c r="K168" s="178">
        <v>121.3</v>
      </c>
      <c r="L168" s="178">
        <v>121.3</v>
      </c>
      <c r="M168" s="178">
        <v>121</v>
      </c>
      <c r="N168" s="328">
        <v>94.5</v>
      </c>
      <c r="O168" s="143">
        <v>147</v>
      </c>
      <c r="P168" s="143">
        <v>92.6</v>
      </c>
      <c r="Q168" s="178">
        <v>111.8</v>
      </c>
      <c r="R168" s="328">
        <v>110.6</v>
      </c>
      <c r="S168" s="328">
        <v>138.19999999999999</v>
      </c>
      <c r="T168" s="328">
        <v>123.9</v>
      </c>
      <c r="U168" s="328">
        <v>113.1</v>
      </c>
      <c r="V168" s="303">
        <v>112.6</v>
      </c>
      <c r="W168" s="303">
        <v>101.2</v>
      </c>
      <c r="X168" s="303">
        <v>101.2</v>
      </c>
      <c r="Y168" s="303">
        <v>101.2</v>
      </c>
      <c r="Z168" s="303">
        <v>96.6</v>
      </c>
      <c r="AA168" s="303">
        <v>101.2</v>
      </c>
      <c r="AB168" s="303">
        <v>101.3</v>
      </c>
      <c r="AC168" s="303">
        <v>102</v>
      </c>
      <c r="AD168" s="303">
        <v>100</v>
      </c>
      <c r="AE168" s="303">
        <v>102.1</v>
      </c>
      <c r="AF168" s="303">
        <v>105.9</v>
      </c>
    </row>
    <row r="169" spans="1:32">
      <c r="C169" s="156"/>
      <c r="D169" s="144" t="s">
        <v>172</v>
      </c>
      <c r="E169" s="339">
        <v>14231</v>
      </c>
      <c r="F169" s="234">
        <v>3.9</v>
      </c>
      <c r="G169" s="178">
        <v>100</v>
      </c>
      <c r="H169" s="178">
        <v>100.1</v>
      </c>
      <c r="I169" s="303">
        <v>100.1</v>
      </c>
      <c r="J169" s="303">
        <v>100</v>
      </c>
      <c r="K169" s="178">
        <v>100</v>
      </c>
      <c r="L169" s="178">
        <v>100</v>
      </c>
      <c r="M169" s="178">
        <v>100</v>
      </c>
      <c r="N169" s="328">
        <v>100</v>
      </c>
      <c r="O169" s="143">
        <v>88.3</v>
      </c>
      <c r="P169" s="143">
        <v>73.8</v>
      </c>
      <c r="Q169" s="178">
        <v>86</v>
      </c>
      <c r="R169" s="328">
        <v>96.2</v>
      </c>
      <c r="S169" s="328">
        <v>135.9</v>
      </c>
      <c r="T169" s="328">
        <v>131.80000000000001</v>
      </c>
      <c r="U169" s="328">
        <v>109.5</v>
      </c>
      <c r="V169" s="303">
        <v>113.8</v>
      </c>
      <c r="W169" s="303">
        <v>100</v>
      </c>
      <c r="X169" s="303">
        <v>100</v>
      </c>
      <c r="Y169" s="303">
        <v>100</v>
      </c>
      <c r="Z169" s="303">
        <v>100.2</v>
      </c>
      <c r="AA169" s="303">
        <v>98.8</v>
      </c>
      <c r="AB169" s="303">
        <v>100.1</v>
      </c>
      <c r="AC169" s="303">
        <v>100.4</v>
      </c>
      <c r="AD169" s="303">
        <v>99.1</v>
      </c>
      <c r="AE169" s="303">
        <v>102.8</v>
      </c>
      <c r="AF169" s="303">
        <v>103.3</v>
      </c>
    </row>
    <row r="170" spans="1:32">
      <c r="C170" s="156"/>
      <c r="D170" s="144" t="s">
        <v>173</v>
      </c>
      <c r="E170" s="339">
        <v>140</v>
      </c>
      <c r="F170" s="234">
        <v>1.2</v>
      </c>
      <c r="G170" s="178">
        <v>96.7</v>
      </c>
      <c r="H170" s="178">
        <v>97.1</v>
      </c>
      <c r="I170" s="303">
        <v>100.7</v>
      </c>
      <c r="J170" s="303">
        <v>97.1</v>
      </c>
      <c r="K170" s="178">
        <v>98.8</v>
      </c>
      <c r="L170" s="178">
        <v>98.8</v>
      </c>
      <c r="M170" s="178">
        <v>99.2</v>
      </c>
      <c r="N170" s="328">
        <v>99.2</v>
      </c>
      <c r="O170" s="143">
        <v>102.7</v>
      </c>
      <c r="P170" s="143">
        <v>102.7</v>
      </c>
      <c r="Q170" s="178">
        <v>111.1</v>
      </c>
      <c r="R170" s="328">
        <v>113.2</v>
      </c>
      <c r="S170" s="328">
        <v>172.8</v>
      </c>
      <c r="T170" s="328">
        <v>192.2</v>
      </c>
      <c r="U170" s="328">
        <v>112.2</v>
      </c>
      <c r="V170" s="303">
        <v>116.5</v>
      </c>
      <c r="W170" s="303">
        <v>101.2</v>
      </c>
      <c r="X170" s="303">
        <v>101.2</v>
      </c>
      <c r="Y170" s="303">
        <v>101.2</v>
      </c>
      <c r="Z170" s="303">
        <v>103.7</v>
      </c>
      <c r="AA170" s="303">
        <v>102</v>
      </c>
      <c r="AB170" s="303">
        <v>102.8</v>
      </c>
      <c r="AC170" s="303">
        <v>102.5</v>
      </c>
      <c r="AD170" s="303">
        <v>103.4</v>
      </c>
      <c r="AE170" s="303">
        <v>104.1</v>
      </c>
      <c r="AF170" s="303">
        <v>106.4</v>
      </c>
    </row>
    <row r="171" spans="1:32" s="284" customFormat="1">
      <c r="C171" s="325"/>
      <c r="D171" s="284" t="s">
        <v>174</v>
      </c>
      <c r="E171" s="338" t="s">
        <v>375</v>
      </c>
      <c r="F171" s="319">
        <v>5.9</v>
      </c>
      <c r="G171" s="180">
        <v>98.9</v>
      </c>
      <c r="H171" s="180">
        <v>97.4</v>
      </c>
      <c r="I171" s="344">
        <v>96.6</v>
      </c>
      <c r="J171" s="344">
        <v>104</v>
      </c>
      <c r="K171" s="180">
        <v>138.6</v>
      </c>
      <c r="L171" s="180">
        <v>138.6</v>
      </c>
      <c r="M171" s="180">
        <v>139.69999999999999</v>
      </c>
      <c r="N171" s="327">
        <v>102.8</v>
      </c>
      <c r="O171" s="288">
        <v>103.9</v>
      </c>
      <c r="P171" s="288">
        <v>145.4</v>
      </c>
      <c r="Q171" s="180">
        <v>134.80000000000001</v>
      </c>
      <c r="R171" s="327">
        <v>111</v>
      </c>
      <c r="S171" s="327">
        <v>158.9</v>
      </c>
      <c r="T171" s="327">
        <v>116.4</v>
      </c>
      <c r="U171" s="327">
        <v>141.80000000000001</v>
      </c>
      <c r="V171" s="344">
        <v>113.5</v>
      </c>
      <c r="W171" s="344">
        <v>101.5</v>
      </c>
      <c r="X171" s="344">
        <v>101.5</v>
      </c>
      <c r="Y171" s="344">
        <v>101.5</v>
      </c>
      <c r="Z171" s="344">
        <v>104.3</v>
      </c>
      <c r="AA171" s="344">
        <v>101.7</v>
      </c>
      <c r="AB171" s="344">
        <v>101.7</v>
      </c>
      <c r="AC171" s="344">
        <v>102.3</v>
      </c>
      <c r="AD171" s="344">
        <v>101.4</v>
      </c>
      <c r="AE171" s="344">
        <v>112.3</v>
      </c>
      <c r="AF171" s="344">
        <v>105.6</v>
      </c>
    </row>
    <row r="172" spans="1:32" s="284" customFormat="1">
      <c r="A172" s="144"/>
      <c r="C172" s="325"/>
      <c r="D172" s="144" t="s">
        <v>175</v>
      </c>
      <c r="E172" s="339" t="s">
        <v>377</v>
      </c>
      <c r="F172" s="234">
        <v>7.1</v>
      </c>
      <c r="G172" s="178">
        <v>94.3</v>
      </c>
      <c r="H172" s="178">
        <v>96.6</v>
      </c>
      <c r="I172" s="143">
        <v>97.6</v>
      </c>
      <c r="J172" s="288">
        <v>101.6</v>
      </c>
      <c r="K172" s="178">
        <v>96.7</v>
      </c>
      <c r="L172" s="178">
        <v>96.7</v>
      </c>
      <c r="M172" s="178">
        <v>99</v>
      </c>
      <c r="N172" s="328">
        <v>111.7</v>
      </c>
      <c r="O172" s="143">
        <v>101.9</v>
      </c>
      <c r="P172" s="143">
        <v>99.7</v>
      </c>
      <c r="Q172" s="178">
        <v>128.5</v>
      </c>
      <c r="R172" s="328">
        <v>153.6</v>
      </c>
      <c r="S172" s="328">
        <v>133.80000000000001</v>
      </c>
      <c r="T172" s="328">
        <v>107.7</v>
      </c>
      <c r="U172" s="328">
        <v>124.6</v>
      </c>
      <c r="V172" s="303">
        <v>155</v>
      </c>
      <c r="W172" s="303">
        <v>101.5</v>
      </c>
      <c r="X172" s="303">
        <v>101.5</v>
      </c>
      <c r="Y172" s="303">
        <v>101.5</v>
      </c>
      <c r="Z172" s="303">
        <v>104.2</v>
      </c>
      <c r="AA172" s="303">
        <v>102.5</v>
      </c>
      <c r="AB172" s="303">
        <v>102.9</v>
      </c>
      <c r="AC172" s="303">
        <v>103.9</v>
      </c>
      <c r="AD172" s="303">
        <v>101.6</v>
      </c>
      <c r="AE172" s="303">
        <v>108.3</v>
      </c>
      <c r="AF172" s="303">
        <v>105.6</v>
      </c>
    </row>
    <row r="173" spans="1:32">
      <c r="C173" s="156"/>
      <c r="D173" s="144" t="s">
        <v>176</v>
      </c>
      <c r="E173" s="339" t="s">
        <v>379</v>
      </c>
      <c r="F173" s="234">
        <v>2</v>
      </c>
      <c r="G173" s="178">
        <v>97</v>
      </c>
      <c r="H173" s="178">
        <v>104.3</v>
      </c>
      <c r="I173" s="143">
        <v>97</v>
      </c>
      <c r="J173" s="303">
        <v>104.6</v>
      </c>
      <c r="K173" s="178">
        <v>96.3</v>
      </c>
      <c r="L173" s="178">
        <v>96.3</v>
      </c>
      <c r="M173" s="178">
        <v>103.6</v>
      </c>
      <c r="N173" s="328">
        <v>105.3</v>
      </c>
      <c r="O173" s="143">
        <v>104.1</v>
      </c>
      <c r="P173" s="143">
        <v>96.7</v>
      </c>
      <c r="Q173" s="178">
        <v>127.8</v>
      </c>
      <c r="R173" s="328">
        <v>121.2</v>
      </c>
      <c r="S173" s="328">
        <v>130.69999999999999</v>
      </c>
      <c r="T173" s="328">
        <v>100.7</v>
      </c>
      <c r="U173" s="328">
        <v>126.8</v>
      </c>
      <c r="V173" s="303">
        <v>123.1</v>
      </c>
      <c r="W173" s="303">
        <v>101.3</v>
      </c>
      <c r="X173" s="303">
        <v>101.3</v>
      </c>
      <c r="Y173" s="303">
        <v>101.3</v>
      </c>
      <c r="Z173" s="303">
        <v>105</v>
      </c>
      <c r="AA173" s="303">
        <v>103.8</v>
      </c>
      <c r="AB173" s="303">
        <v>104.7</v>
      </c>
      <c r="AC173" s="303">
        <v>104.9</v>
      </c>
      <c r="AD173" s="303">
        <v>105.3</v>
      </c>
      <c r="AE173" s="303">
        <v>109.7</v>
      </c>
      <c r="AF173" s="303">
        <v>106.8</v>
      </c>
    </row>
    <row r="174" spans="1:32">
      <c r="C174" s="156"/>
      <c r="D174" s="144" t="s">
        <v>177</v>
      </c>
      <c r="E174" s="339" t="s">
        <v>381</v>
      </c>
      <c r="F174" s="234">
        <v>0.6</v>
      </c>
      <c r="G174" s="178">
        <v>93.5</v>
      </c>
      <c r="H174" s="178">
        <v>93.6</v>
      </c>
      <c r="I174" s="143">
        <v>100.9</v>
      </c>
      <c r="J174" s="303">
        <v>99.2</v>
      </c>
      <c r="K174" s="178">
        <v>97.1</v>
      </c>
      <c r="L174" s="178">
        <v>97.1</v>
      </c>
      <c r="M174" s="178">
        <v>95.1</v>
      </c>
      <c r="N174" s="328">
        <v>117.3</v>
      </c>
      <c r="O174" s="143">
        <v>100</v>
      </c>
      <c r="P174" s="143">
        <v>102.4</v>
      </c>
      <c r="Q174" s="178">
        <v>129.1</v>
      </c>
      <c r="R174" s="328">
        <v>134.6</v>
      </c>
      <c r="S174" s="328">
        <v>149.80000000000001</v>
      </c>
      <c r="T174" s="328">
        <v>110.8</v>
      </c>
      <c r="U174" s="328">
        <v>135</v>
      </c>
      <c r="V174" s="303">
        <v>137.5</v>
      </c>
      <c r="W174" s="303">
        <v>101.7</v>
      </c>
      <c r="X174" s="303">
        <v>101.7</v>
      </c>
      <c r="Y174" s="303">
        <v>101.7</v>
      </c>
      <c r="Z174" s="303">
        <v>103.6</v>
      </c>
      <c r="AA174" s="303">
        <v>101.6</v>
      </c>
      <c r="AB174" s="303">
        <v>101.8</v>
      </c>
      <c r="AC174" s="303">
        <v>103.2</v>
      </c>
      <c r="AD174" s="303">
        <v>99.4</v>
      </c>
      <c r="AE174" s="303">
        <v>110.5</v>
      </c>
      <c r="AF174" s="303">
        <v>101.5</v>
      </c>
    </row>
    <row r="175" spans="1:32">
      <c r="C175" s="156"/>
      <c r="D175" s="144" t="s">
        <v>178</v>
      </c>
      <c r="E175" s="339" t="s">
        <v>383</v>
      </c>
      <c r="F175" s="234">
        <v>0.3</v>
      </c>
      <c r="G175" s="178">
        <v>142.9</v>
      </c>
      <c r="H175" s="178">
        <v>142.69999999999999</v>
      </c>
      <c r="I175" s="143">
        <v>142.69999999999999</v>
      </c>
      <c r="J175" s="303">
        <v>133.9</v>
      </c>
      <c r="K175" s="178">
        <v>141.5</v>
      </c>
      <c r="L175" s="178">
        <v>141.5</v>
      </c>
      <c r="M175" s="178">
        <v>141.69999999999999</v>
      </c>
      <c r="N175" s="328">
        <v>108.1</v>
      </c>
      <c r="O175" s="143">
        <v>89.1</v>
      </c>
      <c r="P175" s="143">
        <v>147.69999999999999</v>
      </c>
      <c r="Q175" s="178">
        <v>149.19999999999999</v>
      </c>
      <c r="R175" s="328">
        <v>89.3</v>
      </c>
      <c r="S175" s="328">
        <v>105.7</v>
      </c>
      <c r="T175" s="328">
        <v>128.9</v>
      </c>
      <c r="U175" s="328">
        <v>166.5</v>
      </c>
      <c r="V175" s="303">
        <v>89.6</v>
      </c>
      <c r="W175" s="303">
        <v>100.8</v>
      </c>
      <c r="X175" s="303">
        <v>106.6</v>
      </c>
      <c r="Y175" s="303">
        <v>106.6</v>
      </c>
      <c r="Z175" s="303">
        <v>106.9</v>
      </c>
      <c r="AA175" s="303">
        <v>102.1</v>
      </c>
      <c r="AB175" s="303">
        <v>104.1</v>
      </c>
      <c r="AC175" s="303">
        <v>101.8</v>
      </c>
      <c r="AD175" s="303">
        <v>106.9</v>
      </c>
      <c r="AE175" s="303">
        <v>103.2</v>
      </c>
      <c r="AF175" s="303">
        <v>102.7</v>
      </c>
    </row>
    <row r="176" spans="1:32">
      <c r="C176" s="156"/>
      <c r="D176" s="144" t="s">
        <v>179</v>
      </c>
      <c r="E176" s="339">
        <v>20</v>
      </c>
      <c r="F176" s="234">
        <v>0.4</v>
      </c>
      <c r="G176" s="178">
        <v>220.1</v>
      </c>
      <c r="H176" s="178">
        <v>220.1</v>
      </c>
      <c r="I176" s="143">
        <v>220.1</v>
      </c>
      <c r="J176" s="303">
        <v>91.3</v>
      </c>
      <c r="K176" s="178">
        <v>262.39999999999998</v>
      </c>
      <c r="L176" s="178">
        <v>262.39999999999998</v>
      </c>
      <c r="M176" s="178">
        <v>264.2</v>
      </c>
      <c r="N176" s="328">
        <v>102.3</v>
      </c>
      <c r="O176" s="143">
        <v>126.3</v>
      </c>
      <c r="P176" s="143">
        <v>276.39999999999998</v>
      </c>
      <c r="Q176" s="178">
        <v>309.8</v>
      </c>
      <c r="R176" s="328">
        <v>137.1</v>
      </c>
      <c r="S176" s="328">
        <v>123.1</v>
      </c>
      <c r="T176" s="328">
        <v>130.1</v>
      </c>
      <c r="U176" s="328">
        <v>307</v>
      </c>
      <c r="V176" s="303">
        <v>139.69999999999999</v>
      </c>
      <c r="W176" s="303">
        <v>103.3</v>
      </c>
      <c r="X176" s="303">
        <v>103.3</v>
      </c>
      <c r="Y176" s="303">
        <v>103.3</v>
      </c>
      <c r="Z176" s="303">
        <v>112.8</v>
      </c>
      <c r="AA176" s="303">
        <v>99.3</v>
      </c>
      <c r="AB176" s="303">
        <v>98.9</v>
      </c>
      <c r="AC176" s="303">
        <v>99.9</v>
      </c>
      <c r="AD176" s="303">
        <v>101.5</v>
      </c>
      <c r="AE176" s="303">
        <v>98</v>
      </c>
      <c r="AF176" s="303">
        <v>107.8</v>
      </c>
    </row>
    <row r="177" spans="1:32">
      <c r="C177" s="156"/>
      <c r="D177" s="144" t="s">
        <v>180</v>
      </c>
      <c r="E177" s="339" t="s">
        <v>386</v>
      </c>
      <c r="F177" s="234">
        <v>0.8</v>
      </c>
      <c r="G177" s="178">
        <v>105.3</v>
      </c>
      <c r="H177" s="178">
        <v>105.5</v>
      </c>
      <c r="I177" s="143">
        <v>105.8</v>
      </c>
      <c r="J177" s="303">
        <v>103.2</v>
      </c>
      <c r="K177" s="178">
        <v>100.4</v>
      </c>
      <c r="L177" s="178">
        <v>100.4</v>
      </c>
      <c r="M177" s="178">
        <v>100.5</v>
      </c>
      <c r="N177" s="328">
        <v>102.3</v>
      </c>
      <c r="O177" s="143">
        <v>141.19999999999999</v>
      </c>
      <c r="P177" s="143">
        <v>101.2</v>
      </c>
      <c r="Q177" s="178">
        <v>142.69999999999999</v>
      </c>
      <c r="R177" s="328">
        <v>118.8</v>
      </c>
      <c r="S177" s="328">
        <v>133.4</v>
      </c>
      <c r="T177" s="328">
        <v>136.5</v>
      </c>
      <c r="U177" s="328">
        <v>141.30000000000001</v>
      </c>
      <c r="V177" s="303">
        <v>114.1</v>
      </c>
      <c r="W177" s="303">
        <v>102.2</v>
      </c>
      <c r="X177" s="303">
        <v>102</v>
      </c>
      <c r="Y177" s="303">
        <v>101.9</v>
      </c>
      <c r="Z177" s="303">
        <v>101</v>
      </c>
      <c r="AA177" s="303">
        <v>100.6</v>
      </c>
      <c r="AB177" s="303">
        <v>100.2</v>
      </c>
      <c r="AC177" s="303">
        <v>100.9</v>
      </c>
      <c r="AD177" s="303">
        <v>100.8</v>
      </c>
      <c r="AE177" s="303">
        <v>103.1</v>
      </c>
      <c r="AF177" s="303">
        <v>102</v>
      </c>
    </row>
    <row r="178" spans="1:32">
      <c r="C178" s="156"/>
      <c r="D178" s="144" t="s">
        <v>181</v>
      </c>
      <c r="E178" s="339" t="s">
        <v>388</v>
      </c>
      <c r="F178" s="234">
        <v>1.5</v>
      </c>
      <c r="G178" s="178">
        <v>86.7</v>
      </c>
      <c r="H178" s="178">
        <v>85.7</v>
      </c>
      <c r="I178" s="143">
        <v>82.7</v>
      </c>
      <c r="J178" s="303">
        <v>102.5</v>
      </c>
      <c r="K178" s="178">
        <v>97</v>
      </c>
      <c r="L178" s="178">
        <v>97</v>
      </c>
      <c r="M178" s="178">
        <v>95.9</v>
      </c>
      <c r="N178" s="328">
        <v>99.1</v>
      </c>
      <c r="O178" s="143">
        <v>77</v>
      </c>
      <c r="P178" s="143">
        <v>101.6</v>
      </c>
      <c r="Q178" s="178">
        <v>106.3</v>
      </c>
      <c r="R178" s="328">
        <v>143.1</v>
      </c>
      <c r="S178" s="328">
        <v>100.4</v>
      </c>
      <c r="T178" s="328">
        <v>116.4</v>
      </c>
      <c r="U178" s="328">
        <v>101.1</v>
      </c>
      <c r="V178" s="303">
        <v>151</v>
      </c>
      <c r="W178" s="303">
        <v>100.6</v>
      </c>
      <c r="X178" s="303">
        <v>100.7</v>
      </c>
      <c r="Y178" s="303">
        <v>100.6</v>
      </c>
      <c r="Z178" s="303">
        <v>95.4</v>
      </c>
      <c r="AA178" s="303">
        <v>100.7</v>
      </c>
      <c r="AB178" s="303">
        <v>100.1</v>
      </c>
      <c r="AC178" s="303">
        <v>100.4</v>
      </c>
      <c r="AD178" s="303">
        <v>100.7</v>
      </c>
      <c r="AE178" s="303">
        <v>102.3</v>
      </c>
      <c r="AF178" s="303">
        <v>106.1</v>
      </c>
    </row>
    <row r="179" spans="1:32">
      <c r="C179" s="156"/>
      <c r="D179" s="144" t="s">
        <v>182</v>
      </c>
      <c r="E179" s="339" t="s">
        <v>390</v>
      </c>
      <c r="F179" s="234">
        <v>2.2999999999999998</v>
      </c>
      <c r="G179" s="178">
        <v>97.2</v>
      </c>
      <c r="H179" s="178">
        <v>103.7</v>
      </c>
      <c r="I179" s="143">
        <v>106.1</v>
      </c>
      <c r="J179" s="303">
        <v>106.2</v>
      </c>
      <c r="K179" s="178">
        <v>94.1</v>
      </c>
      <c r="L179" s="178">
        <v>94.1</v>
      </c>
      <c r="M179" s="178">
        <v>100.4</v>
      </c>
      <c r="N179" s="328">
        <v>97</v>
      </c>
      <c r="O179" s="143">
        <v>105.1</v>
      </c>
      <c r="P179" s="143">
        <v>87.8</v>
      </c>
      <c r="Q179" s="178">
        <v>105</v>
      </c>
      <c r="R179" s="328">
        <v>149.80000000000001</v>
      </c>
      <c r="S179" s="328">
        <v>109.4</v>
      </c>
      <c r="T179" s="328">
        <v>130.19999999999999</v>
      </c>
      <c r="U179" s="328">
        <v>115.8</v>
      </c>
      <c r="V179" s="303">
        <v>145.9</v>
      </c>
      <c r="W179" s="303">
        <v>100.3</v>
      </c>
      <c r="X179" s="303">
        <v>100.3</v>
      </c>
      <c r="Y179" s="303">
        <v>100.3</v>
      </c>
      <c r="Z179" s="303">
        <v>159.5</v>
      </c>
      <c r="AA179" s="303">
        <v>104.9</v>
      </c>
      <c r="AB179" s="303">
        <v>101.7</v>
      </c>
      <c r="AC179" s="303">
        <v>101.9</v>
      </c>
      <c r="AD179" s="303">
        <v>102.6</v>
      </c>
      <c r="AE179" s="303">
        <v>106.4</v>
      </c>
      <c r="AF179" s="303">
        <v>106.6</v>
      </c>
    </row>
    <row r="180" spans="1:32">
      <c r="C180" s="156"/>
      <c r="D180" s="144" t="s">
        <v>183</v>
      </c>
      <c r="E180" s="339" t="s">
        <v>392</v>
      </c>
      <c r="F180" s="234">
        <v>4.5999999999999996</v>
      </c>
      <c r="G180" s="178">
        <v>224.9</v>
      </c>
      <c r="H180" s="178">
        <v>224.9</v>
      </c>
      <c r="I180" s="143">
        <v>224.9</v>
      </c>
      <c r="J180" s="303">
        <v>100.7</v>
      </c>
      <c r="K180" s="178">
        <v>294.2</v>
      </c>
      <c r="L180" s="178">
        <v>294.2</v>
      </c>
      <c r="M180" s="178">
        <v>300.2</v>
      </c>
      <c r="N180" s="328">
        <v>100.8</v>
      </c>
      <c r="O180" s="143">
        <v>118.5</v>
      </c>
      <c r="P180" s="143">
        <v>303.5</v>
      </c>
      <c r="Q180" s="178">
        <v>347.9</v>
      </c>
      <c r="R180" s="328">
        <v>152.69999999999999</v>
      </c>
      <c r="S180" s="328">
        <v>126</v>
      </c>
      <c r="T180" s="328">
        <v>166.2</v>
      </c>
      <c r="U180" s="328">
        <v>459.3</v>
      </c>
      <c r="V180" s="303">
        <v>155.19999999999999</v>
      </c>
      <c r="W180" s="303">
        <v>104.5</v>
      </c>
      <c r="X180" s="303">
        <v>104.5</v>
      </c>
      <c r="Y180" s="303">
        <v>104.4</v>
      </c>
      <c r="Z180" s="303">
        <v>100.8</v>
      </c>
      <c r="AA180" s="303">
        <v>99</v>
      </c>
      <c r="AB180" s="303">
        <v>100.2</v>
      </c>
      <c r="AC180" s="303">
        <v>100.3</v>
      </c>
      <c r="AD180" s="303">
        <v>100.2</v>
      </c>
      <c r="AE180" s="303">
        <v>100.8</v>
      </c>
      <c r="AF180" s="303">
        <v>101.5</v>
      </c>
    </row>
    <row r="181" spans="1:32">
      <c r="C181" s="156"/>
      <c r="D181" s="144" t="s">
        <v>184</v>
      </c>
      <c r="E181" s="339">
        <v>36</v>
      </c>
      <c r="F181" s="234">
        <v>0.6</v>
      </c>
      <c r="G181" s="178">
        <v>138.5</v>
      </c>
      <c r="H181" s="178">
        <v>138.5</v>
      </c>
      <c r="I181" s="143">
        <v>138.5</v>
      </c>
      <c r="J181" s="303">
        <v>100</v>
      </c>
      <c r="K181" s="178">
        <v>137.6</v>
      </c>
      <c r="L181" s="178">
        <v>137.6</v>
      </c>
      <c r="M181" s="178">
        <v>134.5</v>
      </c>
      <c r="N181" s="328">
        <v>113.6</v>
      </c>
      <c r="O181" s="143">
        <v>247.9</v>
      </c>
      <c r="P181" s="143">
        <v>146.9</v>
      </c>
      <c r="Q181" s="178">
        <v>216.1</v>
      </c>
      <c r="R181" s="328">
        <v>151.19999999999999</v>
      </c>
      <c r="S181" s="328">
        <v>120.9</v>
      </c>
      <c r="T181" s="328">
        <v>120.1</v>
      </c>
      <c r="U181" s="328">
        <v>223.2</v>
      </c>
      <c r="V181" s="303">
        <v>129.19999999999999</v>
      </c>
      <c r="W181" s="303">
        <v>101.5</v>
      </c>
      <c r="X181" s="303">
        <v>101.5</v>
      </c>
      <c r="Y181" s="303">
        <v>101.7</v>
      </c>
      <c r="Z181" s="303">
        <v>101.6</v>
      </c>
      <c r="AA181" s="303">
        <v>100.8</v>
      </c>
      <c r="AB181" s="303">
        <v>101.5</v>
      </c>
      <c r="AC181" s="303">
        <v>101.4</v>
      </c>
      <c r="AD181" s="303">
        <v>102</v>
      </c>
      <c r="AE181" s="303">
        <v>102.2</v>
      </c>
      <c r="AF181" s="303">
        <v>101</v>
      </c>
    </row>
    <row r="182" spans="1:32" s="284" customFormat="1">
      <c r="C182" s="325"/>
      <c r="D182" s="284" t="s">
        <v>185</v>
      </c>
      <c r="E182" s="338" t="s">
        <v>395</v>
      </c>
      <c r="F182" s="319">
        <v>0.1</v>
      </c>
      <c r="G182" s="180">
        <v>100</v>
      </c>
      <c r="H182" s="180">
        <v>100</v>
      </c>
      <c r="I182" s="288">
        <v>106.5</v>
      </c>
      <c r="J182" s="344">
        <v>50.7</v>
      </c>
      <c r="K182" s="180">
        <v>127.5</v>
      </c>
      <c r="L182" s="180">
        <v>127.5</v>
      </c>
      <c r="M182" s="180">
        <v>130.4</v>
      </c>
      <c r="N182" s="327">
        <v>130.4</v>
      </c>
      <c r="O182" s="288">
        <v>121.5</v>
      </c>
      <c r="P182" s="288">
        <v>130.80000000000001</v>
      </c>
      <c r="Q182" s="180">
        <v>191.3</v>
      </c>
      <c r="R182" s="327">
        <v>160</v>
      </c>
      <c r="S182" s="327">
        <v>149.9</v>
      </c>
      <c r="T182" s="327">
        <v>138.80000000000001</v>
      </c>
      <c r="U182" s="327">
        <v>215.6</v>
      </c>
      <c r="V182" s="344">
        <v>191.3</v>
      </c>
      <c r="W182" s="344">
        <v>101.4</v>
      </c>
      <c r="X182" s="344">
        <v>101.4</v>
      </c>
      <c r="Y182" s="344">
        <v>101.4</v>
      </c>
      <c r="Z182" s="344">
        <v>100.5</v>
      </c>
      <c r="AA182" s="344">
        <v>100.4</v>
      </c>
      <c r="AB182" s="344">
        <v>100.3</v>
      </c>
      <c r="AC182" s="344">
        <v>100.5</v>
      </c>
      <c r="AD182" s="344">
        <v>100.5</v>
      </c>
      <c r="AE182" s="344">
        <v>100</v>
      </c>
      <c r="AF182" s="344">
        <v>110.9</v>
      </c>
    </row>
    <row r="183" spans="1:32" s="284" customFormat="1">
      <c r="A183" s="144"/>
      <c r="C183" s="325"/>
      <c r="D183" s="144" t="s">
        <v>186</v>
      </c>
      <c r="E183" s="339">
        <v>40</v>
      </c>
      <c r="F183" s="234">
        <v>0</v>
      </c>
      <c r="G183" s="178">
        <v>100</v>
      </c>
      <c r="H183" s="178">
        <v>100</v>
      </c>
      <c r="I183" s="143">
        <v>100</v>
      </c>
      <c r="J183" s="288">
        <v>32.799999999999997</v>
      </c>
      <c r="K183" s="178">
        <v>102.4</v>
      </c>
      <c r="L183" s="178">
        <v>102.4</v>
      </c>
      <c r="M183" s="178">
        <v>105.7</v>
      </c>
      <c r="N183" s="328">
        <v>105.7</v>
      </c>
      <c r="O183" s="143">
        <v>111.6</v>
      </c>
      <c r="P183" s="143">
        <v>112.2</v>
      </c>
      <c r="Q183" s="178">
        <v>166.9</v>
      </c>
      <c r="R183" s="328">
        <v>125.5</v>
      </c>
      <c r="S183" s="328">
        <v>151.69999999999999</v>
      </c>
      <c r="T183" s="328">
        <v>142.1</v>
      </c>
      <c r="U183" s="328">
        <v>203.7</v>
      </c>
      <c r="V183" s="303">
        <v>142.4</v>
      </c>
      <c r="W183" s="303">
        <v>103.3</v>
      </c>
      <c r="X183" s="303">
        <v>103.3</v>
      </c>
      <c r="Y183" s="303">
        <v>103.3</v>
      </c>
      <c r="Z183" s="303">
        <v>100.9</v>
      </c>
      <c r="AA183" s="303">
        <v>100.4</v>
      </c>
      <c r="AB183" s="303">
        <v>100.8</v>
      </c>
      <c r="AC183" s="303">
        <v>100.8</v>
      </c>
      <c r="AD183" s="303">
        <v>100.9</v>
      </c>
      <c r="AE183" s="303">
        <v>101.8</v>
      </c>
      <c r="AF183" s="303">
        <v>110.9</v>
      </c>
    </row>
    <row r="184" spans="1:32">
      <c r="C184" s="156"/>
      <c r="D184" s="144" t="s">
        <v>187</v>
      </c>
      <c r="E184" s="339">
        <v>41</v>
      </c>
      <c r="F184" s="234">
        <v>0</v>
      </c>
      <c r="G184" s="178">
        <v>91.8</v>
      </c>
      <c r="H184" s="178">
        <v>94.1</v>
      </c>
      <c r="I184" s="143">
        <v>122.2</v>
      </c>
      <c r="J184" s="303">
        <v>93.8</v>
      </c>
      <c r="K184" s="178">
        <v>157.19999999999999</v>
      </c>
      <c r="L184" s="178">
        <v>157.19999999999999</v>
      </c>
      <c r="M184" s="178">
        <v>159.6</v>
      </c>
      <c r="N184" s="328">
        <v>159.6</v>
      </c>
      <c r="O184" s="143">
        <v>133.30000000000001</v>
      </c>
      <c r="P184" s="143">
        <v>153</v>
      </c>
      <c r="Q184" s="178">
        <v>220.3</v>
      </c>
      <c r="R184" s="328">
        <v>200.9</v>
      </c>
      <c r="S184" s="328">
        <v>148.30000000000001</v>
      </c>
      <c r="T184" s="328">
        <v>136</v>
      </c>
      <c r="U184" s="328">
        <v>252.4</v>
      </c>
      <c r="V184" s="303">
        <v>242</v>
      </c>
      <c r="W184" s="303">
        <v>101</v>
      </c>
      <c r="X184" s="303">
        <v>101</v>
      </c>
      <c r="Y184" s="303">
        <v>101</v>
      </c>
      <c r="Z184" s="303">
        <v>100.5</v>
      </c>
      <c r="AA184" s="303">
        <v>100.3</v>
      </c>
      <c r="AB184" s="303">
        <v>100.3</v>
      </c>
      <c r="AC184" s="303">
        <v>100.4</v>
      </c>
      <c r="AD184" s="303">
        <v>100.5</v>
      </c>
      <c r="AE184" s="303">
        <v>118.9</v>
      </c>
      <c r="AF184" s="303">
        <v>118.1</v>
      </c>
    </row>
    <row r="185" spans="1:32">
      <c r="C185" s="156"/>
      <c r="D185" s="144" t="s">
        <v>187</v>
      </c>
      <c r="E185" s="339"/>
      <c r="F185" s="234"/>
      <c r="G185" s="178"/>
      <c r="H185" s="178"/>
      <c r="I185" s="143"/>
      <c r="J185" s="303"/>
      <c r="K185" s="178"/>
      <c r="L185" s="178"/>
      <c r="M185" s="178"/>
      <c r="N185" s="328"/>
      <c r="O185" s="143"/>
      <c r="P185" s="143"/>
      <c r="Q185" s="178"/>
      <c r="R185" s="328"/>
      <c r="S185" s="328"/>
      <c r="T185" s="328"/>
      <c r="U185" s="328"/>
      <c r="V185" s="303"/>
      <c r="W185" s="303"/>
      <c r="X185" s="303"/>
      <c r="Y185" s="303"/>
      <c r="Z185" s="303"/>
      <c r="AA185" s="303">
        <v>100.3</v>
      </c>
      <c r="AB185" s="303"/>
      <c r="AC185" s="303"/>
      <c r="AD185" s="303">
        <v>100.5</v>
      </c>
      <c r="AE185" s="303">
        <v>104.1</v>
      </c>
      <c r="AF185" s="303">
        <v>118.1</v>
      </c>
    </row>
    <row r="186" spans="1:32">
      <c r="A186" s="284"/>
      <c r="C186" s="156"/>
      <c r="D186" s="284" t="s">
        <v>188</v>
      </c>
      <c r="E186" s="340" t="s">
        <v>139</v>
      </c>
      <c r="F186" s="319">
        <v>6.9</v>
      </c>
      <c r="G186" s="180">
        <v>95</v>
      </c>
      <c r="H186" s="180">
        <v>90.2</v>
      </c>
      <c r="I186" s="288">
        <v>88.5</v>
      </c>
      <c r="J186" s="344">
        <v>101.7</v>
      </c>
      <c r="K186" s="180">
        <v>115.8</v>
      </c>
      <c r="L186" s="180">
        <v>115.8</v>
      </c>
      <c r="M186" s="180">
        <v>118.7</v>
      </c>
      <c r="N186" s="327">
        <v>118.7</v>
      </c>
      <c r="O186" s="288">
        <v>85</v>
      </c>
      <c r="P186" s="288">
        <v>127.7</v>
      </c>
      <c r="Q186" s="180">
        <v>149</v>
      </c>
      <c r="R186" s="327">
        <v>123.5</v>
      </c>
      <c r="S186" s="327">
        <v>118.6</v>
      </c>
      <c r="T186" s="327">
        <v>129.19999999999999</v>
      </c>
      <c r="U186" s="327">
        <v>199.5</v>
      </c>
      <c r="V186" s="344">
        <v>126</v>
      </c>
      <c r="W186" s="344">
        <v>101.1</v>
      </c>
      <c r="X186" s="344">
        <v>101.1</v>
      </c>
      <c r="Y186" s="344">
        <v>101.1</v>
      </c>
      <c r="Z186" s="344">
        <v>103.2</v>
      </c>
      <c r="AA186" s="344">
        <v>101.6</v>
      </c>
      <c r="AB186" s="344">
        <v>102.2</v>
      </c>
      <c r="AC186" s="344">
        <v>102.9</v>
      </c>
      <c r="AD186" s="344">
        <v>101.2</v>
      </c>
      <c r="AE186" s="344">
        <v>103.8</v>
      </c>
      <c r="AF186" s="344">
        <v>105.9</v>
      </c>
    </row>
    <row r="187" spans="1:32">
      <c r="A187" s="284"/>
      <c r="C187" s="156"/>
      <c r="D187" s="284" t="s">
        <v>189</v>
      </c>
      <c r="E187" s="340" t="s">
        <v>139</v>
      </c>
      <c r="F187" s="319">
        <v>4.0999999999999996</v>
      </c>
      <c r="G187" s="180">
        <v>103</v>
      </c>
      <c r="H187" s="180">
        <v>105.2</v>
      </c>
      <c r="I187" s="288">
        <v>105.9</v>
      </c>
      <c r="J187" s="344">
        <v>105.2</v>
      </c>
      <c r="K187" s="180">
        <v>113.9</v>
      </c>
      <c r="L187" s="180">
        <v>113.9</v>
      </c>
      <c r="M187" s="180">
        <v>114.8</v>
      </c>
      <c r="N187" s="327">
        <v>114.8</v>
      </c>
      <c r="O187" s="288">
        <v>119.8</v>
      </c>
      <c r="P187" s="288">
        <v>115.3</v>
      </c>
      <c r="Q187" s="180">
        <v>144.5</v>
      </c>
      <c r="R187" s="327">
        <v>119</v>
      </c>
      <c r="S187" s="327">
        <v>133.9</v>
      </c>
      <c r="T187" s="327">
        <v>119.7</v>
      </c>
      <c r="U187" s="327">
        <v>160.30000000000001</v>
      </c>
      <c r="V187" s="344">
        <v>121.3</v>
      </c>
      <c r="W187" s="344">
        <v>107.8</v>
      </c>
      <c r="X187" s="344">
        <v>107.9</v>
      </c>
      <c r="Y187" s="344">
        <v>107.9</v>
      </c>
      <c r="Z187" s="344">
        <v>123.9</v>
      </c>
      <c r="AA187" s="344">
        <v>121.7</v>
      </c>
      <c r="AB187" s="344">
        <v>122.5</v>
      </c>
      <c r="AC187" s="344">
        <v>123.3</v>
      </c>
      <c r="AD187" s="344">
        <v>121.4</v>
      </c>
      <c r="AE187" s="344">
        <v>127.7</v>
      </c>
      <c r="AF187" s="344">
        <v>106.1</v>
      </c>
    </row>
    <row r="188" spans="1:32">
      <c r="A188" s="284"/>
      <c r="C188" s="156"/>
      <c r="D188" s="321" t="s">
        <v>190</v>
      </c>
      <c r="E188" s="342" t="s">
        <v>139</v>
      </c>
      <c r="F188" s="341">
        <v>89</v>
      </c>
      <c r="G188" s="343">
        <v>103.4</v>
      </c>
      <c r="H188" s="343">
        <v>103.7</v>
      </c>
      <c r="I188" s="334">
        <v>104.1</v>
      </c>
      <c r="J188" s="345">
        <v>87.3</v>
      </c>
      <c r="K188" s="343">
        <v>122.1</v>
      </c>
      <c r="L188" s="343">
        <v>122.1</v>
      </c>
      <c r="M188" s="343">
        <v>122.4</v>
      </c>
      <c r="N188" s="334">
        <v>122.4</v>
      </c>
      <c r="O188" s="334">
        <v>141.19999999999999</v>
      </c>
      <c r="P188" s="334">
        <v>123.2</v>
      </c>
      <c r="Q188" s="343">
        <v>123.3</v>
      </c>
      <c r="R188" s="334">
        <v>131.4</v>
      </c>
      <c r="S188" s="334">
        <v>144.1</v>
      </c>
      <c r="T188" s="334">
        <v>126.7</v>
      </c>
      <c r="U188" s="334">
        <v>130.1</v>
      </c>
      <c r="V188" s="345">
        <v>136</v>
      </c>
      <c r="W188" s="345">
        <v>101.2</v>
      </c>
      <c r="X188" s="345">
        <v>101.3</v>
      </c>
      <c r="Y188" s="345">
        <v>101.3</v>
      </c>
      <c r="Z188" s="345">
        <v>100.2</v>
      </c>
      <c r="AA188" s="345">
        <v>100.4</v>
      </c>
      <c r="AB188" s="345">
        <v>100</v>
      </c>
      <c r="AC188" s="345">
        <v>100.5</v>
      </c>
      <c r="AD188" s="345">
        <v>100.4</v>
      </c>
      <c r="AE188" s="345">
        <v>101.2</v>
      </c>
      <c r="AF188" s="345">
        <v>106.2</v>
      </c>
    </row>
    <row r="189" spans="1:32">
      <c r="C189" s="156"/>
      <c r="D189" s="156"/>
      <c r="E189" s="156"/>
      <c r="F189" s="290"/>
      <c r="G189" s="328"/>
      <c r="H189" s="328"/>
      <c r="I189" s="328"/>
      <c r="J189" s="328"/>
      <c r="K189" s="328"/>
      <c r="L189" s="328"/>
      <c r="M189" s="328"/>
      <c r="N189" s="328"/>
      <c r="O189" s="328"/>
      <c r="P189" s="143"/>
      <c r="Q189" s="143"/>
      <c r="R189" s="143"/>
      <c r="S189" s="143"/>
      <c r="T189" s="143"/>
      <c r="U189" s="143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</row>
    <row r="190" spans="1:32"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</row>
    <row r="191" spans="1:32"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</row>
    <row r="192" spans="1:32"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</row>
    <row r="193" spans="22:32"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</row>
  </sheetData>
  <dataValidations disablePrompts="1"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L62" activePane="bottomRight" state="frozen"/>
      <selection activeCell="DP7" sqref="DP7"/>
      <selection pane="topRight" activeCell="DP7" sqref="DP7"/>
      <selection pane="bottomLeft" activeCell="DP7" sqref="DP7"/>
      <selection pane="bottomRight" activeCell="GC1" sqref="GC1:GC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3" width="13.7109375" style="155" bestFit="1" customWidth="1"/>
    <col min="4" max="4" width="13.85546875" style="155" bestFit="1" customWidth="1"/>
    <col min="5" max="5" width="13.7109375" style="155" customWidth="1"/>
    <col min="6" max="44" width="11.7109375" style="155" customWidth="1"/>
    <col min="45" max="122" width="10.7109375" style="155" customWidth="1"/>
    <col min="123" max="123" width="12.5703125" style="155" bestFit="1" customWidth="1"/>
    <col min="124" max="148" width="10.7109375" style="155" customWidth="1"/>
    <col min="149" max="149" width="12.5703125" style="155" bestFit="1" customWidth="1"/>
    <col min="150" max="150" width="16.28515625" style="155" bestFit="1" customWidth="1"/>
    <col min="151" max="151" width="12.140625" style="155" bestFit="1" customWidth="1"/>
    <col min="152" max="159" width="12.5703125" style="155" bestFit="1" customWidth="1"/>
    <col min="160" max="160" width="13.7109375" style="155" bestFit="1" customWidth="1"/>
    <col min="161" max="162" width="13.140625" style="155" bestFit="1" customWidth="1"/>
    <col min="163" max="166" width="13.7109375" style="155" bestFit="1" customWidth="1"/>
    <col min="167" max="168" width="13.140625" style="155" bestFit="1" customWidth="1"/>
    <col min="169" max="173" width="10.140625" style="155" bestFit="1" customWidth="1"/>
    <col min="174" max="176" width="11.7109375" style="155" bestFit="1" customWidth="1"/>
    <col min="177" max="16384" width="9.140625" style="155"/>
  </cols>
  <sheetData>
    <row r="1" spans="2:185" s="150" customFormat="1">
      <c r="B1" s="347" t="s">
        <v>22</v>
      </c>
      <c r="C1" s="438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</row>
    <row r="2" spans="2:185" s="150" customFormat="1">
      <c r="B2" s="150" t="s">
        <v>344</v>
      </c>
      <c r="C2" s="438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</row>
    <row r="3" spans="2:185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</row>
    <row r="4" spans="2:185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</row>
    <row r="5" spans="2:185" s="150" customFormat="1" ht="15" customHeight="1">
      <c r="B5" s="440" t="s">
        <v>104</v>
      </c>
      <c r="C5" s="442" t="s">
        <v>105</v>
      </c>
      <c r="D5" s="442" t="s">
        <v>106</v>
      </c>
      <c r="E5" s="440" t="s">
        <v>110</v>
      </c>
      <c r="F5" s="442" t="s">
        <v>111</v>
      </c>
      <c r="G5" s="442" t="s">
        <v>107</v>
      </c>
      <c r="H5" s="444" t="s">
        <v>108</v>
      </c>
      <c r="I5" s="444" t="s">
        <v>109</v>
      </c>
      <c r="J5" s="446"/>
      <c r="K5" s="349"/>
      <c r="L5" s="43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</row>
    <row r="6" spans="2:185" s="150" customFormat="1">
      <c r="B6" s="441"/>
      <c r="C6" s="443"/>
      <c r="D6" s="443"/>
      <c r="E6" s="441"/>
      <c r="F6" s="443"/>
      <c r="G6" s="443"/>
      <c r="H6" s="445"/>
      <c r="I6" s="445"/>
      <c r="J6" s="446"/>
      <c r="K6" s="349"/>
      <c r="L6" s="439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</row>
    <row r="7" spans="2:185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/>
      <c r="H7" s="353">
        <v>100.00000000000003</v>
      </c>
      <c r="I7" s="353">
        <v>100</v>
      </c>
      <c r="J7" s="179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</row>
    <row r="8" spans="2:185" s="150" customFormat="1">
      <c r="B8" s="155" t="s">
        <v>113</v>
      </c>
      <c r="C8" s="354">
        <v>43.95</v>
      </c>
      <c r="D8" s="355">
        <v>0</v>
      </c>
      <c r="E8" s="356">
        <v>67.490786240786235</v>
      </c>
      <c r="F8" s="355">
        <v>0</v>
      </c>
      <c r="G8" s="356">
        <v>47.735418703160647</v>
      </c>
      <c r="H8" s="356">
        <v>50.228571428571442</v>
      </c>
      <c r="I8" s="355">
        <v>0</v>
      </c>
      <c r="J8" s="179"/>
      <c r="L8" s="179"/>
      <c r="M8" s="357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</row>
    <row r="9" spans="2:185" s="150" customFormat="1">
      <c r="B9" s="155" t="s">
        <v>114</v>
      </c>
      <c r="C9" s="354">
        <v>2.66</v>
      </c>
      <c r="D9" s="356">
        <v>4.7457627118644075</v>
      </c>
      <c r="E9" s="356">
        <v>4.0847665847665846</v>
      </c>
      <c r="F9" s="355">
        <v>0</v>
      </c>
      <c r="G9" s="356">
        <v>2.889106114912567</v>
      </c>
      <c r="H9" s="356">
        <v>3.0400000000000005</v>
      </c>
      <c r="I9" s="355">
        <v>0</v>
      </c>
      <c r="J9" s="179"/>
      <c r="K9" s="179"/>
      <c r="L9" s="179"/>
      <c r="M9" s="357"/>
      <c r="N9" s="35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</row>
    <row r="10" spans="2:185" s="150" customFormat="1">
      <c r="B10" s="155" t="s">
        <v>115</v>
      </c>
      <c r="C10" s="354">
        <v>6.5</v>
      </c>
      <c r="D10" s="356">
        <v>11.596788581623551</v>
      </c>
      <c r="E10" s="356">
        <v>9.9815724815724813</v>
      </c>
      <c r="F10" s="355">
        <v>0</v>
      </c>
      <c r="G10" s="356">
        <v>7.0598457695231893</v>
      </c>
      <c r="H10" s="356">
        <v>7.4285714285714297</v>
      </c>
      <c r="I10" s="356">
        <v>12.174564525191984</v>
      </c>
      <c r="J10" s="179"/>
      <c r="K10" s="179"/>
      <c r="L10" s="179"/>
      <c r="M10" s="357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</row>
    <row r="11" spans="2:185" s="150" customFormat="1">
      <c r="B11" s="155" t="s">
        <v>116</v>
      </c>
      <c r="C11" s="354">
        <v>12.5</v>
      </c>
      <c r="D11" s="356">
        <v>22.301516503122215</v>
      </c>
      <c r="E11" s="355">
        <v>0</v>
      </c>
      <c r="F11" s="356">
        <v>35.837155963302756</v>
      </c>
      <c r="G11" s="356">
        <v>13.576626479852287</v>
      </c>
      <c r="H11" s="355">
        <v>0</v>
      </c>
      <c r="I11" s="356">
        <v>23.412624086907663</v>
      </c>
      <c r="J11" s="179"/>
      <c r="K11" s="179"/>
      <c r="L11" s="179"/>
      <c r="M11" s="357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</row>
    <row r="12" spans="2:185" s="150" customFormat="1">
      <c r="B12" s="155" t="s">
        <v>117</v>
      </c>
      <c r="C12" s="354">
        <v>5.98</v>
      </c>
      <c r="D12" s="356">
        <v>10.669045495093668</v>
      </c>
      <c r="E12" s="356">
        <v>9.1830466830466833</v>
      </c>
      <c r="F12" s="355">
        <v>0</v>
      </c>
      <c r="G12" s="355">
        <v>0</v>
      </c>
      <c r="H12" s="356">
        <v>6.8342857142857154</v>
      </c>
      <c r="I12" s="356">
        <v>11.200599363176625</v>
      </c>
      <c r="J12" s="179"/>
      <c r="K12" s="179"/>
      <c r="L12" s="179"/>
      <c r="M12" s="357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</row>
    <row r="13" spans="2:185" s="150" customFormat="1">
      <c r="B13" s="155" t="s">
        <v>118</v>
      </c>
      <c r="C13" s="354">
        <v>3.4</v>
      </c>
      <c r="D13" s="356">
        <v>6.0660124888492426</v>
      </c>
      <c r="E13" s="355">
        <v>0</v>
      </c>
      <c r="F13" s="356">
        <v>9.74770642201835</v>
      </c>
      <c r="G13" s="356">
        <v>3.6928424025198221</v>
      </c>
      <c r="H13" s="356">
        <v>3.8857142857142866</v>
      </c>
      <c r="I13" s="356">
        <v>6.3682337516388836</v>
      </c>
      <c r="J13" s="179"/>
      <c r="K13" s="179"/>
      <c r="L13" s="179"/>
      <c r="M13" s="357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</row>
    <row r="14" spans="2:185" s="150" customFormat="1">
      <c r="B14" s="155" t="s">
        <v>119</v>
      </c>
      <c r="C14" s="354">
        <v>7.93</v>
      </c>
      <c r="D14" s="356">
        <v>14.148082069580733</v>
      </c>
      <c r="E14" s="355">
        <v>0</v>
      </c>
      <c r="F14" s="356">
        <v>22.735091743119266</v>
      </c>
      <c r="G14" s="356">
        <v>8.6130118388182915</v>
      </c>
      <c r="H14" s="356">
        <v>9.0628571428571441</v>
      </c>
      <c r="I14" s="356">
        <v>14.85296872073422</v>
      </c>
      <c r="J14" s="179"/>
      <c r="K14" s="179"/>
      <c r="L14" s="179"/>
      <c r="M14" s="357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</row>
    <row r="15" spans="2:185" s="150" customFormat="1">
      <c r="B15" s="155" t="s">
        <v>120</v>
      </c>
      <c r="C15" s="354">
        <v>3.33</v>
      </c>
      <c r="D15" s="356">
        <v>5.9411239964317577</v>
      </c>
      <c r="E15" s="355">
        <v>0</v>
      </c>
      <c r="F15" s="356">
        <v>9.5470183486238547</v>
      </c>
      <c r="G15" s="356">
        <v>3.6168132942326494</v>
      </c>
      <c r="H15" s="356">
        <v>3.8057142857142865</v>
      </c>
      <c r="I15" s="356">
        <v>6.2371230567522007</v>
      </c>
      <c r="J15" s="179"/>
      <c r="K15" s="179"/>
      <c r="L15" s="179"/>
      <c r="M15" s="357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</row>
    <row r="16" spans="2:185" s="150" customFormat="1">
      <c r="B16" s="155" t="s">
        <v>121</v>
      </c>
      <c r="C16" s="354">
        <v>2.2400000000000002</v>
      </c>
      <c r="D16" s="356">
        <v>3.9964317573595012</v>
      </c>
      <c r="E16" s="355">
        <v>0</v>
      </c>
      <c r="F16" s="356">
        <v>6.4220183486238547</v>
      </c>
      <c r="G16" s="356">
        <v>2.43293146518953</v>
      </c>
      <c r="H16" s="356">
        <v>2.5600000000000005</v>
      </c>
      <c r="I16" s="356">
        <v>4.1955422363738535</v>
      </c>
      <c r="J16" s="179"/>
      <c r="K16" s="179"/>
      <c r="L16" s="179"/>
      <c r="M16" s="357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</row>
    <row r="17" spans="2:185" s="150" customFormat="1">
      <c r="B17" s="155" t="s">
        <v>122</v>
      </c>
      <c r="C17" s="354">
        <v>2.4500000000000002</v>
      </c>
      <c r="D17" s="356">
        <v>4.3710972346119545</v>
      </c>
      <c r="E17" s="355">
        <v>0</v>
      </c>
      <c r="F17" s="356">
        <v>7.0240825688073407</v>
      </c>
      <c r="G17" s="356">
        <v>2.6610187900510485</v>
      </c>
      <c r="H17" s="356">
        <v>2.8000000000000007</v>
      </c>
      <c r="I17" s="356">
        <v>4.5888743210339022</v>
      </c>
      <c r="J17" s="179"/>
      <c r="K17" s="179"/>
      <c r="L17" s="179"/>
      <c r="M17" s="357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</row>
    <row r="18" spans="2:185" s="150" customFormat="1">
      <c r="B18" s="155" t="s">
        <v>123</v>
      </c>
      <c r="C18" s="354">
        <v>3.03</v>
      </c>
      <c r="D18" s="356">
        <v>5.4058876003568237</v>
      </c>
      <c r="E18" s="355">
        <v>0</v>
      </c>
      <c r="F18" s="356">
        <v>8.6869266055045866</v>
      </c>
      <c r="G18" s="356">
        <v>3.2909742587161941</v>
      </c>
      <c r="H18" s="356">
        <v>3.4628571428571431</v>
      </c>
      <c r="I18" s="356">
        <v>5.675220078666416</v>
      </c>
      <c r="J18" s="179"/>
      <c r="K18" s="179"/>
      <c r="L18" s="179"/>
      <c r="M18" s="357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</row>
    <row r="19" spans="2:185" s="150" customFormat="1">
      <c r="B19" s="155" t="s">
        <v>124</v>
      </c>
      <c r="C19" s="354">
        <v>6.03</v>
      </c>
      <c r="D19" s="356">
        <v>10.758251561106157</v>
      </c>
      <c r="E19" s="356">
        <v>9.2598280098280092</v>
      </c>
      <c r="F19" s="355">
        <v>0</v>
      </c>
      <c r="G19" s="356">
        <v>6.5493646138807433</v>
      </c>
      <c r="H19" s="356">
        <v>6.8914285714285723</v>
      </c>
      <c r="I19" s="356">
        <v>11.294249859524257</v>
      </c>
      <c r="J19" s="179"/>
      <c r="K19" s="179"/>
      <c r="L19" s="179"/>
      <c r="M19" s="357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</row>
    <row r="20" spans="2:185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</row>
    <row r="21" spans="2:185" s="319" customFormat="1">
      <c r="C21" s="359"/>
      <c r="D21" s="360">
        <v>37257</v>
      </c>
      <c r="E21" s="360">
        <v>37288</v>
      </c>
      <c r="F21" s="360">
        <v>37316</v>
      </c>
      <c r="G21" s="360">
        <v>37347</v>
      </c>
      <c r="H21" s="360">
        <v>37377</v>
      </c>
      <c r="I21" s="360">
        <v>37408</v>
      </c>
      <c r="J21" s="360">
        <v>37438</v>
      </c>
      <c r="K21" s="360">
        <v>37469</v>
      </c>
      <c r="L21" s="360">
        <v>37500</v>
      </c>
      <c r="M21" s="360">
        <v>37530</v>
      </c>
      <c r="N21" s="360">
        <v>37561</v>
      </c>
      <c r="O21" s="360">
        <v>37591</v>
      </c>
      <c r="P21" s="360">
        <v>37622</v>
      </c>
      <c r="Q21" s="360">
        <v>37653</v>
      </c>
      <c r="R21" s="360">
        <v>37681</v>
      </c>
      <c r="S21" s="360">
        <v>37712</v>
      </c>
      <c r="T21" s="360">
        <v>37742</v>
      </c>
      <c r="U21" s="360">
        <v>37773</v>
      </c>
      <c r="V21" s="360">
        <v>37803</v>
      </c>
      <c r="W21" s="360">
        <v>37834</v>
      </c>
      <c r="X21" s="360">
        <v>37865</v>
      </c>
      <c r="Y21" s="360">
        <v>37895</v>
      </c>
      <c r="Z21" s="360">
        <v>37926</v>
      </c>
      <c r="AA21" s="360">
        <v>37956</v>
      </c>
      <c r="AB21" s="360">
        <v>37987</v>
      </c>
      <c r="AC21" s="360">
        <v>38018</v>
      </c>
      <c r="AD21" s="360">
        <v>38047</v>
      </c>
      <c r="AE21" s="360">
        <v>38078</v>
      </c>
      <c r="AF21" s="360">
        <v>38108</v>
      </c>
      <c r="AG21" s="360">
        <v>38139</v>
      </c>
      <c r="AH21" s="360">
        <v>38169</v>
      </c>
      <c r="AI21" s="360">
        <v>38200</v>
      </c>
      <c r="AJ21" s="360">
        <v>38231</v>
      </c>
      <c r="AK21" s="360">
        <v>38261</v>
      </c>
      <c r="AL21" s="360">
        <v>38292</v>
      </c>
      <c r="AM21" s="360">
        <v>38322</v>
      </c>
      <c r="AN21" s="360">
        <v>38353</v>
      </c>
      <c r="AO21" s="360">
        <v>38384</v>
      </c>
      <c r="AP21" s="360">
        <v>38412</v>
      </c>
      <c r="AQ21" s="360">
        <v>38443</v>
      </c>
      <c r="AR21" s="360">
        <v>38473</v>
      </c>
      <c r="AS21" s="360">
        <v>38504</v>
      </c>
      <c r="AT21" s="360">
        <v>38534</v>
      </c>
      <c r="AU21" s="360">
        <v>38565</v>
      </c>
      <c r="AV21" s="360">
        <v>38596</v>
      </c>
      <c r="AW21" s="360">
        <v>38626</v>
      </c>
      <c r="AX21" s="360">
        <v>38657</v>
      </c>
      <c r="AY21" s="360">
        <v>38687</v>
      </c>
      <c r="AZ21" s="360">
        <v>38718</v>
      </c>
      <c r="BA21" s="360">
        <v>38749</v>
      </c>
      <c r="BB21" s="360">
        <v>38777</v>
      </c>
      <c r="BC21" s="360">
        <v>38808</v>
      </c>
      <c r="BD21" s="360">
        <v>38838</v>
      </c>
      <c r="BE21" s="360">
        <v>38869</v>
      </c>
      <c r="BF21" s="360">
        <v>38899</v>
      </c>
      <c r="BG21" s="360">
        <v>38930</v>
      </c>
      <c r="BH21" s="360">
        <v>38961</v>
      </c>
      <c r="BI21" s="360">
        <v>38991</v>
      </c>
      <c r="BJ21" s="360">
        <v>39022</v>
      </c>
      <c r="BK21" s="360">
        <v>39052</v>
      </c>
      <c r="BL21" s="360">
        <v>39083</v>
      </c>
      <c r="BM21" s="360">
        <v>39114</v>
      </c>
      <c r="BN21" s="360">
        <v>39142</v>
      </c>
      <c r="BO21" s="360">
        <v>39173</v>
      </c>
      <c r="BP21" s="360">
        <v>39203</v>
      </c>
      <c r="BQ21" s="360">
        <v>39234</v>
      </c>
      <c r="BR21" s="360">
        <v>39264</v>
      </c>
      <c r="BS21" s="360">
        <v>39295</v>
      </c>
      <c r="BT21" s="360">
        <v>39326</v>
      </c>
      <c r="BU21" s="360">
        <v>39356</v>
      </c>
      <c r="BV21" s="360">
        <v>39387</v>
      </c>
      <c r="BW21" s="360">
        <v>39417</v>
      </c>
      <c r="BX21" s="360">
        <v>39448</v>
      </c>
      <c r="BY21" s="360">
        <v>39479</v>
      </c>
      <c r="BZ21" s="360">
        <v>39508</v>
      </c>
      <c r="CA21" s="360">
        <v>39539</v>
      </c>
      <c r="CB21" s="360">
        <v>39569</v>
      </c>
      <c r="CC21" s="360">
        <v>39600</v>
      </c>
      <c r="CD21" s="360">
        <v>39630</v>
      </c>
      <c r="CE21" s="360">
        <v>39661</v>
      </c>
      <c r="CF21" s="360">
        <v>39692</v>
      </c>
      <c r="CG21" s="360">
        <v>39722</v>
      </c>
      <c r="CH21" s="360">
        <v>39753</v>
      </c>
      <c r="CI21" s="360">
        <v>39783</v>
      </c>
      <c r="CJ21" s="360">
        <v>39814</v>
      </c>
      <c r="CK21" s="360">
        <v>39845</v>
      </c>
      <c r="CL21" s="360">
        <v>39873</v>
      </c>
      <c r="CM21" s="360">
        <v>39904</v>
      </c>
      <c r="CN21" s="360">
        <v>39934</v>
      </c>
      <c r="CO21" s="360">
        <v>39965</v>
      </c>
      <c r="CP21" s="360">
        <v>39995</v>
      </c>
      <c r="CQ21" s="360">
        <v>40026</v>
      </c>
      <c r="CR21" s="360">
        <v>40057</v>
      </c>
      <c r="CS21" s="360">
        <v>40087</v>
      </c>
      <c r="CT21" s="360">
        <v>40118</v>
      </c>
      <c r="CU21" s="360">
        <v>40148</v>
      </c>
      <c r="CV21" s="360">
        <v>40179</v>
      </c>
      <c r="CW21" s="360">
        <v>40210</v>
      </c>
      <c r="CX21" s="360">
        <v>40238</v>
      </c>
      <c r="CY21" s="360">
        <v>40269</v>
      </c>
      <c r="CZ21" s="360">
        <v>40299</v>
      </c>
      <c r="DA21" s="360">
        <v>40330</v>
      </c>
      <c r="DB21" s="360">
        <v>40360</v>
      </c>
      <c r="DC21" s="360">
        <v>40391</v>
      </c>
      <c r="DD21" s="360">
        <v>40422</v>
      </c>
      <c r="DE21" s="360">
        <v>40452</v>
      </c>
      <c r="DF21" s="360">
        <v>40483</v>
      </c>
      <c r="DG21" s="360">
        <v>40513</v>
      </c>
      <c r="DH21" s="360">
        <v>40544</v>
      </c>
      <c r="DI21" s="360">
        <v>40575</v>
      </c>
      <c r="DJ21" s="360">
        <v>40603</v>
      </c>
      <c r="DK21" s="360">
        <v>40634</v>
      </c>
      <c r="DL21" s="360">
        <v>40664</v>
      </c>
      <c r="DM21" s="360">
        <v>40695</v>
      </c>
      <c r="DN21" s="360">
        <v>40725</v>
      </c>
      <c r="DO21" s="360">
        <v>40756</v>
      </c>
      <c r="DP21" s="360">
        <v>40787</v>
      </c>
      <c r="DQ21" s="360">
        <v>40817</v>
      </c>
      <c r="DR21" s="360">
        <v>40848</v>
      </c>
      <c r="DS21" s="360">
        <v>40907</v>
      </c>
      <c r="DT21" s="360">
        <v>40938</v>
      </c>
      <c r="DU21" s="360">
        <v>40968</v>
      </c>
      <c r="DV21" s="360">
        <v>40998</v>
      </c>
      <c r="DW21" s="360">
        <v>41029</v>
      </c>
      <c r="DX21" s="360">
        <v>41059</v>
      </c>
      <c r="DY21" s="360">
        <v>41090</v>
      </c>
      <c r="DZ21" s="360">
        <v>41120</v>
      </c>
      <c r="EA21" s="360">
        <v>41151</v>
      </c>
      <c r="EB21" s="360">
        <v>41182</v>
      </c>
      <c r="EC21" s="360">
        <v>41212</v>
      </c>
      <c r="ED21" s="360">
        <v>41243</v>
      </c>
      <c r="EE21" s="360">
        <v>41273</v>
      </c>
      <c r="EF21" s="360">
        <v>41304</v>
      </c>
      <c r="EG21" s="360">
        <v>41333</v>
      </c>
      <c r="EH21" s="360">
        <v>41363</v>
      </c>
      <c r="EI21" s="360">
        <v>41394</v>
      </c>
      <c r="EJ21" s="360">
        <v>41424</v>
      </c>
      <c r="EK21" s="360">
        <v>41455</v>
      </c>
      <c r="EL21" s="360">
        <v>41485</v>
      </c>
      <c r="EM21" s="360">
        <v>41516</v>
      </c>
      <c r="EN21" s="360">
        <v>41547</v>
      </c>
      <c r="EO21" s="360">
        <v>41577</v>
      </c>
      <c r="EP21" s="360">
        <v>41608</v>
      </c>
      <c r="EQ21" s="360">
        <v>41638</v>
      </c>
      <c r="ER21" s="360">
        <v>41670</v>
      </c>
      <c r="ES21" s="360">
        <v>41671</v>
      </c>
      <c r="ET21" s="360">
        <v>41729</v>
      </c>
      <c r="EU21" s="360">
        <v>41759</v>
      </c>
      <c r="EV21" s="360">
        <v>41790</v>
      </c>
      <c r="EW21" s="360">
        <v>41820</v>
      </c>
      <c r="EX21" s="360">
        <v>41851</v>
      </c>
      <c r="EY21" s="360">
        <v>41881</v>
      </c>
      <c r="EZ21" s="360">
        <v>41912</v>
      </c>
      <c r="FA21" s="360">
        <v>41943</v>
      </c>
      <c r="FB21" s="360">
        <v>41973</v>
      </c>
      <c r="FC21" s="360">
        <v>42004</v>
      </c>
      <c r="FD21" s="360">
        <v>42035</v>
      </c>
      <c r="FE21" s="360">
        <v>42063</v>
      </c>
      <c r="FF21" s="360">
        <v>42064</v>
      </c>
      <c r="FG21" s="360">
        <v>42095</v>
      </c>
      <c r="FH21" s="360">
        <v>42125</v>
      </c>
      <c r="FI21" s="360">
        <v>42156</v>
      </c>
      <c r="FJ21" s="360">
        <v>42186</v>
      </c>
      <c r="FK21" s="360">
        <v>42217</v>
      </c>
      <c r="FL21" s="360">
        <v>42248</v>
      </c>
      <c r="FM21" s="360">
        <v>42278</v>
      </c>
      <c r="FN21" s="360">
        <v>42309</v>
      </c>
      <c r="FO21" s="360">
        <v>42339</v>
      </c>
      <c r="FP21" s="360">
        <v>42370</v>
      </c>
      <c r="FQ21" s="360">
        <v>42401</v>
      </c>
      <c r="FR21" s="360">
        <v>42430</v>
      </c>
      <c r="FS21" s="360">
        <v>42461</v>
      </c>
      <c r="FT21" s="360">
        <v>42491</v>
      </c>
      <c r="FU21" s="360">
        <v>42522</v>
      </c>
      <c r="FV21" s="360">
        <v>42552</v>
      </c>
      <c r="FW21" s="360">
        <v>42583</v>
      </c>
      <c r="FX21" s="360">
        <v>42614</v>
      </c>
      <c r="FY21" s="360">
        <v>42644</v>
      </c>
      <c r="FZ21" s="360">
        <v>42675</v>
      </c>
      <c r="GA21" s="360">
        <v>42705</v>
      </c>
      <c r="GB21" s="360">
        <v>42736</v>
      </c>
      <c r="GC21" s="360">
        <v>42767</v>
      </c>
    </row>
    <row r="22" spans="2:185" s="319" customFormat="1">
      <c r="C22" s="359"/>
      <c r="D22" s="359"/>
      <c r="E22" s="361"/>
      <c r="F22" s="361"/>
      <c r="G22" s="361"/>
      <c r="H22" s="361"/>
      <c r="I22" s="362"/>
      <c r="J22" s="362"/>
      <c r="K22" s="362"/>
      <c r="L22" s="361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</row>
    <row r="23" spans="2:185" s="319" customFormat="1">
      <c r="C23" s="359"/>
      <c r="D23" s="359"/>
      <c r="E23" s="361"/>
      <c r="F23" s="361"/>
      <c r="G23" s="361"/>
      <c r="H23" s="361"/>
      <c r="I23" s="362"/>
      <c r="J23" s="362"/>
      <c r="K23" s="362"/>
      <c r="L23" s="361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</row>
    <row r="24" spans="2:185" s="319" customFormat="1">
      <c r="B24" s="363" t="s">
        <v>204</v>
      </c>
      <c r="C24" s="364"/>
      <c r="D24" s="364"/>
      <c r="E24" s="365"/>
      <c r="F24" s="365"/>
      <c r="G24" s="365"/>
      <c r="H24" s="365"/>
      <c r="I24" s="366"/>
      <c r="J24" s="366"/>
      <c r="K24" s="366"/>
      <c r="L24" s="365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</row>
    <row r="25" spans="2:185" s="319" customFormat="1">
      <c r="B25" s="367" t="s">
        <v>127</v>
      </c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</row>
    <row r="26" spans="2:185" s="319" customFormat="1">
      <c r="B26" s="368" t="s">
        <v>20</v>
      </c>
      <c r="C26" s="369"/>
      <c r="D26" s="370">
        <v>7.2638064191645499</v>
      </c>
      <c r="E26" s="370">
        <v>5.5661248381294399</v>
      </c>
      <c r="F26" s="370">
        <v>5.8682382671068396</v>
      </c>
      <c r="G26" s="370">
        <v>4.2067296672637804</v>
      </c>
      <c r="H26" s="370">
        <v>6.7450609032582003</v>
      </c>
      <c r="I26" s="370">
        <v>5.3956292903082002</v>
      </c>
      <c r="J26" s="370">
        <v>7.8805418006176602</v>
      </c>
      <c r="K26" s="370">
        <v>7.0123108596017598</v>
      </c>
      <c r="L26" s="370">
        <v>6.00067060745278</v>
      </c>
      <c r="M26" s="370">
        <v>4.5426020880377997</v>
      </c>
      <c r="N26" s="370">
        <v>6.4991292004211596</v>
      </c>
      <c r="O26" s="370">
        <v>7.36693404981827</v>
      </c>
      <c r="P26" s="370">
        <v>6.64447138650893</v>
      </c>
      <c r="Q26" s="370">
        <v>7.09686219922928</v>
      </c>
      <c r="R26" s="370">
        <v>5.8306797221300197</v>
      </c>
      <c r="S26" s="370">
        <v>7.3879682266566196</v>
      </c>
      <c r="T26" s="370">
        <v>5.0454352455454599</v>
      </c>
      <c r="U26" s="370">
        <v>5.7228801225654902</v>
      </c>
      <c r="V26" s="370">
        <v>4.4991239949359603</v>
      </c>
      <c r="W26" s="370">
        <v>4.7254201573225201</v>
      </c>
      <c r="X26" s="370">
        <v>3.4728267077161901</v>
      </c>
      <c r="Y26" s="370">
        <v>1.99679339961064</v>
      </c>
      <c r="Z26" s="370">
        <v>2.6103111122729898</v>
      </c>
      <c r="AA26" s="370">
        <v>3.2864748952002301</v>
      </c>
      <c r="AB26" s="370">
        <v>2.8111966979938399</v>
      </c>
      <c r="AC26" s="370">
        <v>2.4497275239773102</v>
      </c>
      <c r="AD26" s="370">
        <v>2.3110982676587102</v>
      </c>
      <c r="AE26" s="370">
        <v>2.4487616170399198</v>
      </c>
      <c r="AF26" s="370">
        <v>4.4227443624333898</v>
      </c>
      <c r="AG26" s="370">
        <v>2.24447707815506</v>
      </c>
      <c r="AH26" s="370">
        <v>1.88691939994113</v>
      </c>
      <c r="AI26" s="370">
        <v>1.4236760380490601</v>
      </c>
      <c r="AJ26" s="370">
        <v>2.11403580053</v>
      </c>
      <c r="AK26" s="370">
        <v>1.96526038664336</v>
      </c>
      <c r="AL26" s="370">
        <v>2.02131552837211</v>
      </c>
      <c r="AM26" s="370">
        <v>1.1120311502144999</v>
      </c>
      <c r="AN26" s="370">
        <v>1.7755644502652901</v>
      </c>
      <c r="AO26" s="370">
        <v>1.73517696099955</v>
      </c>
      <c r="AP26" s="370">
        <v>2.0763511525018701</v>
      </c>
      <c r="AQ26" s="370">
        <v>1.4989857577913099</v>
      </c>
      <c r="AR26" s="370">
        <v>1.29638152425209</v>
      </c>
      <c r="AS26" s="370">
        <v>1.23982177753701</v>
      </c>
      <c r="AT26" s="370">
        <v>1.4384821077227601</v>
      </c>
      <c r="AU26" s="370">
        <v>1.1366636075896801</v>
      </c>
      <c r="AV26" s="370">
        <v>1.47999533433424</v>
      </c>
      <c r="AW26" s="370">
        <v>1.2540582045565001</v>
      </c>
      <c r="AX26" s="370">
        <v>1.1676336034563699</v>
      </c>
      <c r="AY26" s="370">
        <v>0.87901847276135103</v>
      </c>
      <c r="AZ26" s="370">
        <v>0.77412134327173798</v>
      </c>
      <c r="BA26" s="370">
        <v>0.56769911579235499</v>
      </c>
      <c r="BB26" s="370">
        <v>0.87975289448245997</v>
      </c>
      <c r="BC26" s="370">
        <v>0.92921527987144303</v>
      </c>
      <c r="BD26" s="370">
        <v>0.89381749583649095</v>
      </c>
      <c r="BE26" s="370">
        <v>0.94094275456274301</v>
      </c>
      <c r="BF26" s="370">
        <v>1.07407959308446</v>
      </c>
      <c r="BG26" s="370">
        <v>0.90354117194619998</v>
      </c>
      <c r="BH26" s="370">
        <v>1.08444230343101</v>
      </c>
      <c r="BI26" s="370">
        <v>1.0440194580026001</v>
      </c>
      <c r="BJ26" s="370">
        <v>1.2995258087299699</v>
      </c>
      <c r="BK26" s="370">
        <v>1.0459960660535399</v>
      </c>
      <c r="BL26" s="370">
        <v>0.86238753091915499</v>
      </c>
      <c r="BM26" s="370">
        <v>0.87704997459279599</v>
      </c>
      <c r="BN26" s="370">
        <v>0.89137436152623595</v>
      </c>
      <c r="BO26" s="370">
        <v>0.86428765500146199</v>
      </c>
      <c r="BP26" s="370">
        <v>0.96168176306629405</v>
      </c>
      <c r="BQ26" s="370">
        <v>0.94449757591788996</v>
      </c>
      <c r="BR26" s="370">
        <v>0.99572319832751399</v>
      </c>
      <c r="BS26" s="370">
        <v>0.92043702248655801</v>
      </c>
      <c r="BT26" s="370">
        <v>0.92339184589220102</v>
      </c>
      <c r="BU26" s="370">
        <v>0.90245133562366597</v>
      </c>
      <c r="BV26" s="370">
        <v>0.87615136314858</v>
      </c>
      <c r="BW26" s="370">
        <v>1.0738510729289099</v>
      </c>
      <c r="BX26" s="370">
        <v>0.98629841573541199</v>
      </c>
      <c r="BY26" s="370">
        <v>0.94851239863511305</v>
      </c>
      <c r="BZ26" s="370">
        <v>0.84167456892344095</v>
      </c>
      <c r="CA26" s="370">
        <v>1.0048557611453399</v>
      </c>
      <c r="CB26" s="370">
        <v>1.10387339021603</v>
      </c>
      <c r="CC26" s="370">
        <v>1.0959803927388301</v>
      </c>
      <c r="CD26" s="370">
        <v>1.1473812343063201</v>
      </c>
      <c r="CE26" s="370">
        <v>1.14679196673936</v>
      </c>
      <c r="CF26" s="370">
        <v>1.01060477883769</v>
      </c>
      <c r="CG26" s="370">
        <v>1.1340081525049299</v>
      </c>
      <c r="CH26" s="370">
        <v>1.00197851550558</v>
      </c>
      <c r="CI26" s="370">
        <v>0.98277005401808204</v>
      </c>
      <c r="CJ26" s="370">
        <v>1.12473053479925</v>
      </c>
      <c r="CK26" s="370">
        <v>1.1543039663321999</v>
      </c>
      <c r="CL26" s="370">
        <v>1.08416766091636</v>
      </c>
      <c r="CM26" s="370">
        <v>1.16017241335023</v>
      </c>
      <c r="CN26" s="370">
        <v>1.01214999335634</v>
      </c>
      <c r="CO26" s="370">
        <v>1.1536820529766401</v>
      </c>
      <c r="CP26" s="370">
        <v>1.1595212754058499</v>
      </c>
      <c r="CQ26" s="370">
        <v>0.97396249615850305</v>
      </c>
      <c r="CR26" s="370">
        <v>0.94951120719538196</v>
      </c>
      <c r="CS26" s="370">
        <v>0.93283602858241099</v>
      </c>
      <c r="CT26" s="370">
        <v>1.0514517042228699</v>
      </c>
      <c r="CU26" s="370">
        <v>1.4413821319540701</v>
      </c>
      <c r="CV26" s="370">
        <v>1.0051161483395801</v>
      </c>
      <c r="CW26" s="370">
        <v>1.0032012904437999</v>
      </c>
      <c r="CX26" s="370">
        <v>1.20248022913672</v>
      </c>
      <c r="CY26" s="370">
        <v>1.0932448783714901</v>
      </c>
      <c r="CZ26" s="370">
        <v>1.0975953688887099</v>
      </c>
      <c r="DA26" s="370">
        <v>1.03010004891872</v>
      </c>
      <c r="DB26" s="370">
        <v>1.1396370150249799</v>
      </c>
      <c r="DC26" s="370">
        <v>1.2172491417820399</v>
      </c>
      <c r="DD26" s="370">
        <v>2.4738061430676002</v>
      </c>
      <c r="DE26" s="370">
        <v>1.2250200965539699</v>
      </c>
      <c r="DF26" s="370">
        <v>0.90993466119186595</v>
      </c>
      <c r="DG26" s="370">
        <v>1.0045129480366</v>
      </c>
      <c r="DH26" s="370">
        <v>0.82799736853555095</v>
      </c>
      <c r="DI26" s="370">
        <v>0.92796300144816202</v>
      </c>
      <c r="DJ26" s="370">
        <v>0.91206687961999999</v>
      </c>
      <c r="DK26" s="370">
        <v>0.97858378588855999</v>
      </c>
      <c r="DL26" s="370">
        <v>0.99252944074179705</v>
      </c>
      <c r="DM26" s="370">
        <v>1.0553069676298801</v>
      </c>
      <c r="DN26" s="370">
        <v>0.778311130117881</v>
      </c>
      <c r="DO26" s="370">
        <v>0.82095963105551795</v>
      </c>
      <c r="DP26" s="370">
        <v>0.86508397316062302</v>
      </c>
      <c r="DQ26" s="370">
        <v>0.78992701592532699</v>
      </c>
      <c r="DR26" s="370">
        <v>0.78371959805650904</v>
      </c>
      <c r="DS26" s="370">
        <v>1.1544087959362399</v>
      </c>
      <c r="DT26" s="370">
        <v>0.91054446309083503</v>
      </c>
      <c r="DU26" s="370">
        <v>0.76210410354852598</v>
      </c>
      <c r="DV26" s="370">
        <v>0.72119728808161998</v>
      </c>
      <c r="DW26" s="370">
        <v>0.75897782785236001</v>
      </c>
      <c r="DX26" s="370">
        <v>0.63205489253982405</v>
      </c>
      <c r="DY26" s="370">
        <v>0.68259403800450202</v>
      </c>
      <c r="DZ26" s="370">
        <v>0.71846400037639602</v>
      </c>
      <c r="EA26" s="370">
        <v>0.68804535447019699</v>
      </c>
      <c r="EB26" s="370">
        <v>0.63720634599074</v>
      </c>
      <c r="EC26" s="370">
        <v>0.89459559769036001</v>
      </c>
      <c r="ED26" s="370">
        <v>0.88156515585851802</v>
      </c>
      <c r="EE26" s="370">
        <v>0.46183043174182797</v>
      </c>
      <c r="EF26" s="370">
        <v>0.75023366753368403</v>
      </c>
      <c r="EG26" s="370">
        <v>0.87087804121449197</v>
      </c>
      <c r="EH26" s="370">
        <v>0.77812215682959596</v>
      </c>
      <c r="EI26" s="370">
        <v>0.65961586942726902</v>
      </c>
      <c r="EJ26" s="370">
        <v>0.835270105313759</v>
      </c>
      <c r="EK26" s="370">
        <v>0.64099150700368102</v>
      </c>
      <c r="EL26" s="370">
        <v>0.59210680639966395</v>
      </c>
      <c r="EM26" s="370">
        <v>0.62241539592517103</v>
      </c>
      <c r="EN26" s="370">
        <v>0.58171022337376099</v>
      </c>
      <c r="EO26" s="370">
        <v>0.390749035705101</v>
      </c>
      <c r="EP26" s="370">
        <v>0.49740666421265201</v>
      </c>
      <c r="EQ26" s="370">
        <v>0.25746745981173902</v>
      </c>
      <c r="ER26" s="370">
        <v>0.86660574692277004</v>
      </c>
      <c r="ES26" s="370">
        <v>0.51855012401365297</v>
      </c>
      <c r="ET26" s="370">
        <v>0.63265402460213505</v>
      </c>
      <c r="EU26" s="370">
        <v>0.56960517699600299</v>
      </c>
      <c r="EV26" s="370">
        <v>0.57919491617159202</v>
      </c>
      <c r="EW26" s="370">
        <v>0.58324138655257496</v>
      </c>
      <c r="EX26" s="370">
        <v>0.684099610254157</v>
      </c>
      <c r="EY26" s="370">
        <v>0.68202782350053304</v>
      </c>
      <c r="EZ26" s="370">
        <v>0.71652832244031395</v>
      </c>
      <c r="FA26" s="370">
        <v>0.66374330084892996</v>
      </c>
      <c r="FB26" s="370">
        <v>0.51356432481891701</v>
      </c>
      <c r="FC26" s="370">
        <v>0.25413135794889602</v>
      </c>
      <c r="FD26" s="370">
        <v>0.81026393497186</v>
      </c>
      <c r="FE26" s="370">
        <v>0.77804533456041503</v>
      </c>
      <c r="FF26" s="370">
        <v>0.74788069659690004</v>
      </c>
      <c r="FG26" s="370">
        <v>0.91464048416210997</v>
      </c>
      <c r="FH26" s="370">
        <v>1.12026428574754</v>
      </c>
      <c r="FI26" s="370">
        <v>1.2460354777071101</v>
      </c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59"/>
      <c r="FV26" s="359"/>
      <c r="FW26" s="359"/>
      <c r="FX26" s="359"/>
      <c r="FY26" s="359"/>
      <c r="FZ26" s="359"/>
      <c r="GA26" s="359"/>
      <c r="GB26" s="359"/>
      <c r="GC26" s="359"/>
    </row>
    <row r="27" spans="2:185" s="319" customFormat="1">
      <c r="B27" s="368" t="s">
        <v>24</v>
      </c>
      <c r="C27" s="369"/>
      <c r="D27" s="370">
        <v>6.5651557463125298</v>
      </c>
      <c r="E27" s="370">
        <v>5.0187231538444896</v>
      </c>
      <c r="F27" s="370">
        <v>3.52484759621206</v>
      </c>
      <c r="G27" s="370">
        <v>6.5555362249376801</v>
      </c>
      <c r="H27" s="370">
        <v>7.1598431260310198</v>
      </c>
      <c r="I27" s="370">
        <v>5.3581710283342803</v>
      </c>
      <c r="J27" s="370">
        <v>10.463642467198101</v>
      </c>
      <c r="K27" s="370">
        <v>8.7500822868440409</v>
      </c>
      <c r="L27" s="370">
        <v>7.1989894464403896</v>
      </c>
      <c r="M27" s="370">
        <v>4.9667044171915</v>
      </c>
      <c r="N27" s="370">
        <v>7.3780031619141404</v>
      </c>
      <c r="O27" s="370">
        <v>8.0563909997184293</v>
      </c>
      <c r="P27" s="370">
        <v>7.3253436800462604</v>
      </c>
      <c r="Q27" s="370">
        <v>7.6363312483282302</v>
      </c>
      <c r="R27" s="370">
        <v>6.7377854976985496</v>
      </c>
      <c r="S27" s="370">
        <v>8.7790260708155596</v>
      </c>
      <c r="T27" s="370">
        <v>3.83945824706535</v>
      </c>
      <c r="U27" s="370">
        <v>5.8705980251096701</v>
      </c>
      <c r="V27" s="370">
        <v>4.2794882405925296</v>
      </c>
      <c r="W27" s="370">
        <v>4.6875567748687397</v>
      </c>
      <c r="X27" s="370">
        <v>4.0696763097440698</v>
      </c>
      <c r="Y27" s="370">
        <v>2.57322845876921</v>
      </c>
      <c r="Z27" s="370">
        <v>2.7125878151503602</v>
      </c>
      <c r="AA27" s="370">
        <v>5.5010954710746303</v>
      </c>
      <c r="AB27" s="370">
        <v>4.0421282859300698</v>
      </c>
      <c r="AC27" s="370">
        <v>3.6559325478251301</v>
      </c>
      <c r="AD27" s="370">
        <v>2.85529882746212</v>
      </c>
      <c r="AE27" s="370">
        <v>2.2832097216889502</v>
      </c>
      <c r="AF27" s="370">
        <v>2.4854986655326599</v>
      </c>
      <c r="AG27" s="370">
        <v>2.4059069839871698</v>
      </c>
      <c r="AH27" s="370">
        <v>2.0392627038217901</v>
      </c>
      <c r="AI27" s="370">
        <v>1.3577176132604001</v>
      </c>
      <c r="AJ27" s="370">
        <v>2.2346566378817898</v>
      </c>
      <c r="AK27" s="370">
        <v>2.6919101142810198</v>
      </c>
      <c r="AL27" s="370">
        <v>1.6770788255011</v>
      </c>
      <c r="AM27" s="370">
        <v>0.81433789151390001</v>
      </c>
      <c r="AN27" s="370">
        <v>0.92438622823735295</v>
      </c>
      <c r="AO27" s="370">
        <v>1.03620391704355</v>
      </c>
      <c r="AP27" s="370">
        <v>2.1656343303730901</v>
      </c>
      <c r="AQ27" s="370">
        <v>2.2055162342306001</v>
      </c>
      <c r="AR27" s="370">
        <v>1.8894112185421099</v>
      </c>
      <c r="AS27" s="370">
        <v>1.3592054497924699</v>
      </c>
      <c r="AT27" s="370">
        <v>2.13696994198405</v>
      </c>
      <c r="AU27" s="370">
        <v>1.7530746172140099</v>
      </c>
      <c r="AV27" s="370">
        <v>1.57264035420142</v>
      </c>
      <c r="AW27" s="370">
        <v>1.68279120855395</v>
      </c>
      <c r="AX27" s="370">
        <v>1.7964487265945399</v>
      </c>
      <c r="AY27" s="370">
        <v>1.5274690207734101</v>
      </c>
      <c r="AZ27" s="370">
        <v>0.87677525782269505</v>
      </c>
      <c r="BA27" s="370">
        <v>0.52937000771472897</v>
      </c>
      <c r="BB27" s="370">
        <v>1.1236054014124699</v>
      </c>
      <c r="BC27" s="370">
        <v>0.87842370389587698</v>
      </c>
      <c r="BD27" s="370">
        <v>0.84891571733808202</v>
      </c>
      <c r="BE27" s="370">
        <v>1.3356743817743799</v>
      </c>
      <c r="BF27" s="370">
        <v>1.33989570397795</v>
      </c>
      <c r="BG27" s="370">
        <v>1.0876873785205901</v>
      </c>
      <c r="BH27" s="370">
        <v>1.4630902351916399</v>
      </c>
      <c r="BI27" s="370">
        <v>1.0568003344093599</v>
      </c>
      <c r="BJ27" s="370">
        <v>1.47654943118721</v>
      </c>
      <c r="BK27" s="370">
        <v>1.22220199359715</v>
      </c>
      <c r="BL27" s="370">
        <v>1.04442665567515</v>
      </c>
      <c r="BM27" s="370">
        <v>1.03216457561742</v>
      </c>
      <c r="BN27" s="370">
        <v>0.67890588820579401</v>
      </c>
      <c r="BO27" s="370">
        <v>0.206238133565428</v>
      </c>
      <c r="BP27" s="370">
        <v>1.1501805732530901</v>
      </c>
      <c r="BQ27" s="370">
        <v>1.0438742555737499</v>
      </c>
      <c r="BR27" s="370">
        <v>1.9188560644460799</v>
      </c>
      <c r="BS27" s="370">
        <v>1.26775468797187</v>
      </c>
      <c r="BT27" s="370">
        <v>0.98827914491564195</v>
      </c>
      <c r="BU27" s="370">
        <v>1.2227147440508099</v>
      </c>
      <c r="BV27" s="370">
        <v>1.5592651620058899</v>
      </c>
      <c r="BW27" s="370">
        <v>1.3801358677256499</v>
      </c>
      <c r="BX27" s="370">
        <v>1.7333284925156101</v>
      </c>
      <c r="BY27" s="370">
        <v>1.8881316362678899</v>
      </c>
      <c r="BZ27" s="370">
        <v>1.37224349954792</v>
      </c>
      <c r="CA27" s="370">
        <v>1.2851960257276001</v>
      </c>
      <c r="CB27" s="370">
        <v>1.6134073129895801</v>
      </c>
      <c r="CC27" s="370">
        <v>1.3923689480839201</v>
      </c>
      <c r="CD27" s="370">
        <v>1.5274650219257</v>
      </c>
      <c r="CE27" s="370">
        <v>1.67929853004514</v>
      </c>
      <c r="CF27" s="370">
        <v>1.5866550258113801</v>
      </c>
      <c r="CG27" s="370">
        <v>1.4826916160186301</v>
      </c>
      <c r="CH27" s="370">
        <v>1.5491674980544901</v>
      </c>
      <c r="CI27" s="370">
        <v>1.3577284787494199</v>
      </c>
      <c r="CJ27" s="370">
        <v>1.46393766548944</v>
      </c>
      <c r="CK27" s="370">
        <v>1.0526563946645699</v>
      </c>
      <c r="CL27" s="370">
        <v>1.2462128234588401</v>
      </c>
      <c r="CM27" s="370">
        <v>1.1225620447129401</v>
      </c>
      <c r="CN27" s="370">
        <v>0.90577243968198895</v>
      </c>
      <c r="CO27" s="370">
        <v>1.7994588555772399</v>
      </c>
      <c r="CP27" s="370">
        <v>1.9267948933744099</v>
      </c>
      <c r="CQ27" s="370">
        <v>1.1200047538184601</v>
      </c>
      <c r="CR27" s="370">
        <v>1.2524869516963699</v>
      </c>
      <c r="CS27" s="370">
        <v>1.4124678677754601</v>
      </c>
      <c r="CT27" s="370">
        <v>1.0477276867376299</v>
      </c>
      <c r="CU27" s="370">
        <v>2.1108311251060101</v>
      </c>
      <c r="CV27" s="370">
        <v>1.10860138297817</v>
      </c>
      <c r="CW27" s="370">
        <v>1.3543735214944499</v>
      </c>
      <c r="CX27" s="370">
        <v>1.36140103794935</v>
      </c>
      <c r="CY27" s="370">
        <v>1.5295905636440399</v>
      </c>
      <c r="CZ27" s="370">
        <v>0.85149081467198195</v>
      </c>
      <c r="DA27" s="370">
        <v>1.0966478300012601</v>
      </c>
      <c r="DB27" s="370">
        <v>1.1775394607302601</v>
      </c>
      <c r="DC27" s="370">
        <v>1.44291298278895</v>
      </c>
      <c r="DD27" s="370">
        <v>1.7880041400844999</v>
      </c>
      <c r="DE27" s="370">
        <v>1.3496662404589099</v>
      </c>
      <c r="DF27" s="370">
        <v>1.0548082501562299</v>
      </c>
      <c r="DG27" s="370">
        <v>1.1961797336153199</v>
      </c>
      <c r="DH27" s="370">
        <v>0.98101080863022705</v>
      </c>
      <c r="DI27" s="370">
        <v>1.0554151260493201</v>
      </c>
      <c r="DJ27" s="370">
        <v>1.0138883316346201</v>
      </c>
      <c r="DK27" s="370">
        <v>1.3856532600221401</v>
      </c>
      <c r="DL27" s="370">
        <v>1.3015586311345699</v>
      </c>
      <c r="DM27" s="370">
        <v>0.88557026881184897</v>
      </c>
      <c r="DN27" s="370">
        <v>1.0011152464717701</v>
      </c>
      <c r="DO27" s="370">
        <v>0.80126250265629695</v>
      </c>
      <c r="DP27" s="370">
        <v>1.00319612980726</v>
      </c>
      <c r="DQ27" s="370">
        <v>0.90756931147891895</v>
      </c>
      <c r="DR27" s="370">
        <v>1.0122626163492101</v>
      </c>
      <c r="DS27" s="370">
        <v>1.9584329146051001</v>
      </c>
      <c r="DT27" s="370">
        <v>1.12410365204346</v>
      </c>
      <c r="DU27" s="370">
        <v>0.71434221082462401</v>
      </c>
      <c r="DV27" s="370">
        <v>0.90662740711059997</v>
      </c>
      <c r="DW27" s="370">
        <v>0.81898987044798199</v>
      </c>
      <c r="DX27" s="370">
        <v>0.81153368434913897</v>
      </c>
      <c r="DY27" s="370">
        <v>0.96399325631883603</v>
      </c>
      <c r="DZ27" s="370">
        <v>0.91173709946074799</v>
      </c>
      <c r="EA27" s="370">
        <v>0.83044876094247599</v>
      </c>
      <c r="EB27" s="370">
        <v>0.77397555187155398</v>
      </c>
      <c r="EC27" s="370">
        <v>0.83598847264075904</v>
      </c>
      <c r="ED27" s="370">
        <v>0.90515166356130705</v>
      </c>
      <c r="EE27" s="370">
        <v>0.79516824188313895</v>
      </c>
      <c r="EF27" s="370">
        <v>0.92852791959280101</v>
      </c>
      <c r="EG27" s="370">
        <v>1.0254181984199</v>
      </c>
      <c r="EH27" s="370">
        <v>0.96151478109670196</v>
      </c>
      <c r="EI27" s="370">
        <v>0.68214885583545604</v>
      </c>
      <c r="EJ27" s="370">
        <v>0.83024551268517</v>
      </c>
      <c r="EK27" s="370">
        <v>0.86284146605330703</v>
      </c>
      <c r="EL27" s="370">
        <v>0.66510058868789801</v>
      </c>
      <c r="EM27" s="370">
        <v>0.56893534014250702</v>
      </c>
      <c r="EN27" s="370">
        <v>0.55442545483674999</v>
      </c>
      <c r="EO27" s="370">
        <v>0.48455854569574902</v>
      </c>
      <c r="EP27" s="370">
        <v>0.54154922300864605</v>
      </c>
      <c r="EQ27" s="370">
        <v>0.410442442895816</v>
      </c>
      <c r="ER27" s="370">
        <v>0.89728461023649198</v>
      </c>
      <c r="ES27" s="370">
        <v>0.40378632166939898</v>
      </c>
      <c r="ET27" s="370">
        <v>0.52179701198351802</v>
      </c>
      <c r="EU27" s="370">
        <v>0.49244300124804402</v>
      </c>
      <c r="EV27" s="370">
        <v>0.42411960917069802</v>
      </c>
      <c r="EW27" s="370">
        <v>0.448756428727759</v>
      </c>
      <c r="EX27" s="370">
        <v>0.45741121136953899</v>
      </c>
      <c r="EY27" s="370">
        <v>0.63508525211139999</v>
      </c>
      <c r="EZ27" s="370">
        <v>0.58998684452309103</v>
      </c>
      <c r="FA27" s="370">
        <v>0.54353304608654696</v>
      </c>
      <c r="FB27" s="370">
        <v>0.40791313804992502</v>
      </c>
      <c r="FC27" s="370">
        <v>0.30800462541111201</v>
      </c>
      <c r="FD27" s="370">
        <v>0.57426801290292495</v>
      </c>
      <c r="FE27" s="370">
        <v>0.79798248811362404</v>
      </c>
      <c r="FF27" s="370">
        <v>0.746880994245671</v>
      </c>
      <c r="FG27" s="370">
        <v>0.84764177813598995</v>
      </c>
      <c r="FH27" s="370">
        <v>1.01728428168504</v>
      </c>
      <c r="FI27" s="370">
        <v>1.1895701425937399</v>
      </c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59"/>
      <c r="FV27" s="359"/>
      <c r="FW27" s="359"/>
      <c r="FX27" s="359"/>
      <c r="FY27" s="359"/>
      <c r="FZ27" s="359"/>
      <c r="GA27" s="359"/>
      <c r="GB27" s="359"/>
      <c r="GC27" s="359"/>
    </row>
    <row r="28" spans="2:185" s="319" customFormat="1">
      <c r="B28" s="368" t="s">
        <v>25</v>
      </c>
      <c r="C28" s="369"/>
      <c r="D28" s="370">
        <v>8.1876419794930104</v>
      </c>
      <c r="E28" s="370">
        <v>6.2061216646383501</v>
      </c>
      <c r="F28" s="370">
        <v>9.1590447234966508</v>
      </c>
      <c r="G28" s="370">
        <v>1.9798714860681601</v>
      </c>
      <c r="H28" s="370">
        <v>5.4514815390771103</v>
      </c>
      <c r="I28" s="370">
        <v>5.2736124537945699</v>
      </c>
      <c r="J28" s="370">
        <v>5.6740294221268899</v>
      </c>
      <c r="K28" s="370">
        <v>5.76016152642707</v>
      </c>
      <c r="L28" s="370">
        <v>4.7827950654631799</v>
      </c>
      <c r="M28" s="370">
        <v>4.7906119457923202</v>
      </c>
      <c r="N28" s="370">
        <v>5.9205529210518302</v>
      </c>
      <c r="O28" s="370">
        <v>7.4260616472900596</v>
      </c>
      <c r="P28" s="370">
        <v>5.7373265836205798</v>
      </c>
      <c r="Q28" s="370">
        <v>6.5132221707968299</v>
      </c>
      <c r="R28" s="370">
        <v>4.3342980157985496</v>
      </c>
      <c r="S28" s="370">
        <v>5.3534490856097099</v>
      </c>
      <c r="T28" s="370">
        <v>5.9162502167828004</v>
      </c>
      <c r="U28" s="370">
        <v>5.1549204138791804</v>
      </c>
      <c r="V28" s="370">
        <v>4.6354147403472297</v>
      </c>
      <c r="W28" s="370">
        <v>4.8323513251481502</v>
      </c>
      <c r="X28" s="370">
        <v>3.0801902750213199</v>
      </c>
      <c r="Y28" s="370">
        <v>2.2364239405733901</v>
      </c>
      <c r="Z28" s="370">
        <v>2.12326201183375</v>
      </c>
      <c r="AA28" s="370">
        <v>1.6071332088680199</v>
      </c>
      <c r="AB28" s="370">
        <v>1.2969723301910501</v>
      </c>
      <c r="AC28" s="370">
        <v>1.0062047760563799</v>
      </c>
      <c r="AD28" s="370">
        <v>1.2329346142325099</v>
      </c>
      <c r="AE28" s="370">
        <v>2.52647973579518</v>
      </c>
      <c r="AF28" s="370">
        <v>6.5787778786418496</v>
      </c>
      <c r="AG28" s="370">
        <v>1.71452433882247</v>
      </c>
      <c r="AH28" s="370">
        <v>1.5869885415392899</v>
      </c>
      <c r="AI28" s="370">
        <v>1.41730323932141</v>
      </c>
      <c r="AJ28" s="370">
        <v>1.95155305157762</v>
      </c>
      <c r="AK28" s="370">
        <v>1.8043804046487699</v>
      </c>
      <c r="AL28" s="370">
        <v>2.3679045913621</v>
      </c>
      <c r="AM28" s="370">
        <v>2.1140624134978401</v>
      </c>
      <c r="AN28" s="370">
        <v>2.3405692624971501</v>
      </c>
      <c r="AO28" s="370">
        <v>2.3805968938641202</v>
      </c>
      <c r="AP28" s="370">
        <v>1.66553798816062</v>
      </c>
      <c r="AQ28" s="370">
        <v>0.60860782523927404</v>
      </c>
      <c r="AR28" s="370">
        <v>0.13021389895667501</v>
      </c>
      <c r="AS28" s="370">
        <v>0.97576784259054705</v>
      </c>
      <c r="AT28" s="370">
        <v>0.89109501903527799</v>
      </c>
      <c r="AU28" s="370">
        <v>0.60911257410527198</v>
      </c>
      <c r="AV28" s="370">
        <v>1.4731646865474901</v>
      </c>
      <c r="AW28" s="370">
        <v>1.2276713424562899</v>
      </c>
      <c r="AX28" s="370">
        <v>0.51226798749804403</v>
      </c>
      <c r="AY28" s="370">
        <v>0.58895294493797701</v>
      </c>
      <c r="AZ28" s="370">
        <v>0.60115665822450604</v>
      </c>
      <c r="BA28" s="370">
        <v>0.49609462116630798</v>
      </c>
      <c r="BB28" s="370">
        <v>0.48102734972342898</v>
      </c>
      <c r="BC28" s="370">
        <v>0.60138941944198299</v>
      </c>
      <c r="BD28" s="370">
        <v>0.34835904116371702</v>
      </c>
      <c r="BE28" s="370">
        <v>0.48638244289431898</v>
      </c>
      <c r="BF28" s="370">
        <v>0.89992993454452597</v>
      </c>
      <c r="BG28" s="370">
        <v>0.75878078384332603</v>
      </c>
      <c r="BH28" s="370">
        <v>0.68181083967132905</v>
      </c>
      <c r="BI28" s="370">
        <v>1.1078190154346099</v>
      </c>
      <c r="BJ28" s="370">
        <v>1.05712205406718</v>
      </c>
      <c r="BK28" s="370">
        <v>0.86718964557289502</v>
      </c>
      <c r="BL28" s="370">
        <v>0.61263734964789995</v>
      </c>
      <c r="BM28" s="370">
        <v>0.58354608150176801</v>
      </c>
      <c r="BN28" s="370">
        <v>0.92122130129742497</v>
      </c>
      <c r="BO28" s="370">
        <v>1.0863023278519399</v>
      </c>
      <c r="BP28" s="370">
        <v>0.43444722892962401</v>
      </c>
      <c r="BQ28" s="370">
        <v>0.76296596642034997</v>
      </c>
      <c r="BR28" s="370">
        <v>0.36296229446695599</v>
      </c>
      <c r="BS28" s="370">
        <v>0.51492530348015197</v>
      </c>
      <c r="BT28" s="370">
        <v>0.82402912652724003</v>
      </c>
      <c r="BU28" s="370">
        <v>0.60549883648848701</v>
      </c>
      <c r="BV28" s="370">
        <v>0.20515874137967199</v>
      </c>
      <c r="BW28" s="370">
        <v>0.74614494088939698</v>
      </c>
      <c r="BX28" s="370">
        <v>0.263954624240269</v>
      </c>
      <c r="BY28" s="370">
        <v>-0.12292747821185999</v>
      </c>
      <c r="BZ28" s="370">
        <v>0.17030603107176001</v>
      </c>
      <c r="CA28" s="370">
        <v>0.39266792047128402</v>
      </c>
      <c r="CB28" s="370">
        <v>0.25918254066282598</v>
      </c>
      <c r="CC28" s="370">
        <v>0.75697354324333299</v>
      </c>
      <c r="CD28" s="370">
        <v>1.00702341409731</v>
      </c>
      <c r="CE28" s="370">
        <v>0.43871280867812301</v>
      </c>
      <c r="CF28" s="370">
        <v>0.30392781189142798</v>
      </c>
      <c r="CG28" s="370">
        <v>0.68312920672087396</v>
      </c>
      <c r="CH28" s="370">
        <v>0.427369579508316</v>
      </c>
      <c r="CI28" s="370">
        <v>0.56886740761961296</v>
      </c>
      <c r="CJ28" s="370">
        <v>0.60920172537887396</v>
      </c>
      <c r="CK28" s="370">
        <v>0.99709359479037796</v>
      </c>
      <c r="CL28" s="370">
        <v>0.81507390847605499</v>
      </c>
      <c r="CM28" s="370">
        <v>0.87965331454695805</v>
      </c>
      <c r="CN28" s="370">
        <v>0.883629610069533</v>
      </c>
      <c r="CO28" s="370">
        <v>0.46370061997810302</v>
      </c>
      <c r="CP28" s="370">
        <v>0.43183098561232802</v>
      </c>
      <c r="CQ28" s="370">
        <v>0.55285543058503595</v>
      </c>
      <c r="CR28" s="370">
        <v>0.488904806661069</v>
      </c>
      <c r="CS28" s="370">
        <v>0.32558824057062902</v>
      </c>
      <c r="CT28" s="370">
        <v>1.0032720141156399</v>
      </c>
      <c r="CU28" s="370">
        <v>0.44531174199794898</v>
      </c>
      <c r="CV28" s="370">
        <v>0.72466551359678999</v>
      </c>
      <c r="CW28" s="370">
        <v>0.477118104556086</v>
      </c>
      <c r="CX28" s="370">
        <v>0.86940108104899005</v>
      </c>
      <c r="CY28" s="370">
        <v>0.45492213922913799</v>
      </c>
      <c r="CZ28" s="370">
        <v>1.17562917600467</v>
      </c>
      <c r="DA28" s="370">
        <v>0.97941097010502598</v>
      </c>
      <c r="DB28" s="370">
        <v>1.09911595238697</v>
      </c>
      <c r="DC28" s="370">
        <v>0.74532171347084697</v>
      </c>
      <c r="DD28" s="370">
        <v>2.59010920088101</v>
      </c>
      <c r="DE28" s="370">
        <v>0.88518262531802405</v>
      </c>
      <c r="DF28" s="370">
        <v>0.70674365664148098</v>
      </c>
      <c r="DG28" s="370">
        <v>0.69260849491256904</v>
      </c>
      <c r="DH28" s="370">
        <v>0.6130985763697</v>
      </c>
      <c r="DI28" s="370">
        <v>0.76970849430776</v>
      </c>
      <c r="DJ28" s="370">
        <v>0.77171015659579301</v>
      </c>
      <c r="DK28" s="370">
        <v>0.61201303262017603</v>
      </c>
      <c r="DL28" s="370">
        <v>0.58748477808969901</v>
      </c>
      <c r="DM28" s="370">
        <v>1.2722883503234299</v>
      </c>
      <c r="DN28" s="370">
        <v>0.64580944065882195</v>
      </c>
      <c r="DO28" s="370">
        <v>0.764555178059245</v>
      </c>
      <c r="DP28" s="370">
        <v>0.69582749298255597</v>
      </c>
      <c r="DQ28" s="370">
        <v>0.73387000881271802</v>
      </c>
      <c r="DR28" s="370">
        <v>0.63748337453558301</v>
      </c>
      <c r="DS28" s="370">
        <v>0.80473485217062202</v>
      </c>
      <c r="DT28" s="370">
        <v>0.61109990376952905</v>
      </c>
      <c r="DU28" s="370">
        <v>0.71772520441679</v>
      </c>
      <c r="DV28" s="370">
        <v>0.49564245971165899</v>
      </c>
      <c r="DW28" s="370">
        <v>0.642422889739237</v>
      </c>
      <c r="DX28" s="370">
        <v>0.35069283103285698</v>
      </c>
      <c r="DY28" s="370">
        <v>0.53018118314281004</v>
      </c>
      <c r="DZ28" s="370">
        <v>0.53446826948655302</v>
      </c>
      <c r="EA28" s="370">
        <v>0.50465412744627203</v>
      </c>
      <c r="EB28" s="370">
        <v>0.42864130622226398</v>
      </c>
      <c r="EC28" s="370">
        <v>1.0184667345634899</v>
      </c>
      <c r="ED28" s="370">
        <v>0.87499900443754697</v>
      </c>
      <c r="EE28" s="370">
        <v>0.50611288641364705</v>
      </c>
      <c r="EF28" s="370">
        <v>0.46808659375452399</v>
      </c>
      <c r="EG28" s="370">
        <v>0.65796189237680403</v>
      </c>
      <c r="EH28" s="370">
        <v>0.56361374131310804</v>
      </c>
      <c r="EI28" s="370">
        <v>0.57694974686518097</v>
      </c>
      <c r="EJ28" s="370">
        <v>0.75719420842228702</v>
      </c>
      <c r="EK28" s="370">
        <v>0.49655596725045797</v>
      </c>
      <c r="EL28" s="370">
        <v>0.48218881610571301</v>
      </c>
      <c r="EM28" s="370">
        <v>0.59784550777947898</v>
      </c>
      <c r="EN28" s="370">
        <v>0.55350790094332103</v>
      </c>
      <c r="EO28" s="370">
        <v>0.33517635379913102</v>
      </c>
      <c r="EP28" s="370">
        <v>0.40882692987804298</v>
      </c>
      <c r="EQ28" s="370">
        <v>0.45765269147890197</v>
      </c>
      <c r="ER28" s="370">
        <v>0.65738216169474994</v>
      </c>
      <c r="ES28" s="370">
        <v>0.50324767449563002</v>
      </c>
      <c r="ET28" s="370">
        <v>0.63550820125644403</v>
      </c>
      <c r="EU28" s="370">
        <v>0.55548401137019199</v>
      </c>
      <c r="EV28" s="370">
        <v>0.62094881192322604</v>
      </c>
      <c r="EW28" s="370">
        <v>0.70187460476921404</v>
      </c>
      <c r="EX28" s="370">
        <v>0.79930597460446695</v>
      </c>
      <c r="EY28" s="370">
        <v>0.64082006083357002</v>
      </c>
      <c r="EZ28" s="370">
        <v>0.756643427630043</v>
      </c>
      <c r="FA28" s="370">
        <v>0.79219075775632697</v>
      </c>
      <c r="FB28" s="370">
        <v>0.50719980593621095</v>
      </c>
      <c r="FC28" s="370">
        <v>0.56931072286606099</v>
      </c>
      <c r="FD28" s="370">
        <v>0.851438413915936</v>
      </c>
      <c r="FE28" s="370">
        <v>0.64071650462623697</v>
      </c>
      <c r="FF28" s="370">
        <v>0.65106279299043901</v>
      </c>
      <c r="FG28" s="370">
        <v>0.88048801875509597</v>
      </c>
      <c r="FH28" s="370">
        <v>1.1854125941528999</v>
      </c>
      <c r="FI28" s="370">
        <v>1.26445440562864</v>
      </c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59"/>
      <c r="FV28" s="359"/>
      <c r="FW28" s="359"/>
      <c r="FX28" s="359"/>
      <c r="FY28" s="359"/>
      <c r="FZ28" s="359"/>
      <c r="GA28" s="359"/>
      <c r="GB28" s="359"/>
      <c r="GC28" s="359"/>
    </row>
    <row r="29" spans="2:185" s="319" customFormat="1">
      <c r="B29" s="368" t="s">
        <v>26</v>
      </c>
      <c r="C29" s="369"/>
      <c r="D29" s="370">
        <v>4.8557028080521398</v>
      </c>
      <c r="E29" s="370">
        <v>5.3513971350540004</v>
      </c>
      <c r="F29" s="370">
        <v>5.2758614583184302</v>
      </c>
      <c r="G29" s="370">
        <v>5.5003004113570997</v>
      </c>
      <c r="H29" s="370">
        <v>7.4058415801325603</v>
      </c>
      <c r="I29" s="370">
        <v>6.0884695875852497</v>
      </c>
      <c r="J29" s="370">
        <v>5.5584454978686102</v>
      </c>
      <c r="K29" s="370">
        <v>5.3636361280008202</v>
      </c>
      <c r="L29" s="370">
        <v>5.5673134980280103</v>
      </c>
      <c r="M29" s="370">
        <v>3.7308470620944201</v>
      </c>
      <c r="N29" s="370">
        <v>4.2344938579324101</v>
      </c>
      <c r="O29" s="370">
        <v>8.9777137207150108</v>
      </c>
      <c r="P29" s="370">
        <v>7.2331598911690698</v>
      </c>
      <c r="Q29" s="370">
        <v>6.2292771563217801</v>
      </c>
      <c r="R29" s="370">
        <v>6.2024934812019898</v>
      </c>
      <c r="S29" s="370">
        <v>8.3147693768092008</v>
      </c>
      <c r="T29" s="370">
        <v>4.5177075502968904</v>
      </c>
      <c r="U29" s="370">
        <v>5.3516202720718598</v>
      </c>
      <c r="V29" s="370">
        <v>5.3720125663006701</v>
      </c>
      <c r="W29" s="370">
        <v>5.1940266380970801</v>
      </c>
      <c r="X29" s="370">
        <v>3.1375926057080998</v>
      </c>
      <c r="Y29" s="370">
        <v>1.79403967744315</v>
      </c>
      <c r="Z29" s="370">
        <v>3.4489396684902802</v>
      </c>
      <c r="AA29" s="370">
        <v>3.4881534396149201</v>
      </c>
      <c r="AB29" s="370">
        <v>3.2023029195393899</v>
      </c>
      <c r="AC29" s="370">
        <v>3.1760111579710402</v>
      </c>
      <c r="AD29" s="370">
        <v>2.0566991247388402</v>
      </c>
      <c r="AE29" s="370">
        <v>1.76625327389283</v>
      </c>
      <c r="AF29" s="370">
        <v>1.68303971252678</v>
      </c>
      <c r="AG29" s="370">
        <v>1.3167636891715999</v>
      </c>
      <c r="AH29" s="370">
        <v>1.17682834022433</v>
      </c>
      <c r="AI29" s="370">
        <v>1.1321510432339801</v>
      </c>
      <c r="AJ29" s="370">
        <v>1.55871536600186</v>
      </c>
      <c r="AK29" s="370">
        <v>1.0734431839510601</v>
      </c>
      <c r="AL29" s="370">
        <v>0.95976978548390701</v>
      </c>
      <c r="AM29" s="370">
        <v>0.37276916122445303</v>
      </c>
      <c r="AN29" s="370">
        <v>4.97484316704443E-2</v>
      </c>
      <c r="AO29" s="370">
        <v>0.33892891519756801</v>
      </c>
      <c r="AP29" s="370">
        <v>1.17127103851202</v>
      </c>
      <c r="AQ29" s="370">
        <v>0.97236611776722304</v>
      </c>
      <c r="AR29" s="370">
        <v>0.89875767864727896</v>
      </c>
      <c r="AS29" s="370">
        <v>0.91299569227945698</v>
      </c>
      <c r="AT29" s="370">
        <v>0.93097818150146605</v>
      </c>
      <c r="AU29" s="370">
        <v>0.797436986815099</v>
      </c>
      <c r="AV29" s="370">
        <v>0.93501561993020899</v>
      </c>
      <c r="AW29" s="370">
        <v>1.0998912738119599</v>
      </c>
      <c r="AX29" s="370">
        <v>1.12631232408992</v>
      </c>
      <c r="AY29" s="370">
        <v>1.57723516339153</v>
      </c>
      <c r="AZ29" s="370">
        <v>0.75969194594779299</v>
      </c>
      <c r="BA29" s="370">
        <v>-0.64571180870067202</v>
      </c>
      <c r="BB29" s="370">
        <v>0.488686402206918</v>
      </c>
      <c r="BC29" s="370">
        <v>1.1157963239920801</v>
      </c>
      <c r="BD29" s="370">
        <v>0.61976387058454596</v>
      </c>
      <c r="BE29" s="370">
        <v>0.60118548768494595</v>
      </c>
      <c r="BF29" s="370">
        <v>0.51385700270673995</v>
      </c>
      <c r="BG29" s="370">
        <v>0.54917740006771298</v>
      </c>
      <c r="BH29" s="370">
        <v>0.74690795928126896</v>
      </c>
      <c r="BI29" s="370">
        <v>0.39451166763699902</v>
      </c>
      <c r="BJ29" s="370">
        <v>0.33055781351292801</v>
      </c>
      <c r="BK29" s="370">
        <v>0.30653817135522499</v>
      </c>
      <c r="BL29" s="370">
        <v>0.444302263975557</v>
      </c>
      <c r="BM29" s="370">
        <v>1.03989202896494</v>
      </c>
      <c r="BN29" s="370">
        <v>0.99051703984846795</v>
      </c>
      <c r="BO29" s="370">
        <v>0.56755171888585498</v>
      </c>
      <c r="BP29" s="370">
        <v>0.33488921375518099</v>
      </c>
      <c r="BQ29" s="370">
        <v>0.467715262081699</v>
      </c>
      <c r="BR29" s="370">
        <v>0.28904773567202102</v>
      </c>
      <c r="BS29" s="370">
        <v>0.34354374880101002</v>
      </c>
      <c r="BT29" s="370">
        <v>0.50356220401047302</v>
      </c>
      <c r="BU29" s="370">
        <v>0.33483853812701397</v>
      </c>
      <c r="BV29" s="370">
        <v>0.26084528494290099</v>
      </c>
      <c r="BW29" s="370">
        <v>-0.15756550960713001</v>
      </c>
      <c r="BX29" s="370">
        <v>0.282310322939751</v>
      </c>
      <c r="BY29" s="370">
        <v>0.33327575369618301</v>
      </c>
      <c r="BZ29" s="370">
        <v>0.37363615339392697</v>
      </c>
      <c r="CA29" s="370">
        <v>0.60731287623655095</v>
      </c>
      <c r="CB29" s="370">
        <v>0.53492780721804201</v>
      </c>
      <c r="CC29" s="370">
        <v>0.85405590599613601</v>
      </c>
      <c r="CD29" s="370">
        <v>1.1509023885123699</v>
      </c>
      <c r="CE29" s="370">
        <v>0.83221615701291896</v>
      </c>
      <c r="CF29" s="370">
        <v>0.71305706493857601</v>
      </c>
      <c r="CG29" s="370">
        <v>0.97273041438999996</v>
      </c>
      <c r="CH29" s="370">
        <v>0.57258562922457701</v>
      </c>
      <c r="CI29" s="370">
        <v>0.421683428954436</v>
      </c>
      <c r="CJ29" s="370">
        <v>1.23593800321176</v>
      </c>
      <c r="CK29" s="370">
        <v>0.25136407014753498</v>
      </c>
      <c r="CL29" s="370">
        <v>0.67041559801378003</v>
      </c>
      <c r="CM29" s="370">
        <v>0.61785294531418999</v>
      </c>
      <c r="CN29" s="370">
        <v>1.0001447542284001</v>
      </c>
      <c r="CO29" s="370">
        <v>0.73759942391438704</v>
      </c>
      <c r="CP29" s="370">
        <v>0.57758019730205301</v>
      </c>
      <c r="CQ29" s="370">
        <v>0.68515953466481705</v>
      </c>
      <c r="CR29" s="370">
        <v>0.54760180253843405</v>
      </c>
      <c r="CS29" s="370">
        <v>0.68273713105463096</v>
      </c>
      <c r="CT29" s="370">
        <v>0.725318135123733</v>
      </c>
      <c r="CU29" s="370">
        <v>1.34389587450529</v>
      </c>
      <c r="CV29" s="370">
        <v>1.0859354823738201</v>
      </c>
      <c r="CW29" s="370">
        <v>0.67284147149384899</v>
      </c>
      <c r="CX29" s="370">
        <v>0.58658611937245098</v>
      </c>
      <c r="CY29" s="370">
        <v>0.68489284635379599</v>
      </c>
      <c r="CZ29" s="370">
        <v>1.5555820622686101</v>
      </c>
      <c r="DA29" s="370">
        <v>1.0285014662140499</v>
      </c>
      <c r="DB29" s="370">
        <v>1.5474606613413799</v>
      </c>
      <c r="DC29" s="370">
        <v>0.62798024630661797</v>
      </c>
      <c r="DD29" s="370">
        <v>0.70770884653749599</v>
      </c>
      <c r="DE29" s="370">
        <v>0.593291100257064</v>
      </c>
      <c r="DF29" s="370">
        <v>1.39130957988107</v>
      </c>
      <c r="DG29" s="370">
        <v>0.66527308548856501</v>
      </c>
      <c r="DH29" s="370">
        <v>0.63290972920709798</v>
      </c>
      <c r="DI29" s="370">
        <v>0.66899685639305195</v>
      </c>
      <c r="DJ29" s="370">
        <v>0.64845358285071797</v>
      </c>
      <c r="DK29" s="370">
        <v>0.94445798073404597</v>
      </c>
      <c r="DL29" s="370">
        <v>0.90420206802660996</v>
      </c>
      <c r="DM29" s="370">
        <v>0.68175410988599305</v>
      </c>
      <c r="DN29" s="370">
        <v>0.43740115510371302</v>
      </c>
      <c r="DO29" s="370">
        <v>1.09153510771189</v>
      </c>
      <c r="DP29" s="370">
        <v>1.17456182953493</v>
      </c>
      <c r="DQ29" s="370">
        <v>0.90773354831290898</v>
      </c>
      <c r="DR29" s="370">
        <v>0.94594770798175798</v>
      </c>
      <c r="DS29" s="370">
        <v>1.1201239887710399</v>
      </c>
      <c r="DT29" s="370">
        <v>0.66644156734759397</v>
      </c>
      <c r="DU29" s="370">
        <v>0.84673222657861602</v>
      </c>
      <c r="DV29" s="370">
        <v>1.09829960336288</v>
      </c>
      <c r="DW29" s="370">
        <v>0.75211627790486801</v>
      </c>
      <c r="DX29" s="370">
        <v>0.46040870891300201</v>
      </c>
      <c r="DY29" s="370">
        <v>0.65471591572955101</v>
      </c>
      <c r="DZ29" s="370">
        <v>0.58511065211545299</v>
      </c>
      <c r="EA29" s="370">
        <v>0.66509292626789795</v>
      </c>
      <c r="EB29" s="370">
        <v>0.47680794020290501</v>
      </c>
      <c r="EC29" s="370">
        <v>1.01769652884606</v>
      </c>
      <c r="ED29" s="370">
        <v>0.787359293224698</v>
      </c>
      <c r="EE29" s="370">
        <v>0.53369338744989703</v>
      </c>
      <c r="EF29" s="370">
        <v>0.66234444948068305</v>
      </c>
      <c r="EG29" s="370">
        <v>0.863549031639262</v>
      </c>
      <c r="EH29" s="370">
        <v>0.74239289716152401</v>
      </c>
      <c r="EI29" s="370">
        <v>0.61044498945963499</v>
      </c>
      <c r="EJ29" s="370">
        <v>0.73774665479592505</v>
      </c>
      <c r="EK29" s="370">
        <v>0.54673754428115795</v>
      </c>
      <c r="EL29" s="370">
        <v>0.41444838997647898</v>
      </c>
      <c r="EM29" s="370">
        <v>0.36700935838958099</v>
      </c>
      <c r="EN29" s="370">
        <v>0.520146808375619</v>
      </c>
      <c r="EO29" s="370">
        <v>0.38743800396037997</v>
      </c>
      <c r="EP29" s="370">
        <v>0.72249502956821399</v>
      </c>
      <c r="EQ29" s="370">
        <v>0.44858374422599501</v>
      </c>
      <c r="ER29" s="370">
        <v>0.73444549151453198</v>
      </c>
      <c r="ES29" s="370">
        <v>0.54747924149267002</v>
      </c>
      <c r="ET29" s="370">
        <v>0.61368720511911201</v>
      </c>
      <c r="EU29" s="370">
        <v>0.77280554592383899</v>
      </c>
      <c r="EV29" s="370">
        <v>0.67651931210184602</v>
      </c>
      <c r="EW29" s="370">
        <v>0.93559233769925998</v>
      </c>
      <c r="EX29" s="370">
        <v>1.0657762662878101</v>
      </c>
      <c r="EY29" s="370">
        <v>1.0133332351069999</v>
      </c>
      <c r="EZ29" s="370">
        <v>0.92082465585022399</v>
      </c>
      <c r="FA29" s="370">
        <v>0.65962660659564398</v>
      </c>
      <c r="FB29" s="370">
        <v>0.46522781203647101</v>
      </c>
      <c r="FC29" s="370">
        <v>0.72395481272039797</v>
      </c>
      <c r="FD29" s="370">
        <v>0.73749781071478604</v>
      </c>
      <c r="FE29" s="370">
        <v>0.82337829563845499</v>
      </c>
      <c r="FF29" s="370">
        <v>0.82866733623813005</v>
      </c>
      <c r="FG29" s="370">
        <v>0.95759631610475804</v>
      </c>
      <c r="FH29" s="370">
        <v>1.16297854615545</v>
      </c>
      <c r="FI29" s="370">
        <v>1.29378836865111</v>
      </c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59"/>
      <c r="FV29" s="359"/>
      <c r="FW29" s="359"/>
      <c r="FX29" s="359"/>
      <c r="FY29" s="359"/>
      <c r="FZ29" s="359"/>
      <c r="GA29" s="359"/>
      <c r="GB29" s="359"/>
      <c r="GC29" s="359"/>
    </row>
    <row r="30" spans="2:185" s="319" customFormat="1">
      <c r="B30" s="368" t="s">
        <v>27</v>
      </c>
      <c r="C30" s="369"/>
      <c r="D30" s="370">
        <v>8.5733139407489993</v>
      </c>
      <c r="E30" s="370">
        <v>7.6521292731372501</v>
      </c>
      <c r="F30" s="370">
        <v>10.3730325606509</v>
      </c>
      <c r="G30" s="370">
        <v>2.1230748163609401</v>
      </c>
      <c r="H30" s="370">
        <v>6.7604059156858298</v>
      </c>
      <c r="I30" s="370">
        <v>8.3127927894146207</v>
      </c>
      <c r="J30" s="370">
        <v>7.9582551291283403</v>
      </c>
      <c r="K30" s="370">
        <v>10.4385763528549</v>
      </c>
      <c r="L30" s="370">
        <v>3.5034461105370802</v>
      </c>
      <c r="M30" s="370">
        <v>3.3096355218323699</v>
      </c>
      <c r="N30" s="370">
        <v>5.6900372057216204</v>
      </c>
      <c r="O30" s="370">
        <v>6.13674682065803</v>
      </c>
      <c r="P30" s="370">
        <v>5.0485285802188002</v>
      </c>
      <c r="Q30" s="370">
        <v>6.3653282435496896</v>
      </c>
      <c r="R30" s="370">
        <v>5.2914469372877804</v>
      </c>
      <c r="S30" s="370">
        <v>6.3002785221644402</v>
      </c>
      <c r="T30" s="370">
        <v>6.5101326236386496</v>
      </c>
      <c r="U30" s="370">
        <v>2.72403527710894</v>
      </c>
      <c r="V30" s="370">
        <v>3.7829636227835302</v>
      </c>
      <c r="W30" s="370">
        <v>4.3621619629237003</v>
      </c>
      <c r="X30" s="370">
        <v>3.8146611401029902</v>
      </c>
      <c r="Y30" s="370">
        <v>2.7443415331410002</v>
      </c>
      <c r="Z30" s="370">
        <v>2.2718284522287702</v>
      </c>
      <c r="AA30" s="370">
        <v>1.3718313987144699</v>
      </c>
      <c r="AB30" s="370">
        <v>1.58396720490501</v>
      </c>
      <c r="AC30" s="370">
        <v>1.21878730441302</v>
      </c>
      <c r="AD30" s="370">
        <v>1.6203959049838501</v>
      </c>
      <c r="AE30" s="370">
        <v>1.3590438832637399</v>
      </c>
      <c r="AF30" s="370">
        <v>3.55282987321156</v>
      </c>
      <c r="AG30" s="370">
        <v>1.13990776184249</v>
      </c>
      <c r="AH30" s="370">
        <v>1.10194837146949</v>
      </c>
      <c r="AI30" s="370">
        <v>1.08022535924498</v>
      </c>
      <c r="AJ30" s="370">
        <v>1.0787224983816599</v>
      </c>
      <c r="AK30" s="370">
        <v>1.0661132423252799</v>
      </c>
      <c r="AL30" s="370">
        <v>1.5774735392552599</v>
      </c>
      <c r="AM30" s="370">
        <v>1.3951996792853301</v>
      </c>
      <c r="AN30" s="370">
        <v>1.59658074994171</v>
      </c>
      <c r="AO30" s="370">
        <v>1.2722705113742201</v>
      </c>
      <c r="AP30" s="370">
        <v>1.27288628930293</v>
      </c>
      <c r="AQ30" s="370">
        <v>0.55492057428535102</v>
      </c>
      <c r="AR30" s="370">
        <v>-9.6083617926391897E-3</v>
      </c>
      <c r="AS30" s="370">
        <v>0.76989901224950197</v>
      </c>
      <c r="AT30" s="370">
        <v>1.02417854016459</v>
      </c>
      <c r="AU30" s="370">
        <v>0.71370826651425701</v>
      </c>
      <c r="AV30" s="370">
        <v>0.93855585556601795</v>
      </c>
      <c r="AW30" s="370">
        <v>1.0314986727379101</v>
      </c>
      <c r="AX30" s="370">
        <v>0.77979020654139597</v>
      </c>
      <c r="AY30" s="370">
        <v>0.76835354403338696</v>
      </c>
      <c r="AZ30" s="370">
        <v>1.39140449428383</v>
      </c>
      <c r="BA30" s="370">
        <v>0.55071857355644604</v>
      </c>
      <c r="BB30" s="370">
        <v>0.21882992896867301</v>
      </c>
      <c r="BC30" s="370">
        <v>8.9196857016262301E-2</v>
      </c>
      <c r="BD30" s="370">
        <v>1.1511193059830499E-2</v>
      </c>
      <c r="BE30" s="370">
        <v>2.8328016349196E-2</v>
      </c>
      <c r="BF30" s="370">
        <v>0.38036020182237301</v>
      </c>
      <c r="BG30" s="370">
        <v>0.40483503664426701</v>
      </c>
      <c r="BH30" s="370">
        <v>0.22449977523877901</v>
      </c>
      <c r="BI30" s="370">
        <v>0.54147818658180202</v>
      </c>
      <c r="BJ30" s="370">
        <v>0.76510880758898303</v>
      </c>
      <c r="BK30" s="370">
        <v>0.89343180540481903</v>
      </c>
      <c r="BL30" s="370">
        <v>0.47995107980073898</v>
      </c>
      <c r="BM30" s="370">
        <v>0.271492488772686</v>
      </c>
      <c r="BN30" s="370">
        <v>0.58341227260268302</v>
      </c>
      <c r="BO30" s="370">
        <v>0.60023403513722295</v>
      </c>
      <c r="BP30" s="370">
        <v>0.56550113670102498</v>
      </c>
      <c r="BQ30" s="370">
        <v>0.81397828218971402</v>
      </c>
      <c r="BR30" s="370">
        <v>0.35767228314958599</v>
      </c>
      <c r="BS30" s="370">
        <v>0.63815176373044902</v>
      </c>
      <c r="BT30" s="370">
        <v>0.85821113108212299</v>
      </c>
      <c r="BU30" s="370">
        <v>0.60830807023587896</v>
      </c>
      <c r="BV30" s="370">
        <v>0.17780906948344199</v>
      </c>
      <c r="BW30" s="370">
        <v>0.31232501260769002</v>
      </c>
      <c r="BX30" s="370">
        <v>2.9934417394455501E-2</v>
      </c>
      <c r="BY30" s="370">
        <v>2.1275167151957899E-2</v>
      </c>
      <c r="BZ30" s="370">
        <v>0.36784099077015597</v>
      </c>
      <c r="CA30" s="370">
        <v>0.45209838095552202</v>
      </c>
      <c r="CB30" s="370">
        <v>0.24984527866523401</v>
      </c>
      <c r="CC30" s="370">
        <v>0.55949242302650604</v>
      </c>
      <c r="CD30" s="370">
        <v>0.46986458737459602</v>
      </c>
      <c r="CE30" s="370">
        <v>0.205655554007389</v>
      </c>
      <c r="CF30" s="370">
        <v>0.124981719882974</v>
      </c>
      <c r="CG30" s="370">
        <v>0.66419353431839701</v>
      </c>
      <c r="CH30" s="370">
        <v>0.37969372349217101</v>
      </c>
      <c r="CI30" s="370">
        <v>0.38609706433841401</v>
      </c>
      <c r="CJ30" s="370">
        <v>0.65553765598404401</v>
      </c>
      <c r="CK30" s="370">
        <v>0.73458209531312202</v>
      </c>
      <c r="CL30" s="370">
        <v>0.44491958612084698</v>
      </c>
      <c r="CM30" s="370">
        <v>0.62803560187350205</v>
      </c>
      <c r="CN30" s="370">
        <v>0.41328657121486001</v>
      </c>
      <c r="CO30" s="370">
        <v>0.35081352132846799</v>
      </c>
      <c r="CP30" s="370">
        <v>0.332487260929761</v>
      </c>
      <c r="CQ30" s="370">
        <v>0.27795849699085501</v>
      </c>
      <c r="CR30" s="370">
        <v>0.34755950826794102</v>
      </c>
      <c r="CS30" s="370">
        <v>0.276371717631405</v>
      </c>
      <c r="CT30" s="370">
        <v>0.71514267315644897</v>
      </c>
      <c r="CU30" s="370">
        <v>0.62305203670798603</v>
      </c>
      <c r="CV30" s="370">
        <v>0.49384763776582202</v>
      </c>
      <c r="CW30" s="370">
        <v>0.45415483617799601</v>
      </c>
      <c r="CX30" s="370">
        <v>0.62516044906257795</v>
      </c>
      <c r="CY30" s="370">
        <v>0.38213144781363401</v>
      </c>
      <c r="CZ30" s="370">
        <v>1.0822037115383001</v>
      </c>
      <c r="DA30" s="370">
        <v>0.81131048403691597</v>
      </c>
      <c r="DB30" s="370">
        <v>0.79232047062920397</v>
      </c>
      <c r="DC30" s="370">
        <v>0.52160154896409505</v>
      </c>
      <c r="DD30" s="370">
        <v>2.03323130675121</v>
      </c>
      <c r="DE30" s="370">
        <v>0.63458619995229903</v>
      </c>
      <c r="DF30" s="370">
        <v>0.59520620068667396</v>
      </c>
      <c r="DG30" s="370">
        <v>0.51884373622535596</v>
      </c>
      <c r="DH30" s="370">
        <v>0.63500164879179199</v>
      </c>
      <c r="DI30" s="370">
        <v>0.61130472734102204</v>
      </c>
      <c r="DJ30" s="370">
        <v>0.55408674714695205</v>
      </c>
      <c r="DK30" s="370">
        <v>0.35130369220122498</v>
      </c>
      <c r="DL30" s="370">
        <v>0.60764014972784097</v>
      </c>
      <c r="DM30" s="370">
        <v>1.4127981697355501</v>
      </c>
      <c r="DN30" s="370">
        <v>0.58380163097916504</v>
      </c>
      <c r="DO30" s="370">
        <v>0.82376847608874904</v>
      </c>
      <c r="DP30" s="370">
        <v>0.59987550607080298</v>
      </c>
      <c r="DQ30" s="370">
        <v>0.75072099312414498</v>
      </c>
      <c r="DR30" s="370">
        <v>0.57752543940034895</v>
      </c>
      <c r="DS30" s="370">
        <v>0.70217799664760805</v>
      </c>
      <c r="DT30" s="370">
        <v>0.57743987837353805</v>
      </c>
      <c r="DU30" s="370">
        <v>0.73933317166986101</v>
      </c>
      <c r="DV30" s="370">
        <v>0.57403762343214204</v>
      </c>
      <c r="DW30" s="370">
        <v>0.56589485240465998</v>
      </c>
      <c r="DX30" s="370">
        <v>0.51681330257255398</v>
      </c>
      <c r="DY30" s="370">
        <v>0.40299856314001198</v>
      </c>
      <c r="DZ30" s="370">
        <v>0.49796299878282901</v>
      </c>
      <c r="EA30" s="370">
        <v>0.40596417286187497</v>
      </c>
      <c r="EB30" s="370">
        <v>0.376429247139351</v>
      </c>
      <c r="EC30" s="370">
        <v>0.49023307838997299</v>
      </c>
      <c r="ED30" s="370">
        <v>0.54607136899234898</v>
      </c>
      <c r="EE30" s="370">
        <v>0.42623689130495401</v>
      </c>
      <c r="EF30" s="370">
        <v>0.38863392779196798</v>
      </c>
      <c r="EG30" s="370">
        <v>0.51870616836327399</v>
      </c>
      <c r="EH30" s="370">
        <v>0.510431019185413</v>
      </c>
      <c r="EI30" s="370">
        <v>0.50232993649796698</v>
      </c>
      <c r="EJ30" s="370">
        <v>0.61344233841843498</v>
      </c>
      <c r="EK30" s="370">
        <v>0.42301109754474597</v>
      </c>
      <c r="EL30" s="370">
        <v>0.54203078800692095</v>
      </c>
      <c r="EM30" s="370">
        <v>0.54650144403845102</v>
      </c>
      <c r="EN30" s="370">
        <v>0.63965474910618603</v>
      </c>
      <c r="EO30" s="370">
        <v>0.49309662072534799</v>
      </c>
      <c r="EP30" s="370">
        <v>0.59611226189165201</v>
      </c>
      <c r="EQ30" s="370">
        <v>0.61089506244841596</v>
      </c>
      <c r="ER30" s="370">
        <v>0.68763626881766804</v>
      </c>
      <c r="ES30" s="370">
        <v>0.54393500180015697</v>
      </c>
      <c r="ET30" s="370">
        <v>0.713253449616289</v>
      </c>
      <c r="EU30" s="370">
        <v>0.56749812864823501</v>
      </c>
      <c r="EV30" s="370">
        <v>0.68138793017985</v>
      </c>
      <c r="EW30" s="370">
        <v>0.72518884994421096</v>
      </c>
      <c r="EX30" s="370">
        <v>0.73339816674561498</v>
      </c>
      <c r="EY30" s="370">
        <v>0.63371630742065499</v>
      </c>
      <c r="EZ30" s="370">
        <v>0.74483643965874202</v>
      </c>
      <c r="FA30" s="370">
        <v>0.64419261923711901</v>
      </c>
      <c r="FB30" s="370">
        <v>0.57823178748371995</v>
      </c>
      <c r="FC30" s="370">
        <v>0.53982105246419498</v>
      </c>
      <c r="FD30" s="370">
        <v>0.77678000956526305</v>
      </c>
      <c r="FE30" s="370">
        <v>0.613451617462758</v>
      </c>
      <c r="FF30" s="370">
        <v>0.59243470147612298</v>
      </c>
      <c r="FG30" s="370">
        <v>0.82809145624978397</v>
      </c>
      <c r="FH30" s="370">
        <v>0.98464290631335205</v>
      </c>
      <c r="FI30" s="370">
        <v>0.95641262000774396</v>
      </c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59"/>
      <c r="FV30" s="359"/>
      <c r="FW30" s="359"/>
      <c r="FX30" s="359"/>
      <c r="FY30" s="359"/>
      <c r="FZ30" s="359"/>
      <c r="GA30" s="359"/>
      <c r="GB30" s="359"/>
      <c r="GC30" s="359"/>
    </row>
    <row r="31" spans="2:185" s="319" customFormat="1">
      <c r="B31" s="368"/>
      <c r="C31" s="368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59"/>
      <c r="FV31" s="359"/>
      <c r="FW31" s="359"/>
      <c r="FX31" s="359"/>
      <c r="FY31" s="359"/>
      <c r="FZ31" s="359"/>
      <c r="GA31" s="359"/>
      <c r="GB31" s="359"/>
      <c r="GC31" s="359"/>
    </row>
    <row r="32" spans="2:185" s="319" customFormat="1">
      <c r="B32" s="367" t="s">
        <v>125</v>
      </c>
      <c r="C32" s="364"/>
      <c r="D32" s="372"/>
      <c r="E32" s="372"/>
      <c r="F32" s="372"/>
      <c r="G32" s="372"/>
      <c r="H32" s="372"/>
      <c r="I32" s="373"/>
      <c r="J32" s="373"/>
      <c r="K32" s="373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72"/>
      <c r="BV32" s="372"/>
      <c r="BW32" s="372"/>
      <c r="BX32" s="372"/>
      <c r="BY32" s="372"/>
      <c r="BZ32" s="372"/>
      <c r="CA32" s="372"/>
      <c r="CB32" s="372"/>
      <c r="CC32" s="372"/>
      <c r="CD32" s="372"/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0">
        <f t="shared" ref="FA32:FH32" si="0">+FA33/EZ33-1</f>
        <v>6.6374330084892907E-3</v>
      </c>
      <c r="FB32" s="370">
        <f t="shared" si="0"/>
        <v>5.13564324818927E-3</v>
      </c>
      <c r="FC32" s="370">
        <f t="shared" si="0"/>
        <v>2.5413135794889463E-3</v>
      </c>
      <c r="FD32" s="370">
        <f t="shared" si="0"/>
        <v>8.1026393497185545E-3</v>
      </c>
      <c r="FE32" s="370">
        <f t="shared" si="0"/>
        <v>7.7804533456040659E-3</v>
      </c>
      <c r="FF32" s="370">
        <f t="shared" si="0"/>
        <v>7.4788069659690315E-3</v>
      </c>
      <c r="FG32" s="370">
        <f t="shared" si="0"/>
        <v>9.146404841620992E-3</v>
      </c>
      <c r="FH32" s="370">
        <f t="shared" si="0"/>
        <v>1.1202642857475409E-2</v>
      </c>
      <c r="FI32" s="370">
        <f>+FI33/FH33-1</f>
        <v>1.2460354777071192E-2</v>
      </c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59"/>
      <c r="FV32" s="359"/>
      <c r="FW32" s="359"/>
      <c r="FX32" s="359"/>
      <c r="FY32" s="359"/>
      <c r="FZ32" s="359"/>
      <c r="GA32" s="359"/>
      <c r="GB32" s="359"/>
      <c r="GC32" s="359"/>
    </row>
    <row r="33" spans="2:185" s="319" customFormat="1">
      <c r="B33" s="368" t="s">
        <v>20</v>
      </c>
      <c r="C33" s="364"/>
      <c r="D33" s="370">
        <v>10.251713233706534</v>
      </c>
      <c r="E33" s="370">
        <v>10.822336390341675</v>
      </c>
      <c r="F33" s="370">
        <v>11.457416875794733</v>
      </c>
      <c r="G33" s="370">
        <v>11.939399430610878</v>
      </c>
      <c r="H33" s="370">
        <v>12.744719193688844</v>
      </c>
      <c r="I33" s="370">
        <v>13.432376995471049</v>
      </c>
      <c r="J33" s="370">
        <v>14.490921079415696</v>
      </c>
      <c r="K33" s="370">
        <v>15.507069511923884</v>
      </c>
      <c r="L33" s="370">
        <v>16.437597674203172</v>
      </c>
      <c r="M33" s="370">
        <v>17.184292329374777</v>
      </c>
      <c r="N33" s="370">
        <v>18.301121690038904</v>
      </c>
      <c r="O33" s="370">
        <v>19.64935325532106</v>
      </c>
      <c r="P33" s="370">
        <v>20.954948910004926</v>
      </c>
      <c r="Q33" s="370">
        <v>22.442092758066874</v>
      </c>
      <c r="R33" s="370">
        <v>23.750619309733089</v>
      </c>
      <c r="S33" s="370">
        <v>25.505307517970341</v>
      </c>
      <c r="T33" s="370">
        <v>26.792161292966771</v>
      </c>
      <c r="U33" s="370">
        <v>28.325444566007654</v>
      </c>
      <c r="V33" s="370">
        <v>29.599841439149184</v>
      </c>
      <c r="W33" s="370">
        <v>30.998558313050243</v>
      </c>
      <c r="X33" s="370">
        <v>32.075084525152825</v>
      </c>
      <c r="Y33" s="370">
        <v>32.715557695870608</v>
      </c>
      <c r="Z33" s="370">
        <v>33.569535533847997</v>
      </c>
      <c r="AA33" s="370">
        <v>34.67278989160323</v>
      </c>
      <c r="AB33" s="370">
        <v>35.647510216138322</v>
      </c>
      <c r="AC33" s="370">
        <v>36.520777085515689</v>
      </c>
      <c r="AD33" s="370">
        <v>37.364808132074543</v>
      </c>
      <c r="AE33" s="370">
        <v>38.279783211893395</v>
      </c>
      <c r="AF33" s="370">
        <v>39.972800165849137</v>
      </c>
      <c r="AG33" s="370">
        <v>40.869980503068341</v>
      </c>
      <c r="AH33" s="370">
        <v>41.641164093932893</v>
      </c>
      <c r="AI33" s="370">
        <v>42.233999369102911</v>
      </c>
      <c r="AJ33" s="370">
        <v>43.126841235761361</v>
      </c>
      <c r="AK33" s="370">
        <v>43.974395962578349</v>
      </c>
      <c r="AL33" s="370">
        <v>44.863257256677777</v>
      </c>
      <c r="AM33" s="370">
        <v>45.362150652372897</v>
      </c>
      <c r="AN33" s="370">
        <v>46.167584873232215</v>
      </c>
      <c r="AO33" s="370">
        <v>46.968674169402448</v>
      </c>
      <c r="AP33" s="370">
        <v>47.94390877683368</v>
      </c>
      <c r="AQ33" s="370">
        <v>48.662581141126871</v>
      </c>
      <c r="AR33" s="370">
        <v>49.29343385226462</v>
      </c>
      <c r="AS33" s="370">
        <v>49.904584580060799</v>
      </c>
      <c r="AT33" s="370">
        <v>50.62245310017834</v>
      </c>
      <c r="AU33" s="370">
        <v>51.197860101837222</v>
      </c>
      <c r="AV33" s="370">
        <v>51.955586042623388</v>
      </c>
      <c r="AW33" s="370">
        <v>52.607139332116319</v>
      </c>
      <c r="AX33" s="370">
        <v>53.221397968775221</v>
      </c>
      <c r="AY33" s="370">
        <v>53.689223888382593</v>
      </c>
      <c r="AZ33" s="370">
        <v>54.104843629539502</v>
      </c>
      <c r="BA33" s="370">
        <v>54.411996348425234</v>
      </c>
      <c r="BB33" s="370">
        <v>54.890687461246195</v>
      </c>
      <c r="BC33" s="370">
        <v>55.40074011636257</v>
      </c>
      <c r="BD33" s="370">
        <v>55.895921624345533</v>
      </c>
      <c r="BE33" s="370">
        <v>56.421870248965874</v>
      </c>
      <c r="BF33" s="370">
        <v>57.027886043346605</v>
      </c>
      <c r="BG33" s="370">
        <v>57.543156473238803</v>
      </c>
      <c r="BH33" s="370">
        <v>58.167178804764106</v>
      </c>
      <c r="BI33" s="370">
        <v>58.774455469657013</v>
      </c>
      <c r="BJ33" s="370">
        <v>59.538244687425703</v>
      </c>
      <c r="BK33" s="370">
        <v>60.161012384653503</v>
      </c>
      <c r="BL33" s="370">
        <v>60.67983345393349</v>
      </c>
      <c r="BM33" s="370">
        <v>61.212025917824164</v>
      </c>
      <c r="BN33" s="370">
        <v>61.757654223026449</v>
      </c>
      <c r="BO33" s="370">
        <v>62.291418004494552</v>
      </c>
      <c r="BP33" s="370">
        <v>62.890463211399172</v>
      </c>
      <c r="BQ33" s="370">
        <v>63.484462111914361</v>
      </c>
      <c r="BR33" s="370">
        <v>64.116591628496138</v>
      </c>
      <c r="BS33" s="370">
        <v>64.706744475401337</v>
      </c>
      <c r="BT33" s="370">
        <v>65.304241277629501</v>
      </c>
      <c r="BU33" s="370">
        <v>65.893580275258358</v>
      </c>
      <c r="BV33" s="370">
        <v>66.470907777067438</v>
      </c>
      <c r="BW33" s="370">
        <v>67.184706333417054</v>
      </c>
      <c r="BX33" s="370">
        <v>67.847348027600034</v>
      </c>
      <c r="BY33" s="370">
        <v>68.490888535786937</v>
      </c>
      <c r="BZ33" s="370">
        <v>69.067358926622347</v>
      </c>
      <c r="CA33" s="370">
        <v>69.761386261867429</v>
      </c>
      <c r="CB33" s="370">
        <v>70.531463641458004</v>
      </c>
      <c r="CC33" s="370">
        <v>71.304474653680103</v>
      </c>
      <c r="CD33" s="370">
        <v>72.122608815077129</v>
      </c>
      <c r="CE33" s="370">
        <v>72.949705099171297</v>
      </c>
      <c r="CF33" s="370">
        <v>73.686938305051527</v>
      </c>
      <c r="CG33" s="370">
        <v>74.522554192762087</v>
      </c>
      <c r="CH33" s="370">
        <v>75.269254174979565</v>
      </c>
      <c r="CI33" s="370">
        <v>76.008977864894021</v>
      </c>
      <c r="CJ33" s="370">
        <v>76.86387404812929</v>
      </c>
      <c r="CK33" s="370">
        <v>77.751116794943442</v>
      </c>
      <c r="CL33" s="370">
        <v>78.594069259235539</v>
      </c>
      <c r="CM33" s="370">
        <v>79.505895969310558</v>
      </c>
      <c r="CN33" s="370">
        <v>80.310614890081837</v>
      </c>
      <c r="CO33" s="370">
        <v>81.237144040703896</v>
      </c>
      <c r="CP33" s="370">
        <v>82.179106009387951</v>
      </c>
      <c r="CQ33" s="370">
        <v>82.97949968159773</v>
      </c>
      <c r="CR33" s="370">
        <v>83.767399330749157</v>
      </c>
      <c r="CS33" s="370">
        <v>84.548811811912884</v>
      </c>
      <c r="CT33" s="370">
        <v>85.437801734609437</v>
      </c>
      <c r="CU33" s="370">
        <v>86.669286942746439</v>
      </c>
      <c r="CV33" s="370">
        <v>87.540413941458752</v>
      </c>
      <c r="CW33" s="370">
        <v>88.418620503779309</v>
      </c>
      <c r="CX33" s="370">
        <v>89.48183693421268</v>
      </c>
      <c r="CY33" s="370">
        <v>90.460092533568684</v>
      </c>
      <c r="CZ33" s="370">
        <v>91.452978319909576</v>
      </c>
      <c r="DA33" s="370">
        <v>92.395035494320595</v>
      </c>
      <c r="DB33" s="370">
        <v>93.448003518859338</v>
      </c>
      <c r="DC33" s="370">
        <v>94.585498539705114</v>
      </c>
      <c r="DD33" s="370">
        <v>96.925360413031456</v>
      </c>
      <c r="DE33" s="370">
        <v>98.112715556748455</v>
      </c>
      <c r="DF33" s="370">
        <v>99.005477162635898</v>
      </c>
      <c r="DG33" s="370">
        <v>100</v>
      </c>
      <c r="DH33" s="370">
        <v>100.82799736853556</v>
      </c>
      <c r="DI33" s="370">
        <v>101.76364387921669</v>
      </c>
      <c r="DJ33" s="370">
        <v>102.69179637053347</v>
      </c>
      <c r="DK33" s="370">
        <v>103.6967216392532</v>
      </c>
      <c r="DL33" s="370">
        <v>104.72594213060685</v>
      </c>
      <c r="DM33" s="370">
        <v>105.83112229482718</v>
      </c>
      <c r="DN33" s="370">
        <v>106.65481769877648</v>
      </c>
      <c r="DO33" s="370">
        <v>107.5304106966593</v>
      </c>
      <c r="DP33" s="370">
        <v>108.46063904586991</v>
      </c>
      <c r="DQ33" s="370">
        <v>109.31739893533849</v>
      </c>
      <c r="DR33" s="370">
        <v>110.17414081488035</v>
      </c>
      <c r="DS33" s="370">
        <v>111.44600078729451</v>
      </c>
      <c r="DT33" s="370">
        <v>112.4607661767994</v>
      </c>
      <c r="DU33" s="370">
        <v>113.3178342907149</v>
      </c>
      <c r="DV33" s="370">
        <v>114.13507943853236</v>
      </c>
      <c r="DW33" s="370">
        <v>115.0013393852725</v>
      </c>
      <c r="DX33" s="370">
        <v>115.72821097734345</v>
      </c>
      <c r="DY33" s="370">
        <v>116.51816484576408</v>
      </c>
      <c r="DZ33" s="370">
        <v>117.35530591408013</v>
      </c>
      <c r="EA33" s="370">
        <v>118.16276364464626</v>
      </c>
      <c r="EB33" s="370">
        <v>118.91570427318798</v>
      </c>
      <c r="EC33" s="370">
        <v>119.97951892857841</v>
      </c>
      <c r="ED33" s="370">
        <v>121.03721656161943</v>
      </c>
      <c r="EE33" s="370">
        <v>121.59620326143427</v>
      </c>
      <c r="EF33" s="370">
        <v>122.50845891674425</v>
      </c>
      <c r="EG33" s="370">
        <v>123.57535818408044</v>
      </c>
      <c r="EH33" s="370">
        <v>124.5369254264923</v>
      </c>
      <c r="EI33" s="370">
        <v>125.35839074990224</v>
      </c>
      <c r="EJ33" s="370">
        <v>126.4054719123386</v>
      </c>
      <c r="EK33" s="370">
        <v>127.2157202516846</v>
      </c>
      <c r="EL33" s="370">
        <v>127.96897319010519</v>
      </c>
      <c r="EM33" s="370">
        <v>128.76547178124778</v>
      </c>
      <c r="EN33" s="370">
        <v>129.51451369477476</v>
      </c>
      <c r="EO33" s="370">
        <v>130.02059040813526</v>
      </c>
      <c r="EP33" s="370">
        <v>130.66732148967395</v>
      </c>
      <c r="EQ33" s="370">
        <v>131.00374732311747</v>
      </c>
      <c r="ER33" s="370">
        <v>132.13903332610377</v>
      </c>
      <c r="ES33" s="370">
        <v>132.82424044728671</v>
      </c>
      <c r="ET33" s="370">
        <v>133.66455835012368</v>
      </c>
      <c r="EU33" s="370">
        <v>134.42591859429484</v>
      </c>
      <c r="EV33" s="370">
        <v>135.20450668080997</v>
      </c>
      <c r="EW33" s="370">
        <v>135.99307532025668</v>
      </c>
      <c r="EX33" s="370">
        <v>136.92340341849518</v>
      </c>
      <c r="EY33" s="370">
        <v>137.85725912669321</v>
      </c>
      <c r="EZ33" s="370">
        <v>138.84504543287591</v>
      </c>
      <c r="FA33" s="370">
        <v>139.76662012049727</v>
      </c>
      <c r="FB33" s="370">
        <v>140.48441161944132</v>
      </c>
      <c r="FC33" s="370">
        <v>140.84142656239632</v>
      </c>
      <c r="FD33" s="370">
        <v>141.98261384733129</v>
      </c>
      <c r="FE33" s="370">
        <v>143.08730295025737</v>
      </c>
      <c r="FF33" s="370">
        <v>144.15742526830348</v>
      </c>
      <c r="FG33" s="370">
        <v>145.47594744073311</v>
      </c>
      <c r="FH33" s="370">
        <v>147.10566252426452</v>
      </c>
      <c r="FI33" s="370">
        <v>148.93865126903296</v>
      </c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59"/>
      <c r="FV33" s="359"/>
      <c r="FW33" s="359"/>
      <c r="FX33" s="359"/>
      <c r="FY33" s="359"/>
      <c r="FZ33" s="359"/>
      <c r="GA33" s="359"/>
      <c r="GB33" s="359"/>
      <c r="GC33" s="359"/>
    </row>
    <row r="34" spans="2:185" s="319" customFormat="1">
      <c r="B34" s="368" t="s">
        <v>24</v>
      </c>
      <c r="C34" s="364"/>
      <c r="D34" s="370">
        <v>7.5389720018202286</v>
      </c>
      <c r="E34" s="370">
        <v>7.9173321352374337</v>
      </c>
      <c r="F34" s="370">
        <v>8.1964060266904752</v>
      </c>
      <c r="G34" s="370">
        <v>8.7337243929131443</v>
      </c>
      <c r="H34" s="370">
        <v>9.3590453585056306</v>
      </c>
      <c r="I34" s="370">
        <v>9.860519015433745</v>
      </c>
      <c r="J34" s="370">
        <v>10.892288470618816</v>
      </c>
      <c r="K34" s="370">
        <v>11.845372674718389</v>
      </c>
      <c r="L34" s="370">
        <v>12.6981198034629</v>
      </c>
      <c r="M34" s="370">
        <v>13.32879788064176</v>
      </c>
      <c r="N34" s="370">
        <v>14.312197009720656</v>
      </c>
      <c r="O34" s="370">
        <v>15.465243561473759</v>
      </c>
      <c r="P34" s="370">
        <v>16.598125803307941</v>
      </c>
      <c r="Q34" s="370">
        <v>17.865613670662775</v>
      </c>
      <c r="R34" s="370">
        <v>19.069360397639539</v>
      </c>
      <c r="S34" s="370">
        <v>20.743464518486089</v>
      </c>
      <c r="T34" s="370">
        <v>21.539901177668177</v>
      </c>
      <c r="U34" s="370">
        <v>22.80442219081494</v>
      </c>
      <c r="V34" s="370">
        <v>23.780334756805935</v>
      </c>
      <c r="W34" s="370">
        <v>24.895051449785058</v>
      </c>
      <c r="X34" s="370">
        <v>25.908199460935556</v>
      </c>
      <c r="Y34" s="370">
        <v>26.574876622619044</v>
      </c>
      <c r="Z34" s="370">
        <v>27.29574348777545</v>
      </c>
      <c r="AA34" s="370">
        <v>28.797308396577613</v>
      </c>
      <c r="AB34" s="370">
        <v>29.961332544862191</v>
      </c>
      <c r="AC34" s="370">
        <v>31.056698653131932</v>
      </c>
      <c r="AD34" s="370">
        <v>31.94346020562325</v>
      </c>
      <c r="AE34" s="370">
        <v>32.672796394481878</v>
      </c>
      <c r="AF34" s="370">
        <v>33.484878312858932</v>
      </c>
      <c r="AG34" s="370">
        <v>34.290493338767611</v>
      </c>
      <c r="AH34" s="370">
        <v>34.989766580381598</v>
      </c>
      <c r="AI34" s="370">
        <v>35.464828804082138</v>
      </c>
      <c r="AJ34" s="370">
        <v>36.257345955065972</v>
      </c>
      <c r="AK34" s="370">
        <v>37.233361118000253</v>
      </c>
      <c r="AL34" s="370">
        <v>37.857793933332594</v>
      </c>
      <c r="AM34" s="370">
        <v>38.166084294222976</v>
      </c>
      <c r="AN34" s="370">
        <v>38.518886321296236</v>
      </c>
      <c r="AO34" s="370">
        <v>38.918020530159062</v>
      </c>
      <c r="AP34" s="370">
        <v>39.760842543461834</v>
      </c>
      <c r="AQ34" s="370">
        <v>40.637774380624748</v>
      </c>
      <c r="AR34" s="370">
        <v>41.405589048738108</v>
      </c>
      <c r="AS34" s="370">
        <v>41.968376071607231</v>
      </c>
      <c r="AT34" s="370">
        <v>42.865227653396303</v>
      </c>
      <c r="AU34" s="370">
        <v>43.616687078998993</v>
      </c>
      <c r="AV34" s="370">
        <v>44.302620701169083</v>
      </c>
      <c r="AW34" s="370">
        <v>45.048141307487356</v>
      </c>
      <c r="AX34" s="370">
        <v>45.857408068360222</v>
      </c>
      <c r="AY34" s="370">
        <v>46.557865770334068</v>
      </c>
      <c r="AZ34" s="370">
        <v>46.966073617978665</v>
      </c>
      <c r="BA34" s="370">
        <v>47.21469792551347</v>
      </c>
      <c r="BB34" s="370">
        <v>47.745204821665126</v>
      </c>
      <c r="BC34" s="370">
        <v>48.164610018292272</v>
      </c>
      <c r="BD34" s="370">
        <v>48.573486962932144</v>
      </c>
      <c r="BE34" s="370">
        <v>49.222270584630543</v>
      </c>
      <c r="BF34" s="370">
        <v>49.881797673594406</v>
      </c>
      <c r="BG34" s="370">
        <v>50.424355691069266</v>
      </c>
      <c r="BH34" s="370">
        <v>51.162109515343602</v>
      </c>
      <c r="BI34" s="370">
        <v>51.702790859792636</v>
      </c>
      <c r="BJ34" s="370">
        <v>52.466208124140813</v>
      </c>
      <c r="BK34" s="370">
        <v>53.107451165798892</v>
      </c>
      <c r="BL34" s="370">
        <v>53.662119541924156</v>
      </c>
      <c r="BM34" s="370">
        <v>54.216000930361368</v>
      </c>
      <c r="BN34" s="370">
        <v>54.584076553027295</v>
      </c>
      <c r="BO34" s="370">
        <v>54.696649733734176</v>
      </c>
      <c r="BP34" s="370">
        <v>55.325759973191872</v>
      </c>
      <c r="BQ34" s="370">
        <v>55.903291338252551</v>
      </c>
      <c r="BR34" s="370">
        <v>56.975995034321571</v>
      </c>
      <c r="BS34" s="370">
        <v>57.698310882387801</v>
      </c>
      <c r="BT34" s="370">
        <v>58.268531255807027</v>
      </c>
      <c r="BU34" s="370">
        <v>58.980989178613626</v>
      </c>
      <c r="BV34" s="370">
        <v>59.900659195082213</v>
      </c>
      <c r="BW34" s="370">
        <v>60.727369677637647</v>
      </c>
      <c r="BX34" s="370">
        <v>61.779974479015429</v>
      </c>
      <c r="BY34" s="370">
        <v>62.946461722031948</v>
      </c>
      <c r="BZ34" s="370">
        <v>63.810240451207953</v>
      </c>
      <c r="CA34" s="370">
        <v>64.630327125494105</v>
      </c>
      <c r="CB34" s="370">
        <v>65.673077549745912</v>
      </c>
      <c r="CC34" s="370">
        <v>66.587489088799643</v>
      </c>
      <c r="CD34" s="370">
        <v>67.60458969360964</v>
      </c>
      <c r="CE34" s="370">
        <v>68.739872574577475</v>
      </c>
      <c r="CF34" s="370">
        <v>69.830537217518355</v>
      </c>
      <c r="CG34" s="370">
        <v>70.865908738263272</v>
      </c>
      <c r="CH34" s="370">
        <v>71.963740363637399</v>
      </c>
      <c r="CI34" s="370">
        <v>72.940812560927796</v>
      </c>
      <c r="CJ34" s="370">
        <v>74.008620589521271</v>
      </c>
      <c r="CK34" s="370">
        <v>74.787677066759898</v>
      </c>
      <c r="CL34" s="370">
        <v>75.719690688732854</v>
      </c>
      <c r="CM34" s="370">
        <v>76.569691196778621</v>
      </c>
      <c r="CN34" s="370">
        <v>77.263238356788648</v>
      </c>
      <c r="CO34" s="370">
        <v>78.653558541505632</v>
      </c>
      <c r="CP34" s="370">
        <v>80.169051290940615</v>
      </c>
      <c r="CQ34" s="370">
        <v>81.06694847649031</v>
      </c>
      <c r="CR34" s="370">
        <v>82.082301428296773</v>
      </c>
      <c r="CS34" s="370">
        <v>83.241687561102069</v>
      </c>
      <c r="CT34" s="370">
        <v>84.113833768587355</v>
      </c>
      <c r="CU34" s="370">
        <v>85.88933475229463</v>
      </c>
      <c r="CV34" s="370">
        <v>86.841505105189313</v>
      </c>
      <c r="CW34" s="370">
        <v>88.017663456001259</v>
      </c>
      <c r="CX34" s="370">
        <v>89.215936839870025</v>
      </c>
      <c r="CY34" s="370">
        <v>90.580575391039304</v>
      </c>
      <c r="CZ34" s="370">
        <v>91.351860670371025</v>
      </c>
      <c r="DA34" s="370">
        <v>92.353668868078415</v>
      </c>
      <c r="DB34" s="370">
        <v>93.44116976243221</v>
      </c>
      <c r="DC34" s="370">
        <v>94.789444532204215</v>
      </c>
      <c r="DD34" s="370">
        <v>96.484283724803134</v>
      </c>
      <c r="DE34" s="370">
        <v>97.786499529585399</v>
      </c>
      <c r="DF34" s="370">
        <v>98.817959594162446</v>
      </c>
      <c r="DG34" s="370">
        <v>100</v>
      </c>
      <c r="DH34" s="370">
        <v>100.98101080863022</v>
      </c>
      <c r="DI34" s="370">
        <v>102.046779671142</v>
      </c>
      <c r="DJ34" s="370">
        <v>103.08142006303662</v>
      </c>
      <c r="DK34" s="370">
        <v>104.5097711206172</v>
      </c>
      <c r="DL34" s="370">
        <v>105.87002706701658</v>
      </c>
      <c r="DM34" s="370">
        <v>106.80758055030513</v>
      </c>
      <c r="DN34" s="370">
        <v>107.87684752358186</v>
      </c>
      <c r="DO34" s="370">
        <v>108.74122425183602</v>
      </c>
      <c r="DP34" s="370">
        <v>109.83211200503547</v>
      </c>
      <c r="DQ34" s="370">
        <v>110.82891454774233</v>
      </c>
      <c r="DR34" s="370">
        <v>111.95079421781475</v>
      </c>
      <c r="DS34" s="370">
        <v>114.14327541993825</v>
      </c>
      <c r="DT34" s="370">
        <v>115.42636414749579</v>
      </c>
      <c r="DU34" s="370">
        <v>116.25090338902149</v>
      </c>
      <c r="DV34" s="370">
        <v>117.30486594016003</v>
      </c>
      <c r="DW34" s="370">
        <v>118.26558090975252</v>
      </c>
      <c r="DX34" s="370">
        <v>119.22534593582634</v>
      </c>
      <c r="DY34" s="370">
        <v>120.37467023047051</v>
      </c>
      <c r="DZ34" s="370">
        <v>121.47217075731525</v>
      </c>
      <c r="EA34" s="370">
        <v>122.48093489425931</v>
      </c>
      <c r="EB34" s="370">
        <v>123.42890738604459</v>
      </c>
      <c r="EC34" s="370">
        <v>124.46075882369837</v>
      </c>
      <c r="ED34" s="370">
        <v>125.58731745267211</v>
      </c>
      <c r="EE34" s="370">
        <v>126.58594791688873</v>
      </c>
      <c r="EF34" s="370">
        <v>127.76133378557823</v>
      </c>
      <c r="EG34" s="370">
        <v>129.07142175275953</v>
      </c>
      <c r="EH34" s="370">
        <v>130.31246255108397</v>
      </c>
      <c r="EI34" s="370">
        <v>131.20138752338721</v>
      </c>
      <c r="EJ34" s="370">
        <v>132.29068115588083</v>
      </c>
      <c r="EK34" s="370">
        <v>133.43214000861815</v>
      </c>
      <c r="EL34" s="370">
        <v>134.31959795731433</v>
      </c>
      <c r="EM34" s="370">
        <v>135.08378961883082</v>
      </c>
      <c r="EN34" s="370">
        <v>135.83272853383573</v>
      </c>
      <c r="EO34" s="370">
        <v>136.49091762779815</v>
      </c>
      <c r="EP34" s="370">
        <v>137.23008313168887</v>
      </c>
      <c r="EQ34" s="370">
        <v>137.79333363728253</v>
      </c>
      <c r="ER34" s="370">
        <v>139.02973201394167</v>
      </c>
      <c r="ES34" s="370">
        <v>139.59111505486757</v>
      </c>
      <c r="ET34" s="370">
        <v>140.31949732221835</v>
      </c>
      <c r="EU34" s="370">
        <v>141.01049086616806</v>
      </c>
      <c r="EV34" s="370">
        <v>141.60854400891932</v>
      </c>
      <c r="EW34" s="370">
        <v>142.2440214537871</v>
      </c>
      <c r="EX34" s="370">
        <v>142.89466155541959</v>
      </c>
      <c r="EY34" s="370">
        <v>143.80216447701255</v>
      </c>
      <c r="EZ34" s="370">
        <v>144.6505783295664</v>
      </c>
      <c r="FA34" s="370">
        <v>145.43680202414288</v>
      </c>
      <c r="FB34" s="370">
        <v>146.03005784715901</v>
      </c>
      <c r="FC34" s="370">
        <v>146.47983717981879</v>
      </c>
      <c r="FD34" s="370">
        <v>147.32102403009478</v>
      </c>
      <c r="FE34" s="370">
        <v>148.49662000316459</v>
      </c>
      <c r="FF34" s="370">
        <v>149.60571303506543</v>
      </c>
      <c r="FG34" s="370">
        <v>150.87383356122888</v>
      </c>
      <c r="FH34" s="370">
        <v>152.40864935522291</v>
      </c>
      <c r="FI34" s="370">
        <v>154.221657142683</v>
      </c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59"/>
      <c r="FV34" s="359"/>
      <c r="FW34" s="359"/>
      <c r="FX34" s="359"/>
      <c r="FY34" s="359"/>
      <c r="FZ34" s="359"/>
      <c r="GA34" s="359"/>
      <c r="GB34" s="359"/>
      <c r="GC34" s="359"/>
    </row>
    <row r="35" spans="2:185" s="319" customFormat="1">
      <c r="B35" s="368" t="s">
        <v>25</v>
      </c>
      <c r="C35" s="364"/>
      <c r="D35" s="370">
        <v>14.997920877300924</v>
      </c>
      <c r="E35" s="370">
        <v>15.928710094112414</v>
      </c>
      <c r="F35" s="370">
        <v>17.387627775508296</v>
      </c>
      <c r="G35" s="370">
        <v>17.731880459939251</v>
      </c>
      <c r="H35" s="370">
        <v>18.698530649744061</v>
      </c>
      <c r="I35" s="370">
        <v>19.684618690765557</v>
      </c>
      <c r="J35" s="370">
        <v>20.801529746913083</v>
      </c>
      <c r="K35" s="370">
        <v>21.999731460303053</v>
      </c>
      <c r="L35" s="370">
        <v>23.051933531001577</v>
      </c>
      <c r="M35" s="370">
        <v>24.156262212473841</v>
      </c>
      <c r="N35" s="370">
        <v>25.5864465005114</v>
      </c>
      <c r="O35" s="370">
        <v>27.486511790990264</v>
      </c>
      <c r="P35" s="370">
        <v>29.063502738884754</v>
      </c>
      <c r="Q35" s="370">
        <v>30.956473242883941</v>
      </c>
      <c r="R35" s="370">
        <v>32.298219048411468</v>
      </c>
      <c r="S35" s="370">
        <v>34.027287760726871</v>
      </c>
      <c r="T35" s="370">
        <v>36.040427246636177</v>
      </c>
      <c r="U35" s="370">
        <v>37.898282588022298</v>
      </c>
      <c r="V35" s="370">
        <v>39.655025165445934</v>
      </c>
      <c r="W35" s="370">
        <v>41.571295299516187</v>
      </c>
      <c r="X35" s="370">
        <v>42.851770294532272</v>
      </c>
      <c r="Y35" s="370">
        <v>43.810117544358711</v>
      </c>
      <c r="Z35" s="370">
        <v>44.740321127517795</v>
      </c>
      <c r="AA35" s="370">
        <v>45.459357686112334</v>
      </c>
      <c r="AB35" s="370">
        <v>46.048952976783795</v>
      </c>
      <c r="AC35" s="370">
        <v>46.512299740960145</v>
      </c>
      <c r="AD35" s="370">
        <v>47.085765984342018</v>
      </c>
      <c r="AE35" s="370">
        <v>48.275378320380362</v>
      </c>
      <c r="AF35" s="370">
        <v>51.451308230152208</v>
      </c>
      <c r="AG35" s="370">
        <v>52.333453432400731</v>
      </c>
      <c r="AH35" s="370">
        <v>53.16397934176473</v>
      </c>
      <c r="AI35" s="370">
        <v>53.917474143127727</v>
      </c>
      <c r="AJ35" s="370">
        <v>54.96970225510151</v>
      </c>
      <c r="AK35" s="370">
        <v>55.961564791086332</v>
      </c>
      <c r="AL35" s="370">
        <v>57.286681253172539</v>
      </c>
      <c r="AM35" s="370">
        <v>58.497757449486166</v>
      </c>
      <c r="AN35" s="370">
        <v>59.866937979598973</v>
      </c>
      <c r="AO35" s="370">
        <v>61.292128445592866</v>
      </c>
      <c r="AP35" s="370">
        <v>62.312972128606418</v>
      </c>
      <c r="AQ35" s="370">
        <v>62.692213753120292</v>
      </c>
      <c r="AR35" s="370">
        <v>62.773847728990475</v>
      </c>
      <c r="AS35" s="370">
        <v>63.38637474868672</v>
      </c>
      <c r="AT35" s="370">
        <v>63.951207576819307</v>
      </c>
      <c r="AU35" s="370">
        <v>64.340742423461876</v>
      </c>
      <c r="AV35" s="370">
        <v>65.288587519906784</v>
      </c>
      <c r="AW35" s="370">
        <v>66.090116798783171</v>
      </c>
      <c r="AX35" s="370">
        <v>66.428675310043403</v>
      </c>
      <c r="AY35" s="370">
        <v>66.819908949565189</v>
      </c>
      <c r="AZ35" s="370">
        <v>67.221601281235053</v>
      </c>
      <c r="BA35" s="370">
        <v>67.555084029453127</v>
      </c>
      <c r="BB35" s="370">
        <v>67.880042459763445</v>
      </c>
      <c r="BC35" s="370">
        <v>68.288265853029188</v>
      </c>
      <c r="BD35" s="370">
        <v>68.526154201182138</v>
      </c>
      <c r="BE35" s="370">
        <v>68.859453384007381</v>
      </c>
      <c r="BF35" s="370">
        <v>69.479140217773804</v>
      </c>
      <c r="BG35" s="370">
        <v>70.006334582525838</v>
      </c>
      <c r="BH35" s="370">
        <v>70.483645360166079</v>
      </c>
      <c r="BI35" s="370">
        <v>71.264476586237507</v>
      </c>
      <c r="BJ35" s="370">
        <v>72.017829084946172</v>
      </c>
      <c r="BK35" s="370">
        <v>72.642360241737208</v>
      </c>
      <c r="BL35" s="370">
        <v>73.087394472243858</v>
      </c>
      <c r="BM35" s="370">
        <v>73.513893098758388</v>
      </c>
      <c r="BN35" s="370">
        <v>74.191118741397162</v>
      </c>
      <c r="BO35" s="370">
        <v>74.997058591344356</v>
      </c>
      <c r="BP35" s="370">
        <v>75.322881234173181</v>
      </c>
      <c r="BQ35" s="370">
        <v>75.897569182917152</v>
      </c>
      <c r="BR35" s="370">
        <v>76.173048741468108</v>
      </c>
      <c r="BS35" s="370">
        <v>76.56528304387021</v>
      </c>
      <c r="BT35" s="370">
        <v>77.196203276959722</v>
      </c>
      <c r="BU35" s="370">
        <v>77.663625389614992</v>
      </c>
      <c r="BV35" s="370">
        <v>77.822959105974149</v>
      </c>
      <c r="BW35" s="370">
        <v>78.403631178193805</v>
      </c>
      <c r="BX35" s="370">
        <v>78.610581188260937</v>
      </c>
      <c r="BY35" s="370">
        <v>78.513947183198511</v>
      </c>
      <c r="BZ35" s="370">
        <v>78.647661170483985</v>
      </c>
      <c r="CA35" s="370">
        <v>78.956485306101428</v>
      </c>
      <c r="CB35" s="370">
        <v>79.161126730735845</v>
      </c>
      <c r="CC35" s="370">
        <v>79.760355516620848</v>
      </c>
      <c r="CD35" s="370">
        <v>80.563560971840474</v>
      </c>
      <c r="CE35" s="370">
        <v>80.91700363295115</v>
      </c>
      <c r="CF35" s="370">
        <v>81.162932911540892</v>
      </c>
      <c r="CG35" s="370">
        <v>81.717380611290892</v>
      </c>
      <c r="CH35" s="370">
        <v>82.066615837194576</v>
      </c>
      <c r="CI35" s="370">
        <v>82.533466067228773</v>
      </c>
      <c r="CJ35" s="370">
        <v>83.036261366525324</v>
      </c>
      <c r="CK35" s="370">
        <v>83.86421060996436</v>
      </c>
      <c r="CL35" s="370">
        <v>84.54776590919559</v>
      </c>
      <c r="CM35" s="370">
        <v>85.291493134391231</v>
      </c>
      <c r="CN35" s="370">
        <v>86.045154022597131</v>
      </c>
      <c r="CO35" s="370">
        <v>86.444145935261034</v>
      </c>
      <c r="CP35" s="370">
        <v>86.817438542657428</v>
      </c>
      <c r="CQ35" s="370">
        <v>87.297413466335328</v>
      </c>
      <c r="CR35" s="370">
        <v>87.724214716863017</v>
      </c>
      <c r="CS35" s="370">
        <v>88.009834444114048</v>
      </c>
      <c r="CT35" s="370">
        <v>88.892812482761343</v>
      </c>
      <c r="CU35" s="370">
        <v>89.288662614539305</v>
      </c>
      <c r="CV35" s="370">
        <v>89.935706760058665</v>
      </c>
      <c r="CW35" s="370">
        <v>90.364806299471368</v>
      </c>
      <c r="CX35" s="370">
        <v>91.150438902326798</v>
      </c>
      <c r="CY35" s="370">
        <v>91.565102428898001</v>
      </c>
      <c r="CZ35" s="370">
        <v>92.641568488090684</v>
      </c>
      <c r="DA35" s="370">
        <v>93.548910172740406</v>
      </c>
      <c r="DB35" s="370">
        <v>94.577121167733154</v>
      </c>
      <c r="DC35" s="370">
        <v>95.282024987771891</v>
      </c>
      <c r="DD35" s="370">
        <v>97.749933483765915</v>
      </c>
      <c r="DE35" s="370">
        <v>98.615198911224141</v>
      </c>
      <c r="DF35" s="370">
        <v>99.312155574013588</v>
      </c>
      <c r="DG35" s="370">
        <v>100</v>
      </c>
      <c r="DH35" s="370">
        <v>100.61309857636971</v>
      </c>
      <c r="DI35" s="370">
        <v>101.38752614249826</v>
      </c>
      <c r="DJ35" s="370">
        <v>102.16994397926112</v>
      </c>
      <c r="DK35" s="370">
        <v>102.79523735183493</v>
      </c>
      <c r="DL35" s="370">
        <v>103.39914372387813</v>
      </c>
      <c r="DM35" s="370">
        <v>104.7146789838112</v>
      </c>
      <c r="DN35" s="370">
        <v>105.39093626644423</v>
      </c>
      <c r="DO35" s="370">
        <v>106.19670812687444</v>
      </c>
      <c r="DP35" s="370">
        <v>106.93565401866368</v>
      </c>
      <c r="DQ35" s="370">
        <v>107.72042271223438</v>
      </c>
      <c r="DR35" s="370">
        <v>108.40712249800431</v>
      </c>
      <c r="DS35" s="370">
        <v>109.27951239498105</v>
      </c>
      <c r="DT35" s="370">
        <v>109.9473193900666</v>
      </c>
      <c r="DU35" s="370">
        <v>110.73643901290974</v>
      </c>
      <c r="DV35" s="370">
        <v>111.28529582303042</v>
      </c>
      <c r="DW35" s="370">
        <v>112.00021803631159</v>
      </c>
      <c r="DX35" s="370">
        <v>112.39299477170611</v>
      </c>
      <c r="DY35" s="370">
        <v>112.98888128115638</v>
      </c>
      <c r="DZ35" s="370">
        <v>113.59277099965199</v>
      </c>
      <c r="EA35" s="370">
        <v>114.16602160698233</v>
      </c>
      <c r="EB35" s="370">
        <v>114.65538433326049</v>
      </c>
      <c r="EC35" s="370">
        <v>115.82311128208067</v>
      </c>
      <c r="ED35" s="370">
        <v>116.83656235270747</v>
      </c>
      <c r="EE35" s="370">
        <v>117.42788725081724</v>
      </c>
      <c r="EF35" s="370">
        <v>117.97755144836749</v>
      </c>
      <c r="EG35" s="370">
        <v>118.753798778457</v>
      </c>
      <c r="EH35" s="370">
        <v>119.42311150670369</v>
      </c>
      <c r="EI35" s="370">
        <v>120.11212284624013</v>
      </c>
      <c r="EJ35" s="370">
        <v>121.02160488404492</v>
      </c>
      <c r="EK35" s="370">
        <v>121.62254488475892</v>
      </c>
      <c r="EL35" s="370">
        <v>122.20899519405639</v>
      </c>
      <c r="EM35" s="370">
        <v>122.9396161819265</v>
      </c>
      <c r="EN35" s="370">
        <v>123.62009667088286</v>
      </c>
      <c r="EO35" s="370">
        <v>124.03444200346729</v>
      </c>
      <c r="EP35" s="370">
        <v>124.54152820470144</v>
      </c>
      <c r="EQ35" s="370">
        <v>125.11149586053921</v>
      </c>
      <c r="ER35" s="370">
        <v>125.93395651655587</v>
      </c>
      <c r="ES35" s="370">
        <v>126.56771622412577</v>
      </c>
      <c r="ET35" s="370">
        <v>127.37206444087307</v>
      </c>
      <c r="EU35" s="370">
        <v>128.07959589379428</v>
      </c>
      <c r="EV35" s="370">
        <v>128.87490462281286</v>
      </c>
      <c r="EW35" s="370">
        <v>129.77944485028092</v>
      </c>
      <c r="EX35" s="370">
        <v>130.81677970677774</v>
      </c>
      <c r="EY35" s="370">
        <v>131.65507987407523</v>
      </c>
      <c r="EZ35" s="370">
        <v>132.65123938308349</v>
      </c>
      <c r="FA35" s="370">
        <v>133.7020902415255</v>
      </c>
      <c r="FB35" s="370">
        <v>134.38022698376318</v>
      </c>
      <c r="FC35" s="370">
        <v>135.14526802539348</v>
      </c>
      <c r="FD35" s="370">
        <v>136.29594675195131</v>
      </c>
      <c r="FE35" s="370">
        <v>137.16921737792762</v>
      </c>
      <c r="FF35" s="370">
        <v>138.06227511571149</v>
      </c>
      <c r="FG35" s="370">
        <v>139.27789690652602</v>
      </c>
      <c r="FH35" s="370">
        <v>140.92891463732727</v>
      </c>
      <c r="FI35" s="370">
        <v>142.71089650726356</v>
      </c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59"/>
      <c r="FV35" s="359"/>
      <c r="FW35" s="359"/>
      <c r="FX35" s="359"/>
      <c r="FY35" s="359"/>
      <c r="FZ35" s="359"/>
      <c r="GA35" s="359"/>
      <c r="GB35" s="359"/>
      <c r="GC35" s="359"/>
    </row>
    <row r="36" spans="2:185" s="319" customFormat="1">
      <c r="B36" s="368" t="s">
        <v>26</v>
      </c>
      <c r="C36" s="364"/>
      <c r="D36" s="370">
        <v>15.136195209233126</v>
      </c>
      <c r="E36" s="370">
        <v>15.946193126016206</v>
      </c>
      <c r="F36" s="370">
        <v>16.787492183220717</v>
      </c>
      <c r="G36" s="370">
        <v>17.710854684830945</v>
      </c>
      <c r="H36" s="370">
        <v>19.022492525277009</v>
      </c>
      <c r="I36" s="370">
        <v>20.180671197479175</v>
      </c>
      <c r="J36" s="370">
        <v>21.302402807095124</v>
      </c>
      <c r="K36" s="370">
        <v>22.444986180188739</v>
      </c>
      <c r="L36" s="370">
        <v>23.694568925428911</v>
      </c>
      <c r="M36" s="370">
        <v>24.57857705405921</v>
      </c>
      <c r="N36" s="370">
        <v>25.619355389780534</v>
      </c>
      <c r="O36" s="370">
        <v>27.9193877737676</v>
      </c>
      <c r="P36" s="370">
        <v>29.938841732079716</v>
      </c>
      <c r="Q36" s="370">
        <v>31.803815160963488</v>
      </c>
      <c r="R36" s="370">
        <v>33.776444723095778</v>
      </c>
      <c r="S36" s="370">
        <v>36.584878205506634</v>
      </c>
      <c r="T36" s="370">
        <v>38.23767601046373</v>
      </c>
      <c r="U36" s="370">
        <v>40.284011231408861</v>
      </c>
      <c r="V36" s="370">
        <v>42.448073376970115</v>
      </c>
      <c r="W36" s="370">
        <v>44.652837615528931</v>
      </c>
      <c r="X36" s="370">
        <v>46.053861746792606</v>
      </c>
      <c r="Y36" s="370">
        <v>46.880086299524883</v>
      </c>
      <c r="Z36" s="370">
        <v>48.496952192531673</v>
      </c>
      <c r="AA36" s="370">
        <v>50.188600298543875</v>
      </c>
      <c r="AB36" s="370">
        <v>51.795791311180096</v>
      </c>
      <c r="AC36" s="370">
        <v>53.440831422582569</v>
      </c>
      <c r="AD36" s="370">
        <v>54.539948534703989</v>
      </c>
      <c r="AE36" s="370">
        <v>55.503262161277668</v>
      </c>
      <c r="AF36" s="370">
        <v>56.437404105199825</v>
      </c>
      <c r="AG36" s="370">
        <v>57.180551349568134</v>
      </c>
      <c r="AH36" s="370">
        <v>57.853468282946373</v>
      </c>
      <c r="AI36" s="370">
        <v>58.508456927658791</v>
      </c>
      <c r="AJ36" s="370">
        <v>59.420437236200783</v>
      </c>
      <c r="AK36" s="370">
        <v>60.0582818695867</v>
      </c>
      <c r="AL36" s="370">
        <v>60.634703112651756</v>
      </c>
      <c r="AM36" s="370">
        <v>60.86073058685573</v>
      </c>
      <c r="AN36" s="370">
        <v>60.891007845825868</v>
      </c>
      <c r="AO36" s="370">
        <v>61.097385078170596</v>
      </c>
      <c r="AP36" s="370">
        <v>61.813001054879372</v>
      </c>
      <c r="AQ36" s="370">
        <v>62.414049733512122</v>
      </c>
      <c r="AR36" s="370">
        <v>62.9750007980468</v>
      </c>
      <c r="AS36" s="370">
        <v>63.549959842545917</v>
      </c>
      <c r="AT36" s="370">
        <v>64.141596103032967</v>
      </c>
      <c r="AU36" s="370">
        <v>64.653084914292094</v>
      </c>
      <c r="AV36" s="370">
        <v>65.257601357007474</v>
      </c>
      <c r="AW36" s="370">
        <v>65.975364019832199</v>
      </c>
      <c r="AX36" s="370">
        <v>66.718452675650767</v>
      </c>
      <c r="AY36" s="370">
        <v>67.770759571721868</v>
      </c>
      <c r="AZ36" s="370">
        <v>68.285608573895871</v>
      </c>
      <c r="BA36" s="370">
        <v>67.844680335691109</v>
      </c>
      <c r="BB36" s="370">
        <v>68.176228063112376</v>
      </c>
      <c r="BC36" s="370">
        <v>68.936935909677047</v>
      </c>
      <c r="BD36" s="370">
        <v>69.364182131933262</v>
      </c>
      <c r="BE36" s="370">
        <v>69.781189528561796</v>
      </c>
      <c r="BF36" s="370">
        <v>70.139765057526375</v>
      </c>
      <c r="BG36" s="370">
        <v>70.524956795682897</v>
      </c>
      <c r="BH36" s="370">
        <v>71.051713311269538</v>
      </c>
      <c r="BI36" s="370">
        <v>71.332020610338489</v>
      </c>
      <c r="BJ36" s="370">
        <v>71.567814178002607</v>
      </c>
      <c r="BK36" s="370">
        <v>71.787196846862756</v>
      </c>
      <c r="BL36" s="370">
        <v>72.106148987697964</v>
      </c>
      <c r="BM36" s="370">
        <v>72.85597508341462</v>
      </c>
      <c r="BN36" s="370">
        <v>73.577625931163595</v>
      </c>
      <c r="BO36" s="370">
        <v>73.99521701185131</v>
      </c>
      <c r="BP36" s="370">
        <v>74.24301901231874</v>
      </c>
      <c r="BQ36" s="370">
        <v>74.59026494326956</v>
      </c>
      <c r="BR36" s="370">
        <v>74.805866415119837</v>
      </c>
      <c r="BS36" s="370">
        <v>75.062857292925415</v>
      </c>
      <c r="BT36" s="370">
        <v>75.440845471502897</v>
      </c>
      <c r="BU36" s="370">
        <v>75.69345049563033</v>
      </c>
      <c r="BV36" s="370">
        <v>75.890893292258767</v>
      </c>
      <c r="BW36" s="370">
        <v>75.771315419497412</v>
      </c>
      <c r="BX36" s="370">
        <v>75.985225664753898</v>
      </c>
      <c r="BY36" s="370">
        <v>76.238465998285861</v>
      </c>
      <c r="BZ36" s="370">
        <v>76.52332047004839</v>
      </c>
      <c r="CA36" s="370">
        <v>76.988056448586747</v>
      </c>
      <c r="CB36" s="370">
        <v>77.399886970766957</v>
      </c>
      <c r="CC36" s="370">
        <v>78.060925276675135</v>
      </c>
      <c r="CD36" s="370">
        <v>78.959330330179242</v>
      </c>
      <c r="CE36" s="370">
        <v>79.616442634656195</v>
      </c>
      <c r="CF36" s="370">
        <v>80.184153303715391</v>
      </c>
      <c r="CG36" s="370">
        <v>80.964128950421738</v>
      </c>
      <c r="CH36" s="370">
        <v>81.427717917618708</v>
      </c>
      <c r="CI36" s="370">
        <v>81.771085110653061</v>
      </c>
      <c r="CJ36" s="370">
        <v>82.781725027174247</v>
      </c>
      <c r="CK36" s="370">
        <v>82.989808540540892</v>
      </c>
      <c r="CL36" s="370">
        <v>83.546185161758444</v>
      </c>
      <c r="CM36" s="370">
        <v>84.062377727478008</v>
      </c>
      <c r="CN36" s="370">
        <v>84.903123188599039</v>
      </c>
      <c r="CO36" s="370">
        <v>85.529368136123466</v>
      </c>
      <c r="CP36" s="370">
        <v>86.023368829355292</v>
      </c>
      <c r="CQ36" s="370">
        <v>86.612766142929502</v>
      </c>
      <c r="CR36" s="370">
        <v>87.087059211556578</v>
      </c>
      <c r="CS36" s="370">
        <v>87.6816349011374</v>
      </c>
      <c r="CT36" s="370">
        <v>88.317605700248322</v>
      </c>
      <c r="CU36" s="370">
        <v>89.504502359715815</v>
      </c>
      <c r="CV36" s="370">
        <v>90.476463509162073</v>
      </c>
      <c r="CW36" s="370">
        <v>91.085226677592715</v>
      </c>
      <c r="CX36" s="370">
        <v>91.619519974082408</v>
      </c>
      <c r="CY36" s="370">
        <v>92.247015512248595</v>
      </c>
      <c r="CZ36" s="370">
        <v>93.681993538535266</v>
      </c>
      <c r="DA36" s="370">
        <v>94.645514215657656</v>
      </c>
      <c r="DB36" s="370">
        <v>96.110116315869206</v>
      </c>
      <c r="DC36" s="370">
        <v>96.713668861035174</v>
      </c>
      <c r="DD36" s="370">
        <v>97.398120051375699</v>
      </c>
      <c r="DE36" s="370">
        <v>97.975974429458191</v>
      </c>
      <c r="DF36" s="370">
        <v>99.339123547677076</v>
      </c>
      <c r="DG36" s="370">
        <v>100</v>
      </c>
      <c r="DH36" s="370">
        <v>100.63290972920709</v>
      </c>
      <c r="DI36" s="370">
        <v>101.30614073179234</v>
      </c>
      <c r="DJ36" s="370">
        <v>101.96306403101545</v>
      </c>
      <c r="DK36" s="370">
        <v>102.92606232665733</v>
      </c>
      <c r="DL36" s="370">
        <v>103.85672191075334</v>
      </c>
      <c r="DM36" s="370">
        <v>104.56476938077277</v>
      </c>
      <c r="DN36" s="370">
        <v>105.02213688987581</v>
      </c>
      <c r="DO36" s="370">
        <v>106.16849038489805</v>
      </c>
      <c r="DP36" s="370">
        <v>107.41550494795251</v>
      </c>
      <c r="DQ36" s="370">
        <v>108.39055152245479</v>
      </c>
      <c r="DR36" s="370">
        <v>109.41586946025024</v>
      </c>
      <c r="DS36" s="370">
        <v>110.64146286159691</v>
      </c>
      <c r="DT36" s="370">
        <v>111.37882356082802</v>
      </c>
      <c r="DU36" s="370">
        <v>112.32190395350167</v>
      </c>
      <c r="DV36" s="370">
        <v>113.55553497911261</v>
      </c>
      <c r="DW36" s="370">
        <v>114.40960464215246</v>
      </c>
      <c r="DX36" s="370">
        <v>114.93635642575785</v>
      </c>
      <c r="DY36" s="370">
        <v>115.68886304423692</v>
      </c>
      <c r="DZ36" s="370">
        <v>116.36577090522002</v>
      </c>
      <c r="EA36" s="370">
        <v>117.13971141610776</v>
      </c>
      <c r="EB36" s="370">
        <v>117.69824286127053</v>
      </c>
      <c r="EC36" s="370">
        <v>118.89605379338249</v>
      </c>
      <c r="ED36" s="370">
        <v>119.83219292220211</v>
      </c>
      <c r="EE36" s="370">
        <v>120.47172941186412</v>
      </c>
      <c r="EF36" s="370">
        <v>121.26966722481698</v>
      </c>
      <c r="EG36" s="370">
        <v>122.31689026180904</v>
      </c>
      <c r="EH36" s="370">
        <v>123.22496216714156</v>
      </c>
      <c r="EI36" s="370">
        <v>123.97718277445441</v>
      </c>
      <c r="EJ36" s="370">
        <v>124.89182029308319</v>
      </c>
      <c r="EK36" s="370">
        <v>125.57465076436164</v>
      </c>
      <c r="EL36" s="370">
        <v>126.09509288267313</v>
      </c>
      <c r="EM36" s="370">
        <v>126.55787367402257</v>
      </c>
      <c r="EN36" s="370">
        <v>127.21616041468606</v>
      </c>
      <c r="EO36" s="370">
        <v>127.70904416731175</v>
      </c>
      <c r="EP36" s="370">
        <v>128.63173566372964</v>
      </c>
      <c r="EQ36" s="370">
        <v>129.20875671983291</v>
      </c>
      <c r="ER36" s="370">
        <v>130.15772460820369</v>
      </c>
      <c r="ES36" s="370">
        <v>130.8703111316328</v>
      </c>
      <c r="ET36" s="370">
        <v>131.67344548634722</v>
      </c>
      <c r="EU36" s="370">
        <v>132.69102517557474</v>
      </c>
      <c r="EV36" s="370">
        <v>133.58870558631341</v>
      </c>
      <c r="EW36" s="370">
        <v>134.83855127981059</v>
      </c>
      <c r="EX36" s="370">
        <v>136.27562855715712</v>
      </c>
      <c r="EY36" s="370">
        <v>137.65655479267775</v>
      </c>
      <c r="EZ36" s="370">
        <v>138.92413028960269</v>
      </c>
      <c r="FA36" s="370">
        <v>139.84051081597451</v>
      </c>
      <c r="FB36" s="370">
        <v>140.49108776478428</v>
      </c>
      <c r="FC36" s="370">
        <v>141.5081797561007</v>
      </c>
      <c r="FD36" s="370">
        <v>142.55179948378429</v>
      </c>
      <c r="FE36" s="370">
        <v>143.72554006077581</v>
      </c>
      <c r="FF36" s="370">
        <v>144.91654666509129</v>
      </c>
      <c r="FG36" s="370">
        <v>146.30426217738241</v>
      </c>
      <c r="FH36" s="370">
        <v>148.00574935861641</v>
      </c>
      <c r="FI36" s="370">
        <v>149.92063052875309</v>
      </c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59"/>
      <c r="FV36" s="359"/>
      <c r="FW36" s="359"/>
      <c r="FX36" s="359"/>
      <c r="FY36" s="359"/>
      <c r="FZ36" s="359"/>
      <c r="GA36" s="359"/>
      <c r="GB36" s="359"/>
      <c r="GC36" s="359"/>
    </row>
    <row r="37" spans="2:185" s="319" customFormat="1">
      <c r="B37" s="368" t="s">
        <v>27</v>
      </c>
      <c r="C37" s="364"/>
      <c r="D37" s="370">
        <v>16.925357414453522</v>
      </c>
      <c r="E37" s="370">
        <v>18.220507643748025</v>
      </c>
      <c r="F37" s="370">
        <v>20.110526834349894</v>
      </c>
      <c r="G37" s="370">
        <v>20.537488365007484</v>
      </c>
      <c r="H37" s="370">
        <v>21.92590594336874</v>
      </c>
      <c r="I37" s="370">
        <v>23.748561071642929</v>
      </c>
      <c r="J37" s="370">
        <v>25.638532151221128</v>
      </c>
      <c r="K37" s="370">
        <v>28.314829905577596</v>
      </c>
      <c r="L37" s="370">
        <v>29.306824712609746</v>
      </c>
      <c r="M37" s="370">
        <v>30.276773793619423</v>
      </c>
      <c r="N37" s="370">
        <v>31.999533487168538</v>
      </c>
      <c r="O37" s="370">
        <v>33.963263841067757</v>
      </c>
      <c r="P37" s="370">
        <v>35.677908922859181</v>
      </c>
      <c r="Q37" s="370">
        <v>37.948924936233873</v>
      </c>
      <c r="R37" s="370">
        <v>39.956972162505856</v>
      </c>
      <c r="S37" s="370">
        <v>42.474372697767436</v>
      </c>
      <c r="T37" s="370">
        <v>45.239510691450661</v>
      </c>
      <c r="U37" s="370">
        <v>46.471850921877248</v>
      </c>
      <c r="V37" s="370">
        <v>48.229864137086054</v>
      </c>
      <c r="W37" s="370">
        <v>50.333728925243797</v>
      </c>
      <c r="X37" s="370">
        <v>52.253790122919845</v>
      </c>
      <c r="Y37" s="370">
        <v>53.687812587903466</v>
      </c>
      <c r="Z37" s="370">
        <v>54.90750758965472</v>
      </c>
      <c r="AA37" s="370">
        <v>55.660746019021133</v>
      </c>
      <c r="AB37" s="370">
        <v>56.542393981967898</v>
      </c>
      <c r="AC37" s="370">
        <v>57.231525501431321</v>
      </c>
      <c r="AD37" s="370">
        <v>58.158902797016296</v>
      </c>
      <c r="AE37" s="370">
        <v>58.949307808052446</v>
      </c>
      <c r="AF37" s="370">
        <v>61.043676425908359</v>
      </c>
      <c r="AG37" s="370">
        <v>61.739518031601307</v>
      </c>
      <c r="AH37" s="370">
        <v>62.419855645103645</v>
      </c>
      <c r="AI37" s="370">
        <v>63.094130754986168</v>
      </c>
      <c r="AJ37" s="370">
        <v>63.774741338598545</v>
      </c>
      <c r="AK37" s="370">
        <v>64.454652301268041</v>
      </c>
      <c r="AL37" s="370">
        <v>65.471407386139532</v>
      </c>
      <c r="AM37" s="370">
        <v>66.384864252014538</v>
      </c>
      <c r="AN37" s="370">
        <v>67.444752215537136</v>
      </c>
      <c r="AO37" s="370">
        <v>68.302831909444819</v>
      </c>
      <c r="AP37" s="370">
        <v>69.172249292025768</v>
      </c>
      <c r="AQ37" s="370">
        <v>69.556100335043169</v>
      </c>
      <c r="AR37" s="370">
        <v>69.549417133274133</v>
      </c>
      <c r="AS37" s="370">
        <v>70.084877408808495</v>
      </c>
      <c r="AT37" s="370">
        <v>70.802671683130171</v>
      </c>
      <c r="AU37" s="370">
        <v>71.307996203845633</v>
      </c>
      <c r="AV37" s="370">
        <v>71.977261577703615</v>
      </c>
      <c r="AW37" s="370">
        <v>72.719706075550718</v>
      </c>
      <c r="AX37" s="370">
        <v>73.28676722175355</v>
      </c>
      <c r="AY37" s="370">
        <v>73.849868695009391</v>
      </c>
      <c r="AZ37" s="370">
        <v>74.877419087054463</v>
      </c>
      <c r="BA37" s="370">
        <v>75.289782941366568</v>
      </c>
      <c r="BB37" s="370">
        <v>75.454539519897821</v>
      </c>
      <c r="BC37" s="370">
        <v>75.521842597625664</v>
      </c>
      <c r="BD37" s="370">
        <v>75.530536062729411</v>
      </c>
      <c r="BE37" s="370">
        <v>75.551932365333897</v>
      </c>
      <c r="BF37" s="370">
        <v>75.839301847759387</v>
      </c>
      <c r="BG37" s="370">
        <v>76.146325913185507</v>
      </c>
      <c r="BH37" s="370">
        <v>76.317274243713186</v>
      </c>
      <c r="BI37" s="370">
        <v>76.730515636336719</v>
      </c>
      <c r="BJ37" s="370">
        <v>77.317587569578762</v>
      </c>
      <c r="BK37" s="370">
        <v>78.008367488097107</v>
      </c>
      <c r="BL37" s="370">
        <v>78.382769490191166</v>
      </c>
      <c r="BM37" s="370">
        <v>78.595572821849046</v>
      </c>
      <c r="BN37" s="370">
        <v>79.054109039414087</v>
      </c>
      <c r="BO37" s="370">
        <v>79.52861870804314</v>
      </c>
      <c r="BP37" s="370">
        <v>79.978353950839747</v>
      </c>
      <c r="BQ37" s="370">
        <v>80.629360382452404</v>
      </c>
      <c r="BR37" s="370">
        <v>80.917749256621221</v>
      </c>
      <c r="BS37" s="370">
        <v>81.434127300673339</v>
      </c>
      <c r="BT37" s="370">
        <v>82.133004045667306</v>
      </c>
      <c r="BU37" s="370">
        <v>82.632625737604272</v>
      </c>
      <c r="BV37" s="370">
        <v>82.779554040518036</v>
      </c>
      <c r="BW37" s="370">
        <v>83.038095293111681</v>
      </c>
      <c r="BX37" s="370">
        <v>83.062952263153122</v>
      </c>
      <c r="BY37" s="370">
        <v>83.080624045088456</v>
      </c>
      <c r="BZ37" s="370">
        <v>83.386228635713948</v>
      </c>
      <c r="CA37" s="370">
        <v>83.763216425315889</v>
      </c>
      <c r="CB37" s="370">
        <v>83.972494866812681</v>
      </c>
      <c r="CC37" s="370">
        <v>84.442314613018823</v>
      </c>
      <c r="CD37" s="370">
        <v>84.83907914614484</v>
      </c>
      <c r="CE37" s="370">
        <v>85.013555424377614</v>
      </c>
      <c r="CF37" s="370">
        <v>85.119806828080669</v>
      </c>
      <c r="CG37" s="370">
        <v>85.685167081457081</v>
      </c>
      <c r="CH37" s="370">
        <v>86.010508282829164</v>
      </c>
      <c r="CI37" s="370">
        <v>86.342592330331712</v>
      </c>
      <c r="CJ37" s="370">
        <v>86.908600536209832</v>
      </c>
      <c r="CK37" s="370">
        <v>87.547015555036026</v>
      </c>
      <c r="CL37" s="370">
        <v>87.936529374304655</v>
      </c>
      <c r="CM37" s="370">
        <v>88.488802085827231</v>
      </c>
      <c r="CN37" s="370">
        <v>88.854514421876857</v>
      </c>
      <c r="CO37" s="370">
        <v>89.166228072779546</v>
      </c>
      <c r="CP37" s="370">
        <v>89.462694422173115</v>
      </c>
      <c r="CQ37" s="370">
        <v>89.711363582956508</v>
      </c>
      <c r="CR37" s="370">
        <v>90.023163957085899</v>
      </c>
      <c r="CS37" s="370">
        <v>90.271962521580221</v>
      </c>
      <c r="CT37" s="370">
        <v>90.917535847467832</v>
      </c>
      <c r="CU37" s="370">
        <v>91.483999406290195</v>
      </c>
      <c r="CV37" s="370">
        <v>91.935790976291869</v>
      </c>
      <c r="CW37" s="370">
        <v>92.353321817189183</v>
      </c>
      <c r="CX37" s="370">
        <v>92.930678258585729</v>
      </c>
      <c r="CY37" s="370">
        <v>93.285795604878288</v>
      </c>
      <c r="CZ37" s="370">
        <v>94.295337947252321</v>
      </c>
      <c r="DA37" s="370">
        <v>95.060365909976412</v>
      </c>
      <c r="DB37" s="370">
        <v>95.813548648536184</v>
      </c>
      <c r="DC37" s="370">
        <v>96.313313602404421</v>
      </c>
      <c r="DD37" s="370">
        <v>98.271586047137987</v>
      </c>
      <c r="DE37" s="370">
        <v>98.895203970667367</v>
      </c>
      <c r="DF37" s="370">
        <v>99.483834356882511</v>
      </c>
      <c r="DG37" s="370">
        <v>100</v>
      </c>
      <c r="DH37" s="370">
        <v>100.6350016487918</v>
      </c>
      <c r="DI37" s="370">
        <v>101.25018817123056</v>
      </c>
      <c r="DJ37" s="370">
        <v>101.81120204534869</v>
      </c>
      <c r="DK37" s="370">
        <v>102.16886855720846</v>
      </c>
      <c r="DL37" s="370">
        <v>102.78968762308473</v>
      </c>
      <c r="DM37" s="370">
        <v>104.24189844850055</v>
      </c>
      <c r="DN37" s="370">
        <v>104.85046435180655</v>
      </c>
      <c r="DO37" s="370">
        <v>105.71418942416942</v>
      </c>
      <c r="DP37" s="370">
        <v>106.34834295296632</v>
      </c>
      <c r="DQ37" s="370">
        <v>107.1467222893539</v>
      </c>
      <c r="DR37" s="370">
        <v>107.76552186805857</v>
      </c>
      <c r="DS37" s="370">
        <v>108.52222765058853</v>
      </c>
      <c r="DT37" s="370">
        <v>109.14887826994234</v>
      </c>
      <c r="DU37" s="370">
        <v>109.95585213349757</v>
      </c>
      <c r="DV37" s="370">
        <v>110.58704009390925</v>
      </c>
      <c r="DW37" s="370">
        <v>111.21284646122736</v>
      </c>
      <c r="DX37" s="370">
        <v>111.78760924590858</v>
      </c>
      <c r="DY37" s="370">
        <v>112.23811170493816</v>
      </c>
      <c r="DZ37" s="370">
        <v>112.79701597176128</v>
      </c>
      <c r="EA37" s="370">
        <v>113.25493144466392</v>
      </c>
      <c r="EB37" s="370">
        <v>113.68125613044926</v>
      </c>
      <c r="EC37" s="370">
        <v>114.23855925192996</v>
      </c>
      <c r="ED37" s="370">
        <v>114.8623833163541</v>
      </c>
      <c r="EE37" s="370">
        <v>115.35196916828049</v>
      </c>
      <c r="EF37" s="370">
        <v>115.80026605684455</v>
      </c>
      <c r="EG37" s="370">
        <v>116.40092917986247</v>
      </c>
      <c r="EH37" s="370">
        <v>116.99507562901654</v>
      </c>
      <c r="EI37" s="370">
        <v>117.58277691812953</v>
      </c>
      <c r="EJ37" s="370">
        <v>118.30407945443342</v>
      </c>
      <c r="EK37" s="370">
        <v>118.80451883937383</v>
      </c>
      <c r="EL37" s="370">
        <v>119.44847590902671</v>
      </c>
      <c r="EM37" s="370">
        <v>120.10126355475147</v>
      </c>
      <c r="EN37" s="370">
        <v>120.86949699081597</v>
      </c>
      <c r="EO37" s="370">
        <v>121.46550039596541</v>
      </c>
      <c r="EP37" s="370">
        <v>122.18957113779381</v>
      </c>
      <c r="EQ37" s="370">
        <v>122.9360211947015</v>
      </c>
      <c r="ER37" s="370">
        <v>123.78137386387765</v>
      </c>
      <c r="ES37" s="370">
        <v>124.45466408203239</v>
      </c>
      <c r="ET37" s="370">
        <v>125.34234126680585</v>
      </c>
      <c r="EU37" s="370">
        <v>126.05365670789884</v>
      </c>
      <c r="EV37" s="370">
        <v>126.91257111025679</v>
      </c>
      <c r="EW37" s="370">
        <v>127.83292692512589</v>
      </c>
      <c r="EX37" s="370">
        <v>128.77045126769204</v>
      </c>
      <c r="EY37" s="370">
        <v>129.58649061651457</v>
      </c>
      <c r="EZ37" s="370">
        <v>130.55169801950132</v>
      </c>
      <c r="FA37" s="370">
        <v>131.39270242243168</v>
      </c>
      <c r="FB37" s="370">
        <v>132.1524567942721</v>
      </c>
      <c r="FC37" s="370">
        <v>132.86584357739622</v>
      </c>
      <c r="FD37" s="370">
        <v>133.8979188898457</v>
      </c>
      <c r="FE37" s="370">
        <v>134.71931783902443</v>
      </c>
      <c r="FF37" s="370">
        <v>135.51744182749471</v>
      </c>
      <c r="FG37" s="370">
        <v>136.63965018499647</v>
      </c>
      <c r="FH37" s="370">
        <v>137.98506280775442</v>
      </c>
      <c r="FI37" s="370">
        <v>139.30476936217337</v>
      </c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59"/>
      <c r="FV37" s="359"/>
      <c r="FW37" s="359"/>
      <c r="FX37" s="359"/>
      <c r="FY37" s="359"/>
      <c r="FZ37" s="359"/>
      <c r="GA37" s="359"/>
      <c r="GB37" s="359"/>
      <c r="GC37" s="359"/>
    </row>
    <row r="38" spans="2:185" s="319" customFormat="1">
      <c r="B38" s="363"/>
      <c r="C38" s="364"/>
      <c r="D38" s="372"/>
      <c r="E38" s="372"/>
      <c r="F38" s="372"/>
      <c r="G38" s="372"/>
      <c r="H38" s="372"/>
      <c r="I38" s="373"/>
      <c r="J38" s="373"/>
      <c r="K38" s="373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  <c r="CE38" s="372"/>
      <c r="CF38" s="372"/>
      <c r="CG38" s="372"/>
      <c r="CH38" s="372"/>
      <c r="CI38" s="372"/>
      <c r="CJ38" s="372"/>
      <c r="CK38" s="372"/>
      <c r="CL38" s="372"/>
      <c r="CM38" s="372"/>
      <c r="CN38" s="372"/>
      <c r="CO38" s="372"/>
      <c r="CP38" s="372"/>
      <c r="CQ38" s="372"/>
      <c r="CR38" s="372"/>
      <c r="CS38" s="372"/>
      <c r="CT38" s="372"/>
      <c r="CU38" s="372"/>
      <c r="CV38" s="370"/>
      <c r="CW38" s="372"/>
      <c r="CX38" s="372"/>
      <c r="CY38" s="372"/>
      <c r="CZ38" s="372"/>
      <c r="DA38" s="372"/>
      <c r="DB38" s="372"/>
      <c r="DC38" s="372"/>
      <c r="DD38" s="372"/>
      <c r="DE38" s="372"/>
      <c r="DF38" s="372"/>
      <c r="DG38" s="372"/>
      <c r="DH38" s="372"/>
      <c r="DI38" s="372"/>
      <c r="DJ38" s="372"/>
      <c r="DK38" s="372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72"/>
      <c r="DY38" s="372"/>
      <c r="DZ38" s="372"/>
      <c r="EA38" s="372"/>
      <c r="EB38" s="372"/>
      <c r="EC38" s="372"/>
      <c r="ED38" s="372"/>
      <c r="EE38" s="372"/>
      <c r="EF38" s="372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72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59"/>
      <c r="FV38" s="359"/>
      <c r="FW38" s="359"/>
      <c r="FX38" s="359"/>
      <c r="FY38" s="359"/>
      <c r="FZ38" s="359"/>
      <c r="GA38" s="359"/>
      <c r="GB38" s="359"/>
      <c r="GC38" s="359"/>
    </row>
    <row r="39" spans="2:185" s="319" customFormat="1">
      <c r="B39" s="367" t="s">
        <v>128</v>
      </c>
      <c r="C39" s="368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59"/>
      <c r="FV39" s="359"/>
      <c r="FW39" s="359"/>
      <c r="FX39" s="359"/>
      <c r="FY39" s="359"/>
      <c r="FZ39" s="359"/>
      <c r="GA39" s="359"/>
      <c r="GB39" s="359"/>
      <c r="GC39" s="359"/>
    </row>
    <row r="40" spans="2:185" s="319" customFormat="1">
      <c r="B40" s="368" t="s">
        <v>20</v>
      </c>
      <c r="C40" s="369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>
        <v>104.40436083509729</v>
      </c>
      <c r="Q40" s="370">
        <v>107.36827934950513</v>
      </c>
      <c r="R40" s="370">
        <v>107.29471195125426</v>
      </c>
      <c r="S40" s="370">
        <v>113.6230357833448</v>
      </c>
      <c r="T40" s="370">
        <v>110.22166817323198</v>
      </c>
      <c r="U40" s="370">
        <v>110.874401273565</v>
      </c>
      <c r="V40" s="370">
        <v>104.2647342907392</v>
      </c>
      <c r="W40" s="370">
        <v>99.899525111527069</v>
      </c>
      <c r="X40" s="370">
        <v>95.132434561838707</v>
      </c>
      <c r="Y40" s="370">
        <v>90.380593327935486</v>
      </c>
      <c r="Z40" s="370">
        <v>83.428841698372608</v>
      </c>
      <c r="AA40" s="370">
        <v>76.457664743819564</v>
      </c>
      <c r="AB40" s="370">
        <v>70.114994645099998</v>
      </c>
      <c r="AC40" s="370">
        <v>62.733384445121288</v>
      </c>
      <c r="AD40" s="370">
        <v>57.321405580200221</v>
      </c>
      <c r="AE40" s="370">
        <v>50.085558407490318</v>
      </c>
      <c r="AF40" s="370">
        <v>49.195877588055659</v>
      </c>
      <c r="AG40" s="370">
        <v>44.287163464734938</v>
      </c>
      <c r="AH40" s="370">
        <v>40.680362019972449</v>
      </c>
      <c r="AI40" s="370">
        <v>36.245043858451311</v>
      </c>
      <c r="AJ40" s="370">
        <v>34.455892709937849</v>
      </c>
      <c r="AK40" s="370">
        <v>34.414324742288713</v>
      </c>
      <c r="AL40" s="370">
        <v>33.642770277361663</v>
      </c>
      <c r="AM40" s="370">
        <v>30.829249086063104</v>
      </c>
      <c r="AN40" s="370">
        <v>29.51138689156263</v>
      </c>
      <c r="AO40" s="370">
        <v>28.608090839420953</v>
      </c>
      <c r="AP40" s="370">
        <v>28.313006739830861</v>
      </c>
      <c r="AQ40" s="370">
        <v>27.123450181942445</v>
      </c>
      <c r="AR40" s="370">
        <v>23.317439978544698</v>
      </c>
      <c r="AS40" s="370">
        <v>22.105721524173916</v>
      </c>
      <c r="AT40" s="370">
        <v>21.568294743119388</v>
      </c>
      <c r="AU40" s="370">
        <v>21.224276333375137</v>
      </c>
      <c r="AV40" s="370">
        <v>20.471577685455689</v>
      </c>
      <c r="AW40" s="370">
        <v>19.631294940092701</v>
      </c>
      <c r="AX40" s="370">
        <v>18.630258307544878</v>
      </c>
      <c r="AY40" s="370">
        <v>18.356874875318784</v>
      </c>
      <c r="AZ40" s="370">
        <v>17.192276308369948</v>
      </c>
      <c r="BA40" s="370">
        <v>15.847418115693168</v>
      </c>
      <c r="BB40" s="370">
        <v>14.489387414672317</v>
      </c>
      <c r="BC40" s="370">
        <v>13.846694559202044</v>
      </c>
      <c r="BD40" s="370">
        <v>13.394254074222056</v>
      </c>
      <c r="BE40" s="370">
        <v>13.059492877752632</v>
      </c>
      <c r="BF40" s="370">
        <v>12.653343626971925</v>
      </c>
      <c r="BG40" s="370">
        <v>12.393674967626001</v>
      </c>
      <c r="BH40" s="370">
        <v>11.955582133256737</v>
      </c>
      <c r="BI40" s="370">
        <v>11.723344427845728</v>
      </c>
      <c r="BJ40" s="370">
        <v>11.868998109287832</v>
      </c>
      <c r="BK40" s="370">
        <v>12.054166604690476</v>
      </c>
      <c r="BL40" s="370">
        <v>12.152312775199036</v>
      </c>
      <c r="BM40" s="370">
        <v>12.497298437379856</v>
      </c>
      <c r="BN40" s="370">
        <v>12.510258259433261</v>
      </c>
      <c r="BO40" s="370">
        <v>12.437880565600645</v>
      </c>
      <c r="BP40" s="370">
        <v>12.513509722697114</v>
      </c>
      <c r="BQ40" s="370">
        <v>12.517472093328808</v>
      </c>
      <c r="BR40" s="370">
        <v>12.430244354071696</v>
      </c>
      <c r="BS40" s="370">
        <v>12.449070299947929</v>
      </c>
      <c r="BT40" s="370">
        <v>12.269913410826859</v>
      </c>
      <c r="BU40" s="370">
        <v>12.112617205405973</v>
      </c>
      <c r="BV40" s="370">
        <v>11.644050183269661</v>
      </c>
      <c r="BW40" s="370">
        <v>11.674826719763164</v>
      </c>
      <c r="BX40" s="370">
        <v>11.812020840676718</v>
      </c>
      <c r="BY40" s="370">
        <v>11.891229719686924</v>
      </c>
      <c r="BZ40" s="370">
        <v>11.836111321842369</v>
      </c>
      <c r="CA40" s="370">
        <v>11.991970156842303</v>
      </c>
      <c r="CB40" s="370">
        <v>12.149696535664667</v>
      </c>
      <c r="CC40" s="370">
        <v>12.317994484981432</v>
      </c>
      <c r="CD40" s="370">
        <v>12.486654363927197</v>
      </c>
      <c r="CE40" s="370">
        <v>12.738951233906647</v>
      </c>
      <c r="CF40" s="370">
        <v>12.836374580610265</v>
      </c>
      <c r="CG40" s="370">
        <v>13.095318058994177</v>
      </c>
      <c r="CH40" s="370">
        <v>13.23638670231546</v>
      </c>
      <c r="CI40" s="370">
        <v>13.134345616820609</v>
      </c>
      <c r="CJ40" s="370">
        <v>13.289430291160919</v>
      </c>
      <c r="CK40" s="370">
        <v>13.52037980105627</v>
      </c>
      <c r="CL40" s="370">
        <v>13.79336126452213</v>
      </c>
      <c r="CM40" s="370">
        <v>13.968342989722981</v>
      </c>
      <c r="CN40" s="370">
        <v>13.864948696280432</v>
      </c>
      <c r="CO40" s="370">
        <v>13.929938387830409</v>
      </c>
      <c r="CP40" s="370">
        <v>13.943612633447234</v>
      </c>
      <c r="CQ40" s="370">
        <v>13.748917242079939</v>
      </c>
      <c r="CR40" s="370">
        <v>13.680119241711775</v>
      </c>
      <c r="CS40" s="370">
        <v>13.453990845800323</v>
      </c>
      <c r="CT40" s="370">
        <v>13.509563328461983</v>
      </c>
      <c r="CU40" s="370">
        <v>14.025065692635842</v>
      </c>
      <c r="CV40" s="370">
        <v>13.890192272437641</v>
      </c>
      <c r="CW40" s="370">
        <v>13.720064930989695</v>
      </c>
      <c r="CX40" s="370">
        <v>13.853167010687283</v>
      </c>
      <c r="CY40" s="370">
        <v>13.777841794885838</v>
      </c>
      <c r="CZ40" s="370">
        <v>13.874085567739547</v>
      </c>
      <c r="DA40" s="370">
        <v>13.734962725949629</v>
      </c>
      <c r="DB40" s="370">
        <v>13.712606593924326</v>
      </c>
      <c r="DC40" s="370">
        <v>13.98658572616247</v>
      </c>
      <c r="DD40" s="370">
        <v>15.707734974950217</v>
      </c>
      <c r="DE40" s="370">
        <v>16.042689961166822</v>
      </c>
      <c r="DF40" s="370">
        <v>15.880178507133124</v>
      </c>
      <c r="DG40" s="370">
        <v>15.381126956842062</v>
      </c>
      <c r="DH40" s="370">
        <v>15.178798944179839</v>
      </c>
      <c r="DI40" s="370">
        <v>15.0930011115328</v>
      </c>
      <c r="DJ40" s="370">
        <v>14.762727151022602</v>
      </c>
      <c r="DK40" s="370">
        <v>14.632561978391244</v>
      </c>
      <c r="DL40" s="370">
        <v>14.513429802436196</v>
      </c>
      <c r="DM40" s="370">
        <v>14.542000799742638</v>
      </c>
      <c r="DN40" s="370">
        <v>14.132794369707202</v>
      </c>
      <c r="DO40" s="370">
        <v>13.68593743946931</v>
      </c>
      <c r="DP40" s="370">
        <v>11.901197564479272</v>
      </c>
      <c r="DQ40" s="370">
        <v>11.42021532582007</v>
      </c>
      <c r="DR40" s="370">
        <v>11.280854324753896</v>
      </c>
      <c r="DS40" s="370">
        <v>11.446000787294519</v>
      </c>
      <c r="DT40" s="370">
        <v>11.537240758382804</v>
      </c>
      <c r="DU40" s="370">
        <v>11.353947216367267</v>
      </c>
      <c r="DV40" s="370">
        <v>11.143327385869405</v>
      </c>
      <c r="DW40" s="370">
        <v>10.901615371551031</v>
      </c>
      <c r="DX40" s="370">
        <v>10.505772135251213</v>
      </c>
      <c r="DY40" s="370">
        <v>10.098203930186656</v>
      </c>
      <c r="DZ40" s="370">
        <v>10.032822188609302</v>
      </c>
      <c r="EA40" s="370">
        <v>9.8877637303744326</v>
      </c>
      <c r="EB40" s="370">
        <v>9.6395017762125121</v>
      </c>
      <c r="EC40" s="370">
        <v>9.7533604870589699</v>
      </c>
      <c r="ED40" s="370">
        <v>9.859914192561515</v>
      </c>
      <c r="EE40" s="370">
        <v>9.1077314595724204</v>
      </c>
      <c r="EF40" s="370">
        <v>8.9343982630786023</v>
      </c>
      <c r="EG40" s="370">
        <v>9.0519942933696029</v>
      </c>
      <c r="EH40" s="370">
        <v>9.1136275009664036</v>
      </c>
      <c r="EI40" s="370">
        <v>9.006026729768779</v>
      </c>
      <c r="EJ40" s="370">
        <v>9.2261522448363831</v>
      </c>
      <c r="EK40" s="370">
        <v>9.1810194745866056</v>
      </c>
      <c r="EL40" s="370">
        <v>9.0440455106441284</v>
      </c>
      <c r="EM40" s="370">
        <v>8.9729689874953333</v>
      </c>
      <c r="EN40" s="370">
        <v>8.9128761305049089</v>
      </c>
      <c r="EO40" s="370">
        <v>8.3689879482965033</v>
      </c>
      <c r="EP40" s="370">
        <v>7.9563172399556015</v>
      </c>
      <c r="EQ40" s="370">
        <v>7.7367087206306806</v>
      </c>
      <c r="ER40" s="370">
        <v>7.8611505642270707</v>
      </c>
      <c r="ES40" s="370">
        <v>7.484406599436233</v>
      </c>
      <c r="ET40" s="370">
        <v>7.329258284137552</v>
      </c>
      <c r="EU40" s="370">
        <v>7.2332835402162177</v>
      </c>
      <c r="EV40" s="370">
        <v>6.96096034084146</v>
      </c>
      <c r="EW40" s="370">
        <v>6.8995836766139407</v>
      </c>
      <c r="EX40" s="370">
        <v>6.9973447509715347</v>
      </c>
      <c r="EY40" s="370">
        <v>7.0607339216610221</v>
      </c>
      <c r="EZ40" s="370">
        <v>7.2042363993971348</v>
      </c>
      <c r="FA40" s="370">
        <v>7.4957586961950984</v>
      </c>
      <c r="FB40" s="370">
        <v>7.5130415300838305</v>
      </c>
      <c r="FC40" s="370">
        <v>7.5094639964874199</v>
      </c>
      <c r="FD40" s="370">
        <v>7.4494116336803362</v>
      </c>
      <c r="FE40" s="370">
        <v>7.7267993164573889</v>
      </c>
      <c r="FF40" s="370">
        <v>7.8501489457621032</v>
      </c>
      <c r="FG40" s="370">
        <v>8.220162422536891</v>
      </c>
      <c r="FH40" s="370">
        <v>8.8023366495842748</v>
      </c>
      <c r="FI40" s="370">
        <v>9.5192905361468618</v>
      </c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59"/>
      <c r="FV40" s="359"/>
      <c r="FW40" s="359"/>
      <c r="FX40" s="359"/>
      <c r="FY40" s="359"/>
      <c r="FZ40" s="359"/>
      <c r="GA40" s="359"/>
      <c r="GB40" s="359"/>
      <c r="GC40" s="359"/>
    </row>
    <row r="41" spans="2:185" s="319" customFormat="1">
      <c r="B41" s="368" t="s">
        <v>24</v>
      </c>
      <c r="C41" s="369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>
        <v>120.16431151754441</v>
      </c>
      <c r="Q41" s="370">
        <v>125.65194140522186</v>
      </c>
      <c r="R41" s="370">
        <v>132.65514587177324</v>
      </c>
      <c r="S41" s="370">
        <v>137.50995091301573</v>
      </c>
      <c r="T41" s="370">
        <v>130.15062276722929</v>
      </c>
      <c r="U41" s="370">
        <v>131.26999861895015</v>
      </c>
      <c r="V41" s="370">
        <v>118.3226676464888</v>
      </c>
      <c r="W41" s="370">
        <v>110.16689076333267</v>
      </c>
      <c r="X41" s="370">
        <v>104.03177684518413</v>
      </c>
      <c r="Y41" s="370">
        <v>99.379395355791118</v>
      </c>
      <c r="Z41" s="370">
        <v>90.716655655568061</v>
      </c>
      <c r="AA41" s="370">
        <v>86.206627022131272</v>
      </c>
      <c r="AB41" s="370">
        <v>80.510335322865288</v>
      </c>
      <c r="AC41" s="370">
        <v>73.835051096679166</v>
      </c>
      <c r="AD41" s="370">
        <v>67.511964426333378</v>
      </c>
      <c r="AE41" s="370">
        <v>57.508869192822878</v>
      </c>
      <c r="AF41" s="370">
        <v>55.455115771723662</v>
      </c>
      <c r="AG41" s="370">
        <v>50.367735923513024</v>
      </c>
      <c r="AH41" s="370">
        <v>47.137401294855707</v>
      </c>
      <c r="AI41" s="370">
        <v>42.457342880439562</v>
      </c>
      <c r="AJ41" s="370">
        <v>39.945448581769959</v>
      </c>
      <c r="AK41" s="370">
        <v>40.107371510087475</v>
      </c>
      <c r="AL41" s="370">
        <v>38.694862626795334</v>
      </c>
      <c r="AM41" s="370">
        <v>32.53351239853648</v>
      </c>
      <c r="AN41" s="370">
        <v>28.561993241190152</v>
      </c>
      <c r="AO41" s="370">
        <v>25.312805990196097</v>
      </c>
      <c r="AP41" s="370">
        <v>24.472559602238796</v>
      </c>
      <c r="AQ41" s="370">
        <v>24.37801126654735</v>
      </c>
      <c r="AR41" s="370">
        <v>23.654590176119726</v>
      </c>
      <c r="AS41" s="370">
        <v>22.390703618601137</v>
      </c>
      <c r="AT41" s="370">
        <v>22.507898287696481</v>
      </c>
      <c r="AU41" s="370">
        <v>22.985753913969397</v>
      </c>
      <c r="AV41" s="370">
        <v>22.189364759554351</v>
      </c>
      <c r="AW41" s="370">
        <v>20.988650916366215</v>
      </c>
      <c r="AX41" s="370">
        <v>21.13069279502897</v>
      </c>
      <c r="AY41" s="370">
        <v>21.987535874570497</v>
      </c>
      <c r="AZ41" s="370">
        <v>21.929988386014585</v>
      </c>
      <c r="BA41" s="370">
        <v>21.318343744962554</v>
      </c>
      <c r="BB41" s="370">
        <v>20.080968529466482</v>
      </c>
      <c r="BC41" s="370">
        <v>18.521771313480606</v>
      </c>
      <c r="BD41" s="370">
        <v>17.3114260148715</v>
      </c>
      <c r="BE41" s="370">
        <v>17.284191555676532</v>
      </c>
      <c r="BF41" s="370">
        <v>16.368908796970238</v>
      </c>
      <c r="BG41" s="370">
        <v>15.607945187905159</v>
      </c>
      <c r="BH41" s="370">
        <v>15.483257436266085</v>
      </c>
      <c r="BI41" s="370">
        <v>14.772306601691533</v>
      </c>
      <c r="BJ41" s="370">
        <v>14.411630168736899</v>
      </c>
      <c r="BK41" s="370">
        <v>14.067623777630534</v>
      </c>
      <c r="BL41" s="370">
        <v>14.257197606959915</v>
      </c>
      <c r="BM41" s="370">
        <v>14.828651484529765</v>
      </c>
      <c r="BN41" s="370">
        <v>14.323682884818044</v>
      </c>
      <c r="BO41" s="370">
        <v>13.561907203154199</v>
      </c>
      <c r="BP41" s="370">
        <v>13.901149438607497</v>
      </c>
      <c r="BQ41" s="370">
        <v>13.573166524561199</v>
      </c>
      <c r="BR41" s="370">
        <v>14.222016229544533</v>
      </c>
      <c r="BS41" s="370">
        <v>14.425479694541421</v>
      </c>
      <c r="BT41" s="370">
        <v>13.890009242742817</v>
      </c>
      <c r="BU41" s="370">
        <v>14.076993132842631</v>
      </c>
      <c r="BV41" s="370">
        <v>14.169979757924711</v>
      </c>
      <c r="BW41" s="370">
        <v>14.348115649628411</v>
      </c>
      <c r="BX41" s="370">
        <v>15.127719528016591</v>
      </c>
      <c r="BY41" s="370">
        <v>16.103107278023998</v>
      </c>
      <c r="BZ41" s="370">
        <v>16.902665540595208</v>
      </c>
      <c r="CA41" s="370">
        <v>18.161400085960523</v>
      </c>
      <c r="CB41" s="370">
        <v>18.702531301093451</v>
      </c>
      <c r="CC41" s="370">
        <v>19.11192971787743</v>
      </c>
      <c r="CD41" s="370">
        <v>18.654513454105626</v>
      </c>
      <c r="CE41" s="370">
        <v>19.136715656541114</v>
      </c>
      <c r="CF41" s="370">
        <v>19.842624676692978</v>
      </c>
      <c r="CG41" s="370">
        <v>20.150424272570678</v>
      </c>
      <c r="CH41" s="370">
        <v>20.13847815809271</v>
      </c>
      <c r="CI41" s="370">
        <v>20.111924735293861</v>
      </c>
      <c r="CJ41" s="370">
        <v>19.793867209607697</v>
      </c>
      <c r="CK41" s="370">
        <v>18.811566243418241</v>
      </c>
      <c r="CL41" s="370">
        <v>18.663854192230133</v>
      </c>
      <c r="CM41" s="370">
        <v>18.473315241158517</v>
      </c>
      <c r="CN41" s="370">
        <v>17.648268117575938</v>
      </c>
      <c r="CO41" s="370">
        <v>18.120625387473211</v>
      </c>
      <c r="CP41" s="370">
        <v>18.585219811664121</v>
      </c>
      <c r="CQ41" s="370">
        <v>17.932933885699164</v>
      </c>
      <c r="CR41" s="370">
        <v>17.54499492480608</v>
      </c>
      <c r="CS41" s="370">
        <v>17.463656422649709</v>
      </c>
      <c r="CT41" s="370">
        <v>16.883632428713071</v>
      </c>
      <c r="CU41" s="370">
        <v>17.752094796792782</v>
      </c>
      <c r="CV41" s="370">
        <v>17.339715851270743</v>
      </c>
      <c r="CW41" s="370">
        <v>17.690061930164646</v>
      </c>
      <c r="CX41" s="370">
        <v>17.823958376450989</v>
      </c>
      <c r="CY41" s="370">
        <v>18.298211701355459</v>
      </c>
      <c r="CZ41" s="370">
        <v>18.234573923142449</v>
      </c>
      <c r="DA41" s="370">
        <v>17.418296871263884</v>
      </c>
      <c r="DB41" s="370">
        <v>16.555164689832601</v>
      </c>
      <c r="DC41" s="370">
        <v>16.927362277233705</v>
      </c>
      <c r="DD41" s="370">
        <v>17.545782764250649</v>
      </c>
      <c r="DE41" s="370">
        <v>17.472990270418265</v>
      </c>
      <c r="DF41" s="370">
        <v>17.481221776228683</v>
      </c>
      <c r="DG41" s="370">
        <v>16.428891070585916</v>
      </c>
      <c r="DH41" s="370">
        <v>16.281967575658673</v>
      </c>
      <c r="DI41" s="370">
        <v>15.938978228107237</v>
      </c>
      <c r="DJ41" s="370">
        <v>15.54148699693998</v>
      </c>
      <c r="DK41" s="370">
        <v>15.377685192929169</v>
      </c>
      <c r="DL41" s="370">
        <v>15.892578750018128</v>
      </c>
      <c r="DM41" s="370">
        <v>15.650609076368415</v>
      </c>
      <c r="DN41" s="370">
        <v>15.448948036343491</v>
      </c>
      <c r="DO41" s="370">
        <v>14.718706063196475</v>
      </c>
      <c r="DP41" s="370">
        <v>13.834199482999354</v>
      </c>
      <c r="DQ41" s="370">
        <v>13.337643827010016</v>
      </c>
      <c r="DR41" s="370">
        <v>13.289926929869655</v>
      </c>
      <c r="DS41" s="370">
        <v>14.14327541993825</v>
      </c>
      <c r="DT41" s="370">
        <v>14.305019550894627</v>
      </c>
      <c r="DU41" s="370">
        <v>13.919227793031762</v>
      </c>
      <c r="DV41" s="370">
        <v>13.798263419756385</v>
      </c>
      <c r="DW41" s="370">
        <v>13.162223629080017</v>
      </c>
      <c r="DX41" s="370">
        <v>12.614825214274994</v>
      </c>
      <c r="DY41" s="370">
        <v>12.702365890383071</v>
      </c>
      <c r="DZ41" s="370">
        <v>12.602633044835176</v>
      </c>
      <c r="EA41" s="370">
        <v>12.635236302474585</v>
      </c>
      <c r="EB41" s="370">
        <v>12.379617520589736</v>
      </c>
      <c r="EC41" s="370">
        <v>12.299898750775707</v>
      </c>
      <c r="ED41" s="370">
        <v>12.180818662461434</v>
      </c>
      <c r="EE41" s="370">
        <v>10.900924694138414</v>
      </c>
      <c r="EF41" s="370">
        <v>10.686440423888243</v>
      </c>
      <c r="EG41" s="370">
        <v>11.028317191510784</v>
      </c>
      <c r="EH41" s="370">
        <v>11.08871017981421</v>
      </c>
      <c r="EI41" s="370">
        <v>10.93793013497808</v>
      </c>
      <c r="EJ41" s="370">
        <v>10.958521543805766</v>
      </c>
      <c r="EK41" s="370">
        <v>10.847356635035998</v>
      </c>
      <c r="EL41" s="370">
        <v>10.57643666026722</v>
      </c>
      <c r="EM41" s="370">
        <v>10.289646086921088</v>
      </c>
      <c r="EN41" s="370">
        <v>10.049364780485437</v>
      </c>
      <c r="EO41" s="370">
        <v>9.6658247288535328</v>
      </c>
      <c r="EP41" s="370">
        <v>9.2706540080405464</v>
      </c>
      <c r="EQ41" s="370">
        <v>8.8535780667788888</v>
      </c>
      <c r="ER41" s="370">
        <v>8.819881488772797</v>
      </c>
      <c r="ES41" s="370">
        <v>8.1502885450962523</v>
      </c>
      <c r="ET41" s="370">
        <v>7.6792615036428424</v>
      </c>
      <c r="EU41" s="370">
        <v>7.4763716512009637</v>
      </c>
      <c r="EV41" s="370">
        <v>7.0434763595018879</v>
      </c>
      <c r="EW41" s="370">
        <v>6.604017176521193</v>
      </c>
      <c r="EX41" s="370">
        <v>6.3840747951243504</v>
      </c>
      <c r="EY41" s="370">
        <v>6.4540496552418114</v>
      </c>
      <c r="EZ41" s="370">
        <v>6.4916974656326287</v>
      </c>
      <c r="FA41" s="370">
        <v>6.5541975626096649</v>
      </c>
      <c r="FB41" s="370">
        <v>6.4125696892754158</v>
      </c>
      <c r="FC41" s="370">
        <v>6.3040085563224713</v>
      </c>
      <c r="FD41" s="370">
        <v>5.9636826569741785</v>
      </c>
      <c r="FE41" s="370">
        <v>6.3797075800967828</v>
      </c>
      <c r="FF41" s="370">
        <v>6.6179083378006709</v>
      </c>
      <c r="FG41" s="370">
        <v>6.9947580740088666</v>
      </c>
      <c r="FH41" s="370">
        <v>7.6267328513901944</v>
      </c>
      <c r="FI41" s="370">
        <v>8.4204844368712237</v>
      </c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59"/>
      <c r="FV41" s="359"/>
      <c r="FW41" s="359"/>
      <c r="FX41" s="359"/>
      <c r="FY41" s="359"/>
      <c r="FZ41" s="359"/>
      <c r="GA41" s="359"/>
      <c r="GB41" s="359"/>
      <c r="GC41" s="359"/>
    </row>
    <row r="42" spans="2:185" s="319" customFormat="1">
      <c r="B42" s="368" t="s">
        <v>25</v>
      </c>
      <c r="C42" s="369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>
        <v>93.783544910360405</v>
      </c>
      <c r="Q42" s="370">
        <v>94.34388007555053</v>
      </c>
      <c r="R42" s="370">
        <v>85.75402847020797</v>
      </c>
      <c r="S42" s="370">
        <v>91.898923735714419</v>
      </c>
      <c r="T42" s="370">
        <v>92.744702360500654</v>
      </c>
      <c r="U42" s="370">
        <v>92.527389955494186</v>
      </c>
      <c r="V42" s="370">
        <v>90.63513908793503</v>
      </c>
      <c r="W42" s="370">
        <v>88.962739724930856</v>
      </c>
      <c r="X42" s="370">
        <v>85.892303727592861</v>
      </c>
      <c r="Y42" s="370">
        <v>81.36132634682194</v>
      </c>
      <c r="Z42" s="370">
        <v>74.859455870996243</v>
      </c>
      <c r="AA42" s="370">
        <v>65.387874721205421</v>
      </c>
      <c r="AB42" s="370">
        <v>58.442543524438292</v>
      </c>
      <c r="AC42" s="370">
        <v>50.250641848073151</v>
      </c>
      <c r="AD42" s="370">
        <v>45.784403510811678</v>
      </c>
      <c r="AE42" s="370">
        <v>41.872542589474747</v>
      </c>
      <c r="AF42" s="370">
        <v>42.75998416460061</v>
      </c>
      <c r="AG42" s="370">
        <v>38.089248004448216</v>
      </c>
      <c r="AH42" s="370">
        <v>34.066184852884795</v>
      </c>
      <c r="AI42" s="370">
        <v>29.698807204968737</v>
      </c>
      <c r="AJ42" s="370">
        <v>28.278719589130819</v>
      </c>
      <c r="AK42" s="370">
        <v>27.736623245587076</v>
      </c>
      <c r="AL42" s="370">
        <v>28.04262421339223</v>
      </c>
      <c r="AM42" s="370">
        <v>28.681443001023776</v>
      </c>
      <c r="AN42" s="370">
        <v>30.007164353512451</v>
      </c>
      <c r="AO42" s="370">
        <v>31.776172726237295</v>
      </c>
      <c r="AP42" s="370">
        <v>32.339297929926602</v>
      </c>
      <c r="AQ42" s="370">
        <v>29.863744074800124</v>
      </c>
      <c r="AR42" s="370">
        <v>22.006319932994202</v>
      </c>
      <c r="AS42" s="370">
        <v>21.120183346132659</v>
      </c>
      <c r="AT42" s="370">
        <v>20.290483083873134</v>
      </c>
      <c r="AU42" s="370">
        <v>19.331892760155746</v>
      </c>
      <c r="AV42" s="370">
        <v>18.77195044084057</v>
      </c>
      <c r="AW42" s="370">
        <v>18.099122219881416</v>
      </c>
      <c r="AX42" s="370">
        <v>15.958323744517111</v>
      </c>
      <c r="AY42" s="370">
        <v>14.226445359491514</v>
      </c>
      <c r="AZ42" s="370">
        <v>12.285016655006388</v>
      </c>
      <c r="BA42" s="370">
        <v>10.218205408578186</v>
      </c>
      <c r="BB42" s="370">
        <v>8.9340471830925861</v>
      </c>
      <c r="BC42" s="370">
        <v>8.9262314486866714</v>
      </c>
      <c r="BD42" s="370">
        <v>9.1635397228249094</v>
      </c>
      <c r="BE42" s="370">
        <v>8.6344717725540079</v>
      </c>
      <c r="BF42" s="370">
        <v>8.643984766533519</v>
      </c>
      <c r="BG42" s="370">
        <v>8.805605819366491</v>
      </c>
      <c r="BH42" s="370">
        <v>7.9570688195318873</v>
      </c>
      <c r="BI42" s="370">
        <v>7.8292489680538813</v>
      </c>
      <c r="BJ42" s="370">
        <v>8.4137667186895406</v>
      </c>
      <c r="BK42" s="370">
        <v>8.7136474498442205</v>
      </c>
      <c r="BL42" s="370">
        <v>8.7260539457667541</v>
      </c>
      <c r="BM42" s="370">
        <v>8.820667096953505</v>
      </c>
      <c r="BN42" s="370">
        <v>9.2973958956709133</v>
      </c>
      <c r="BO42" s="370">
        <v>9.8242247837335697</v>
      </c>
      <c r="BP42" s="370">
        <v>9.9184422535035353</v>
      </c>
      <c r="BQ42" s="370">
        <v>10.220987029421247</v>
      </c>
      <c r="BR42" s="370">
        <v>9.6344147361540067</v>
      </c>
      <c r="BS42" s="370">
        <v>9.3690785276187469</v>
      </c>
      <c r="BT42" s="370">
        <v>9.5235680312687911</v>
      </c>
      <c r="BU42" s="370">
        <v>8.979437034991534</v>
      </c>
      <c r="BV42" s="370">
        <v>8.0606845482397596</v>
      </c>
      <c r="BW42" s="370">
        <v>7.9310073589079488</v>
      </c>
      <c r="BX42" s="370">
        <v>7.556962121716615</v>
      </c>
      <c r="BY42" s="370">
        <v>6.8015090395540101</v>
      </c>
      <c r="BZ42" s="370">
        <v>6.0068408519632799</v>
      </c>
      <c r="CA42" s="370">
        <v>5.2794426729877664</v>
      </c>
      <c r="CB42" s="370">
        <v>5.0957231503530043</v>
      </c>
      <c r="CC42" s="370">
        <v>5.0894730559738699</v>
      </c>
      <c r="CD42" s="370">
        <v>5.7638657017310635</v>
      </c>
      <c r="CE42" s="370">
        <v>5.683673351782037</v>
      </c>
      <c r="CF42" s="370">
        <v>5.1385035354000408</v>
      </c>
      <c r="CG42" s="370">
        <v>5.2196317147692239</v>
      </c>
      <c r="CH42" s="370">
        <v>5.4529624418954592</v>
      </c>
      <c r="CI42" s="370">
        <v>5.2674025768638</v>
      </c>
      <c r="CJ42" s="370">
        <v>5.6298784608467933</v>
      </c>
      <c r="CK42" s="370">
        <v>6.8144114755585461</v>
      </c>
      <c r="CL42" s="370">
        <v>7.5019455771507149</v>
      </c>
      <c r="CM42" s="370">
        <v>8.0234167006421497</v>
      </c>
      <c r="CN42" s="370">
        <v>8.6962219667199747</v>
      </c>
      <c r="CO42" s="370">
        <v>8.3798403045575398</v>
      </c>
      <c r="CP42" s="370">
        <v>7.7626627911878021</v>
      </c>
      <c r="CQ42" s="370">
        <v>7.8851286465406512</v>
      </c>
      <c r="CR42" s="370">
        <v>8.0840866266787437</v>
      </c>
      <c r="CS42" s="370">
        <v>7.7002637453038147</v>
      </c>
      <c r="CT42" s="370">
        <v>8.3178727134413766</v>
      </c>
      <c r="CU42" s="370">
        <v>8.1847968699242379</v>
      </c>
      <c r="CV42" s="370">
        <v>8.3089547626414841</v>
      </c>
      <c r="CW42" s="370">
        <v>7.7513347376987562</v>
      </c>
      <c r="CX42" s="370">
        <v>7.8093997187607345</v>
      </c>
      <c r="CY42" s="370">
        <v>7.355492399015251</v>
      </c>
      <c r="CZ42" s="370">
        <v>7.6662242521655655</v>
      </c>
      <c r="DA42" s="370">
        <v>8.2189073194154805</v>
      </c>
      <c r="DB42" s="370">
        <v>8.9379308527549384</v>
      </c>
      <c r="DC42" s="370">
        <v>9.1464468469225402</v>
      </c>
      <c r="DD42" s="370">
        <v>11.42867884228056</v>
      </c>
      <c r="DE42" s="370">
        <v>12.050203859711228</v>
      </c>
      <c r="DF42" s="370">
        <v>11.721243596913776</v>
      </c>
      <c r="DG42" s="370">
        <v>11.996301738443238</v>
      </c>
      <c r="DH42" s="370">
        <v>11.872249855997108</v>
      </c>
      <c r="DI42" s="370">
        <v>12.198022985295086</v>
      </c>
      <c r="DJ42" s="370">
        <v>12.089360413000749</v>
      </c>
      <c r="DK42" s="370">
        <v>12.264645181451449</v>
      </c>
      <c r="DL42" s="370">
        <v>11.6120391864591</v>
      </c>
      <c r="DM42" s="370">
        <v>11.93575509372895</v>
      </c>
      <c r="DN42" s="370">
        <v>11.433859442108307</v>
      </c>
      <c r="DO42" s="370">
        <v>11.455133474024404</v>
      </c>
      <c r="DP42" s="370">
        <v>9.3971629519556732</v>
      </c>
      <c r="DQ42" s="370">
        <v>9.2330836438376807</v>
      </c>
      <c r="DR42" s="370">
        <v>9.1579594375157836</v>
      </c>
      <c r="DS42" s="370">
        <v>9.2795123949810598</v>
      </c>
      <c r="DT42" s="370">
        <v>9.27734156463913</v>
      </c>
      <c r="DU42" s="370">
        <v>9.2209695078976139</v>
      </c>
      <c r="DV42" s="370">
        <v>8.9217547634356862</v>
      </c>
      <c r="DW42" s="370">
        <v>8.9546762297663562</v>
      </c>
      <c r="DX42" s="370">
        <v>8.6981871647269884</v>
      </c>
      <c r="DY42" s="370">
        <v>7.9016641961194178</v>
      </c>
      <c r="DZ42" s="370">
        <v>7.7822961098592769</v>
      </c>
      <c r="EA42" s="370">
        <v>7.5042942673767765</v>
      </c>
      <c r="EB42" s="370">
        <v>7.21904250312011</v>
      </c>
      <c r="EC42" s="370">
        <v>7.5219613568467958</v>
      </c>
      <c r="ED42" s="370">
        <v>7.775725118853094</v>
      </c>
      <c r="EE42" s="370">
        <v>7.45645242850701</v>
      </c>
      <c r="EF42" s="370">
        <v>7.3037088151386209</v>
      </c>
      <c r="EG42" s="370">
        <v>7.2400375495301761</v>
      </c>
      <c r="EH42" s="370">
        <v>7.3125704734741337</v>
      </c>
      <c r="EI42" s="370">
        <v>7.242758051862519</v>
      </c>
      <c r="EJ42" s="370">
        <v>7.6771778613652364</v>
      </c>
      <c r="EK42" s="370">
        <v>7.6411621264918406</v>
      </c>
      <c r="EL42" s="370">
        <v>7.5851870841594282</v>
      </c>
      <c r="EM42" s="370">
        <v>7.6849437787605224</v>
      </c>
      <c r="EN42" s="370">
        <v>7.8188323991529973</v>
      </c>
      <c r="EO42" s="370">
        <v>7.0895442459565583</v>
      </c>
      <c r="EP42" s="370">
        <v>6.5946529894761241</v>
      </c>
      <c r="EQ42" s="370">
        <v>6.5432571338955858</v>
      </c>
      <c r="ER42" s="370">
        <v>6.7439991511185626</v>
      </c>
      <c r="ES42" s="370">
        <v>6.5799305167880684</v>
      </c>
      <c r="ET42" s="370">
        <v>6.6561261332762856</v>
      </c>
      <c r="EU42" s="370">
        <v>6.6333629435170405</v>
      </c>
      <c r="EV42" s="370">
        <v>6.4891717030958862</v>
      </c>
      <c r="EW42" s="370">
        <v>6.7067335034395992</v>
      </c>
      <c r="EX42" s="370">
        <v>7.0434950381950134</v>
      </c>
      <c r="EY42" s="370">
        <v>7.0892231184873422</v>
      </c>
      <c r="EZ42" s="370">
        <v>7.305561923515147</v>
      </c>
      <c r="FA42" s="370">
        <v>7.794325577558503</v>
      </c>
      <c r="FB42" s="370">
        <v>7.8999341993704064</v>
      </c>
      <c r="FC42" s="370">
        <v>8.0198642785302745</v>
      </c>
      <c r="FD42" s="370">
        <v>8.228114578480028</v>
      </c>
      <c r="FE42" s="370">
        <v>8.3761495190675106</v>
      </c>
      <c r="FF42" s="370">
        <v>8.3929005325974479</v>
      </c>
      <c r="FG42" s="370">
        <v>8.7432357469471977</v>
      </c>
      <c r="FH42" s="370">
        <v>9.3532639653885354</v>
      </c>
      <c r="FI42" s="370">
        <v>9.9641755070696281</v>
      </c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59"/>
      <c r="FV42" s="359"/>
      <c r="FW42" s="359"/>
      <c r="FX42" s="359"/>
      <c r="FY42" s="359"/>
      <c r="FZ42" s="359"/>
      <c r="GA42" s="359"/>
      <c r="GB42" s="359"/>
      <c r="GC42" s="359"/>
    </row>
    <row r="43" spans="2:185" s="319" customFormat="1">
      <c r="B43" s="368" t="s">
        <v>26</v>
      </c>
      <c r="C43" s="369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>
        <v>97.796350524185428</v>
      </c>
      <c r="Q43" s="370">
        <v>99.444562784553142</v>
      </c>
      <c r="R43" s="370">
        <v>101.20006225144044</v>
      </c>
      <c r="S43" s="370">
        <v>106.56754773580168</v>
      </c>
      <c r="T43" s="370">
        <v>101.01296378302509</v>
      </c>
      <c r="U43" s="370">
        <v>99.616805790091135</v>
      </c>
      <c r="V43" s="370">
        <v>99.264250898645429</v>
      </c>
      <c r="W43" s="370">
        <v>98.943484558445149</v>
      </c>
      <c r="X43" s="370">
        <v>94.364632214801759</v>
      </c>
      <c r="Y43" s="370">
        <v>90.735558842217529</v>
      </c>
      <c r="Z43" s="370">
        <v>89.298096906360598</v>
      </c>
      <c r="AA43" s="370">
        <v>79.762538868061796</v>
      </c>
      <c r="AB43" s="370">
        <v>73.005327910466477</v>
      </c>
      <c r="AC43" s="370">
        <v>68.032769503001973</v>
      </c>
      <c r="AD43" s="370">
        <v>61.473325513772828</v>
      </c>
      <c r="AE43" s="370">
        <v>51.710938736768838</v>
      </c>
      <c r="AF43" s="370">
        <v>47.596323818831834</v>
      </c>
      <c r="AG43" s="370">
        <v>41.94353938861304</v>
      </c>
      <c r="AH43" s="370">
        <v>36.292330088023128</v>
      </c>
      <c r="AI43" s="370">
        <v>31.029650190274328</v>
      </c>
      <c r="AJ43" s="370">
        <v>29.023788630144765</v>
      </c>
      <c r="AK43" s="370">
        <v>28.110433683641432</v>
      </c>
      <c r="AL43" s="370">
        <v>25.02786334269733</v>
      </c>
      <c r="AM43" s="370">
        <v>21.264052443840487</v>
      </c>
      <c r="AN43" s="370">
        <v>17.559759788210005</v>
      </c>
      <c r="AO43" s="370">
        <v>14.327160434769336</v>
      </c>
      <c r="AP43" s="370">
        <v>13.335275730132956</v>
      </c>
      <c r="AQ43" s="370">
        <v>12.451137650528633</v>
      </c>
      <c r="AR43" s="370">
        <v>11.583801197980037</v>
      </c>
      <c r="AS43" s="370">
        <v>11.139116959609186</v>
      </c>
      <c r="AT43" s="370">
        <v>10.869059378312439</v>
      </c>
      <c r="AU43" s="370">
        <v>10.502119367514107</v>
      </c>
      <c r="AV43" s="370">
        <v>9.8234957403687808</v>
      </c>
      <c r="AW43" s="370">
        <v>9.8522334739680417</v>
      </c>
      <c r="AX43" s="370">
        <v>10.033444959227644</v>
      </c>
      <c r="AY43" s="370">
        <v>11.353838375312764</v>
      </c>
      <c r="AZ43" s="370">
        <v>12.143994638408518</v>
      </c>
      <c r="BA43" s="370">
        <v>11.043509061619794</v>
      </c>
      <c r="BB43" s="370">
        <v>10.294318184913154</v>
      </c>
      <c r="BC43" s="370">
        <v>10.450990128048975</v>
      </c>
      <c r="BD43" s="370">
        <v>10.145583569543405</v>
      </c>
      <c r="BE43" s="370">
        <v>9.8052456704215594</v>
      </c>
      <c r="BF43" s="370">
        <v>9.3514494788348159</v>
      </c>
      <c r="BG43" s="370">
        <v>9.0821217412516262</v>
      </c>
      <c r="BH43" s="370">
        <v>8.878830716691489</v>
      </c>
      <c r="BI43" s="370">
        <v>8.1191770141595185</v>
      </c>
      <c r="BJ43" s="370">
        <v>7.2683962350368558</v>
      </c>
      <c r="BK43" s="370">
        <v>5.9265047352616618</v>
      </c>
      <c r="BL43" s="370">
        <v>5.5949423218036642</v>
      </c>
      <c r="BM43" s="370">
        <v>7.3864225211585532</v>
      </c>
      <c r="BN43" s="370">
        <v>7.9226997760143192</v>
      </c>
      <c r="BO43" s="370">
        <v>7.3375484933095203</v>
      </c>
      <c r="BP43" s="370">
        <v>7.0336544459008277</v>
      </c>
      <c r="BQ43" s="370">
        <v>6.8916500953876358</v>
      </c>
      <c r="BR43" s="370">
        <v>6.6525762579422221</v>
      </c>
      <c r="BS43" s="370">
        <v>6.4344605135870037</v>
      </c>
      <c r="BT43" s="370">
        <v>6.1773769493848274</v>
      </c>
      <c r="BU43" s="370">
        <v>6.1142665635630644</v>
      </c>
      <c r="BV43" s="370">
        <v>6.0405353494572989</v>
      </c>
      <c r="BW43" s="370">
        <v>5.5499013022247246</v>
      </c>
      <c r="BX43" s="370">
        <v>5.3796752863860986</v>
      </c>
      <c r="BY43" s="370">
        <v>4.6427090036178065</v>
      </c>
      <c r="BZ43" s="370">
        <v>4.0035194145033648</v>
      </c>
      <c r="CA43" s="370">
        <v>4.0446390423533707</v>
      </c>
      <c r="CB43" s="370">
        <v>4.252073798244127</v>
      </c>
      <c r="CC43" s="370">
        <v>4.652966893260424</v>
      </c>
      <c r="CD43" s="370">
        <v>5.5523237870284126</v>
      </c>
      <c r="CE43" s="370">
        <v>6.0663629202934111</v>
      </c>
      <c r="CF43" s="370">
        <v>6.2874531728362326</v>
      </c>
      <c r="CG43" s="370">
        <v>6.9631895762179319</v>
      </c>
      <c r="CH43" s="370">
        <v>7.2957694726789146</v>
      </c>
      <c r="CI43" s="370">
        <v>7.9182599086986327</v>
      </c>
      <c r="CJ43" s="370">
        <v>8.9445011223713955</v>
      </c>
      <c r="CK43" s="370">
        <v>8.8555592690005458</v>
      </c>
      <c r="CL43" s="370">
        <v>9.1774176140969175</v>
      </c>
      <c r="CM43" s="370">
        <v>9.1888555254223689</v>
      </c>
      <c r="CN43" s="370">
        <v>9.6941177971822778</v>
      </c>
      <c r="CO43" s="370">
        <v>9.5674536690124601</v>
      </c>
      <c r="CP43" s="370">
        <v>8.9464265586306269</v>
      </c>
      <c r="CQ43" s="370">
        <v>8.7875359369898209</v>
      </c>
      <c r="CR43" s="370">
        <v>8.6088156118514938</v>
      </c>
      <c r="CS43" s="370">
        <v>8.2968915219592034</v>
      </c>
      <c r="CT43" s="370">
        <v>8.4613543874583197</v>
      </c>
      <c r="CU43" s="370">
        <v>9.4573983439229856</v>
      </c>
      <c r="CV43" s="370">
        <v>9.2952139852871198</v>
      </c>
      <c r="CW43" s="370">
        <v>9.754713596064235</v>
      </c>
      <c r="CX43" s="370">
        <v>9.663319512067158</v>
      </c>
      <c r="CY43" s="370">
        <v>9.7363862479650223</v>
      </c>
      <c r="CZ43" s="370">
        <v>10.339867392669809</v>
      </c>
      <c r="DA43" s="370">
        <v>10.658498102108593</v>
      </c>
      <c r="DB43" s="370">
        <v>11.725589945823934</v>
      </c>
      <c r="DC43" s="370">
        <v>11.66214077661143</v>
      </c>
      <c r="DD43" s="370">
        <v>11.839946064513374</v>
      </c>
      <c r="DE43" s="370">
        <v>11.740588026133224</v>
      </c>
      <c r="DF43" s="370">
        <v>12.479411958739007</v>
      </c>
      <c r="DG43" s="370">
        <v>11.726223110099099</v>
      </c>
      <c r="DH43" s="370">
        <v>11.225511946558919</v>
      </c>
      <c r="DI43" s="370">
        <v>11.221264333433334</v>
      </c>
      <c r="DJ43" s="370">
        <v>11.289672833757546</v>
      </c>
      <c r="DK43" s="370">
        <v>11.576577036241108</v>
      </c>
      <c r="DL43" s="370">
        <v>10.860922134447094</v>
      </c>
      <c r="DM43" s="370">
        <v>10.480428203404625</v>
      </c>
      <c r="DN43" s="370">
        <v>9.272718539552006</v>
      </c>
      <c r="DO43" s="370">
        <v>9.7760964248478679</v>
      </c>
      <c r="DP43" s="370">
        <v>10.284987935386059</v>
      </c>
      <c r="DQ43" s="370">
        <v>10.629725454269391</v>
      </c>
      <c r="DR43" s="370">
        <v>10.143783791022587</v>
      </c>
      <c r="DS43" s="370">
        <v>10.641462861596906</v>
      </c>
      <c r="DT43" s="370">
        <v>10.678329644384821</v>
      </c>
      <c r="DU43" s="370">
        <v>10.873736914797227</v>
      </c>
      <c r="DV43" s="370">
        <v>11.369284611308771</v>
      </c>
      <c r="DW43" s="370">
        <v>11.15707922357867</v>
      </c>
      <c r="DX43" s="370">
        <v>10.668192016040635</v>
      </c>
      <c r="DY43" s="370">
        <v>10.63847195316403</v>
      </c>
      <c r="DZ43" s="370">
        <v>10.801183780176672</v>
      </c>
      <c r="EA43" s="370">
        <v>10.333782642510192</v>
      </c>
      <c r="EB43" s="370">
        <v>9.5728618678471591</v>
      </c>
      <c r="EC43" s="370">
        <v>9.6922675670225047</v>
      </c>
      <c r="ED43" s="370">
        <v>9.519938481808655</v>
      </c>
      <c r="EE43" s="370">
        <v>8.8847944486815322</v>
      </c>
      <c r="EF43" s="370">
        <v>8.8803628443671059</v>
      </c>
      <c r="EG43" s="370">
        <v>8.898519306123065</v>
      </c>
      <c r="EH43" s="370">
        <v>8.5151526870156822</v>
      </c>
      <c r="EI43" s="370">
        <v>8.3625655050790328</v>
      </c>
      <c r="EJ43" s="370">
        <v>8.6617186910357589</v>
      </c>
      <c r="EK43" s="370">
        <v>8.5451507258262218</v>
      </c>
      <c r="EL43" s="370">
        <v>8.3609827028754413</v>
      </c>
      <c r="EM43" s="370">
        <v>8.0401105176529661</v>
      </c>
      <c r="EN43" s="370">
        <v>8.0867116806783379</v>
      </c>
      <c r="EO43" s="370">
        <v>7.4123489323240754</v>
      </c>
      <c r="EP43" s="370">
        <v>7.3432209884036759</v>
      </c>
      <c r="EQ43" s="370">
        <v>7.2523465468806947</v>
      </c>
      <c r="ER43" s="370">
        <v>7.3291677851391235</v>
      </c>
      <c r="ES43" s="370">
        <v>6.9928370902136994</v>
      </c>
      <c r="ET43" s="370">
        <v>6.8561460037181332</v>
      </c>
      <c r="EU43" s="370">
        <v>7.0285855881827786</v>
      </c>
      <c r="EV43" s="370">
        <v>6.9635347397621894</v>
      </c>
      <c r="EW43" s="370">
        <v>7.377205876393389</v>
      </c>
      <c r="EX43" s="370">
        <v>8.0736969550088808</v>
      </c>
      <c r="EY43" s="370">
        <v>8.7696488542801099</v>
      </c>
      <c r="EZ43" s="370">
        <v>9.2032095896874999</v>
      </c>
      <c r="FA43" s="370">
        <v>9.4993011088308812</v>
      </c>
      <c r="FB43" s="370">
        <v>9.2196160145560526</v>
      </c>
      <c r="FC43" s="370">
        <v>9.5190321062658345</v>
      </c>
      <c r="FD43" s="370">
        <v>9.5223506041526296</v>
      </c>
      <c r="FE43" s="370">
        <v>9.822876417106464</v>
      </c>
      <c r="FF43" s="370">
        <v>10.057533718989076</v>
      </c>
      <c r="FG43" s="370">
        <v>10.25935023397011</v>
      </c>
      <c r="FH43" s="370">
        <v>10.79211278305856</v>
      </c>
      <c r="FI43" s="370">
        <v>11.185287223714591</v>
      </c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59"/>
      <c r="FV43" s="359"/>
      <c r="FW43" s="359"/>
      <c r="FX43" s="359"/>
      <c r="FY43" s="359"/>
      <c r="FZ43" s="359"/>
      <c r="GA43" s="359"/>
      <c r="GB43" s="359"/>
      <c r="GC43" s="359"/>
    </row>
    <row r="44" spans="2:185" s="319" customFormat="1">
      <c r="B44" s="368" t="s">
        <v>27</v>
      </c>
      <c r="C44" s="369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>
        <v>110.79560123434553</v>
      </c>
      <c r="Q44" s="370">
        <v>108.27589262725743</v>
      </c>
      <c r="R44" s="370">
        <v>98.686849388038581</v>
      </c>
      <c r="S44" s="370">
        <v>106.81386128080206</v>
      </c>
      <c r="T44" s="370">
        <v>106.32903747875866</v>
      </c>
      <c r="U44" s="370">
        <v>95.682806978007434</v>
      </c>
      <c r="V44" s="370">
        <v>88.114763562191413</v>
      </c>
      <c r="W44" s="370">
        <v>77.764546328172742</v>
      </c>
      <c r="X44" s="370">
        <v>78.299050256498063</v>
      </c>
      <c r="Y44" s="370">
        <v>77.323426048840531</v>
      </c>
      <c r="Z44" s="370">
        <v>71.588462724533258</v>
      </c>
      <c r="AA44" s="370">
        <v>63.885150377441576</v>
      </c>
      <c r="AB44" s="370">
        <v>58.480123104245706</v>
      </c>
      <c r="AC44" s="370">
        <v>50.811981097220226</v>
      </c>
      <c r="AD44" s="370">
        <v>45.55382865469084</v>
      </c>
      <c r="AE44" s="370">
        <v>38.787942149292711</v>
      </c>
      <c r="AF44" s="370">
        <v>34.934431192785567</v>
      </c>
      <c r="AG44" s="370">
        <v>32.853580838409435</v>
      </c>
      <c r="AH44" s="370">
        <v>29.421587147093554</v>
      </c>
      <c r="AI44" s="370">
        <v>25.351592465351125</v>
      </c>
      <c r="AJ44" s="370">
        <v>22.048068070425607</v>
      </c>
      <c r="AK44" s="370">
        <v>20.054532293965121</v>
      </c>
      <c r="AL44" s="370">
        <v>19.239445132773049</v>
      </c>
      <c r="AM44" s="370">
        <v>19.266932263769188</v>
      </c>
      <c r="AN44" s="370">
        <v>19.281741478873606</v>
      </c>
      <c r="AO44" s="370">
        <v>19.344769008012229</v>
      </c>
      <c r="AP44" s="370">
        <v>18.936647641802629</v>
      </c>
      <c r="AQ44" s="370">
        <v>17.993073916199307</v>
      </c>
      <c r="AR44" s="370">
        <v>13.933860483795723</v>
      </c>
      <c r="AS44" s="370">
        <v>13.517046525914944</v>
      </c>
      <c r="AT44" s="370">
        <v>13.429726729405033</v>
      </c>
      <c r="AU44" s="370">
        <v>13.018430320811337</v>
      </c>
      <c r="AV44" s="370">
        <v>12.861706793220096</v>
      </c>
      <c r="AW44" s="370">
        <v>12.823052299857141</v>
      </c>
      <c r="AX44" s="370">
        <v>11.937057942744866</v>
      </c>
      <c r="AY44" s="370">
        <v>11.245039855253335</v>
      </c>
      <c r="AZ44" s="370">
        <v>11.020378350215188</v>
      </c>
      <c r="BA44" s="370">
        <v>10.229372394375936</v>
      </c>
      <c r="BB44" s="370">
        <v>9.0820962050113465</v>
      </c>
      <c r="BC44" s="370">
        <v>8.5768785683013391</v>
      </c>
      <c r="BD44" s="370">
        <v>8.5998117252283457</v>
      </c>
      <c r="BE44" s="370">
        <v>7.8006199891537342</v>
      </c>
      <c r="BF44" s="370">
        <v>7.1136159764847884</v>
      </c>
      <c r="BG44" s="370">
        <v>6.7851152281838356</v>
      </c>
      <c r="BH44" s="370">
        <v>6.0296996174608264</v>
      </c>
      <c r="BI44" s="370">
        <v>5.5154369802032033</v>
      </c>
      <c r="BJ44" s="370">
        <v>5.5000657016683885</v>
      </c>
      <c r="BK44" s="370">
        <v>5.6310171792746111</v>
      </c>
      <c r="BL44" s="370">
        <v>4.6814519595838266</v>
      </c>
      <c r="BM44" s="370">
        <v>4.3907549621399866</v>
      </c>
      <c r="BN44" s="370">
        <v>4.7705141962559372</v>
      </c>
      <c r="BO44" s="370">
        <v>5.3054533266160719</v>
      </c>
      <c r="BP44" s="370">
        <v>5.8887678016959155</v>
      </c>
      <c r="BQ44" s="370">
        <v>6.7204475890390691</v>
      </c>
      <c r="BR44" s="370">
        <v>6.6963266869945137</v>
      </c>
      <c r="BS44" s="370">
        <v>6.9442633299424905</v>
      </c>
      <c r="BT44" s="370">
        <v>7.6204632038901821</v>
      </c>
      <c r="BU44" s="370">
        <v>7.6919984862874102</v>
      </c>
      <c r="BV44" s="370">
        <v>7.0643260383984385</v>
      </c>
      <c r="BW44" s="370">
        <v>6.4476773030560208</v>
      </c>
      <c r="BX44" s="370">
        <v>5.9709331571240698</v>
      </c>
      <c r="BY44" s="370">
        <v>5.7064934603957784</v>
      </c>
      <c r="BZ44" s="370">
        <v>5.4799423444769957</v>
      </c>
      <c r="CA44" s="370">
        <v>5.3246212320351649</v>
      </c>
      <c r="CB44" s="370">
        <v>4.9940274070006563</v>
      </c>
      <c r="CC44" s="370">
        <v>4.7289898028215482</v>
      </c>
      <c r="CD44" s="370">
        <v>4.8460689101566201</v>
      </c>
      <c r="CE44" s="370">
        <v>4.3954890195952112</v>
      </c>
      <c r="CF44" s="370">
        <v>3.6365439412792577</v>
      </c>
      <c r="CG44" s="370">
        <v>3.6941115166132965</v>
      </c>
      <c r="CH44" s="370">
        <v>3.9030824456117275</v>
      </c>
      <c r="CI44" s="370">
        <v>3.9794952251200666</v>
      </c>
      <c r="CJ44" s="370">
        <v>4.6297996498766869</v>
      </c>
      <c r="CK44" s="370">
        <v>5.3759725101771405</v>
      </c>
      <c r="CL44" s="370">
        <v>5.4568971556075763</v>
      </c>
      <c r="CM44" s="370">
        <v>5.641600050930129</v>
      </c>
      <c r="CN44" s="370">
        <v>5.8138317347929958</v>
      </c>
      <c r="CO44" s="370">
        <v>5.5942491408595529</v>
      </c>
      <c r="CP44" s="370">
        <v>5.4498649944839439</v>
      </c>
      <c r="CQ44" s="370">
        <v>5.5259518733547841</v>
      </c>
      <c r="CR44" s="370">
        <v>5.7605360159107333</v>
      </c>
      <c r="CS44" s="370">
        <v>5.3530798810985214</v>
      </c>
      <c r="CT44" s="370">
        <v>5.7051488970427222</v>
      </c>
      <c r="CU44" s="370">
        <v>5.954659151636732</v>
      </c>
      <c r="CV44" s="370">
        <v>5.7844567845589667</v>
      </c>
      <c r="CW44" s="370">
        <v>5.489971567485008</v>
      </c>
      <c r="CX44" s="370">
        <v>5.6792653972313589</v>
      </c>
      <c r="CY44" s="370">
        <v>5.4210175818611983</v>
      </c>
      <c r="CZ44" s="370">
        <v>6.123294422096226</v>
      </c>
      <c r="DA44" s="370">
        <v>6.6102805564298706</v>
      </c>
      <c r="DB44" s="370">
        <v>7.0988854822474856</v>
      </c>
      <c r="DC44" s="370">
        <v>7.3591011838127551</v>
      </c>
      <c r="DD44" s="370">
        <v>9.1625551996640695</v>
      </c>
      <c r="DE44" s="370">
        <v>9.5525135470780231</v>
      </c>
      <c r="DF44" s="370">
        <v>9.4220531051197209</v>
      </c>
      <c r="DG44" s="370">
        <v>9.3087322908668835</v>
      </c>
      <c r="DH44" s="370">
        <v>9.4622677198081142</v>
      </c>
      <c r="DI44" s="370">
        <v>9.6335098499786156</v>
      </c>
      <c r="DJ44" s="370">
        <v>9.5560733583072821</v>
      </c>
      <c r="DK44" s="370">
        <v>9.5224282482998301</v>
      </c>
      <c r="DL44" s="370">
        <v>9.0082392838806591</v>
      </c>
      <c r="DM44" s="370">
        <v>9.6586337014725743</v>
      </c>
      <c r="DN44" s="370">
        <v>9.4317722605386844</v>
      </c>
      <c r="DO44" s="370">
        <v>9.7607230715508475</v>
      </c>
      <c r="DP44" s="370">
        <v>8.2188119991816855</v>
      </c>
      <c r="DQ44" s="370">
        <v>8.3436991758811363</v>
      </c>
      <c r="DR44" s="370">
        <v>8.3246565280815652</v>
      </c>
      <c r="DS44" s="370">
        <v>8.5222276505885439</v>
      </c>
      <c r="DT44" s="370">
        <v>8.4601545005815062</v>
      </c>
      <c r="DU44" s="370">
        <v>8.5981706498602364</v>
      </c>
      <c r="DV44" s="370">
        <v>8.6197175480274169</v>
      </c>
      <c r="DW44" s="370">
        <v>8.8519898788492757</v>
      </c>
      <c r="DX44" s="370">
        <v>8.7537201745548252</v>
      </c>
      <c r="DY44" s="370">
        <v>7.6708246640270428</v>
      </c>
      <c r="DZ44" s="370">
        <v>7.5789379370715393</v>
      </c>
      <c r="EA44" s="370">
        <v>7.1331408409498476</v>
      </c>
      <c r="EB44" s="370">
        <v>6.8951832946997582</v>
      </c>
      <c r="EC44" s="370">
        <v>6.6188090601822402</v>
      </c>
      <c r="ED44" s="370">
        <v>6.5854656714644744</v>
      </c>
      <c r="EE44" s="370">
        <v>6.2934033566670156</v>
      </c>
      <c r="EF44" s="370">
        <v>6.0938672868925625</v>
      </c>
      <c r="EG44" s="370">
        <v>5.8615134359014665</v>
      </c>
      <c r="EH44" s="370">
        <v>5.794562843589679</v>
      </c>
      <c r="EI44" s="370">
        <v>5.7276930315086849</v>
      </c>
      <c r="EJ44" s="370">
        <v>5.8293314012915376</v>
      </c>
      <c r="EK44" s="370">
        <v>5.8504255236385694</v>
      </c>
      <c r="EL44" s="370">
        <v>5.8968403374523914</v>
      </c>
      <c r="EM44" s="370">
        <v>6.0450631356680828</v>
      </c>
      <c r="EN44" s="370">
        <v>6.3231539701832817</v>
      </c>
      <c r="EO44" s="370">
        <v>6.3261837258450582</v>
      </c>
      <c r="EP44" s="370">
        <v>6.379101329683512</v>
      </c>
      <c r="EQ44" s="370">
        <v>6.5747052964107322</v>
      </c>
      <c r="ER44" s="370">
        <v>6.8921325302614633</v>
      </c>
      <c r="ES44" s="370">
        <v>6.9189610073690178</v>
      </c>
      <c r="ET44" s="370">
        <v>7.1347153655064277</v>
      </c>
      <c r="EU44" s="370">
        <v>7.2041841601235612</v>
      </c>
      <c r="EV44" s="370">
        <v>7.276580567231461</v>
      </c>
      <c r="EW44" s="370">
        <v>7.5993810453949706</v>
      </c>
      <c r="EX44" s="370">
        <v>7.8041810811927403</v>
      </c>
      <c r="EY44" s="370">
        <v>7.8976913156612927</v>
      </c>
      <c r="EZ44" s="370">
        <v>8.0104586100999686</v>
      </c>
      <c r="FA44" s="370">
        <v>8.172857308539939</v>
      </c>
      <c r="FB44" s="370">
        <v>8.1536301041952974</v>
      </c>
      <c r="FC44" s="370">
        <v>8.0772277207249452</v>
      </c>
      <c r="FD44" s="370">
        <v>8.1729138320061132</v>
      </c>
      <c r="FE44" s="370">
        <v>8.2477051645298172</v>
      </c>
      <c r="FF44" s="370">
        <v>8.1178478540064667</v>
      </c>
      <c r="FG44" s="370">
        <v>8.3980058600190421</v>
      </c>
      <c r="FH44" s="370">
        <v>8.7245034913667308</v>
      </c>
      <c r="FI44" s="370">
        <v>8.9740904108115629</v>
      </c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59"/>
      <c r="FV44" s="359"/>
      <c r="FW44" s="359"/>
      <c r="FX44" s="359"/>
      <c r="FY44" s="359"/>
      <c r="FZ44" s="359"/>
      <c r="GA44" s="359"/>
      <c r="GB44" s="359"/>
      <c r="GC44" s="359"/>
    </row>
    <row r="45" spans="2:185" s="319" customFormat="1">
      <c r="B45" s="368"/>
      <c r="C45" s="368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59"/>
      <c r="FV45" s="359"/>
      <c r="FW45" s="359"/>
      <c r="FX45" s="359"/>
      <c r="FY45" s="359"/>
      <c r="FZ45" s="359"/>
      <c r="GA45" s="359"/>
      <c r="GB45" s="359"/>
      <c r="GC45" s="359"/>
    </row>
    <row r="46" spans="2:185" s="319" customFormat="1">
      <c r="C46" s="359"/>
      <c r="D46" s="371"/>
      <c r="E46" s="371"/>
      <c r="F46" s="371"/>
      <c r="G46" s="371"/>
      <c r="H46" s="371"/>
      <c r="I46" s="180"/>
      <c r="J46" s="180"/>
      <c r="K46" s="180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59"/>
      <c r="FV46" s="359"/>
      <c r="FW46" s="359"/>
      <c r="FX46" s="359"/>
      <c r="FY46" s="359"/>
      <c r="FZ46" s="359"/>
      <c r="GA46" s="359"/>
      <c r="GB46" s="359"/>
      <c r="GC46" s="359"/>
    </row>
    <row r="47" spans="2:185" s="319" customFormat="1">
      <c r="C47" s="359"/>
      <c r="D47" s="371"/>
      <c r="E47" s="371"/>
      <c r="F47" s="371"/>
      <c r="G47" s="371"/>
      <c r="H47" s="371"/>
      <c r="I47" s="180"/>
      <c r="J47" s="180"/>
      <c r="K47" s="180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59"/>
      <c r="FV47" s="359"/>
      <c r="FW47" s="359"/>
      <c r="FX47" s="359"/>
      <c r="FY47" s="359"/>
      <c r="FZ47" s="359"/>
      <c r="GA47" s="359"/>
      <c r="GB47" s="359"/>
      <c r="GC47" s="359"/>
    </row>
    <row r="48" spans="2:185" s="319" customFormat="1">
      <c r="B48" s="374" t="s">
        <v>205</v>
      </c>
      <c r="C48" s="375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59"/>
      <c r="FV48" s="359"/>
      <c r="FW48" s="359"/>
      <c r="FX48" s="359"/>
      <c r="FY48" s="359"/>
      <c r="FZ48" s="359"/>
      <c r="GA48" s="359"/>
      <c r="GB48" s="359"/>
      <c r="GC48" s="359"/>
    </row>
    <row r="49" spans="2:255" s="319" customFormat="1">
      <c r="B49" s="374" t="s">
        <v>125</v>
      </c>
      <c r="C49" s="374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407"/>
      <c r="FV49" s="407"/>
      <c r="FW49" s="407"/>
      <c r="FX49" s="407"/>
      <c r="FY49" s="407"/>
      <c r="FZ49" s="407"/>
      <c r="GA49" s="407"/>
      <c r="GB49" s="407"/>
      <c r="GC49" s="407"/>
    </row>
    <row r="50" spans="2:255" s="234" customFormat="1">
      <c r="B50" s="378" t="s">
        <v>20</v>
      </c>
      <c r="C50" s="378"/>
      <c r="D50" s="376">
        <v>7.28003658128263</v>
      </c>
      <c r="E50" s="376">
        <v>7.732126852980282</v>
      </c>
      <c r="F50" s="376">
        <v>8.166672382117774</v>
      </c>
      <c r="G50" s="376">
        <v>8.5047726187374515</v>
      </c>
      <c r="H50" s="376">
        <v>9.0984057475253266</v>
      </c>
      <c r="I50" s="376">
        <v>9.556965397200603</v>
      </c>
      <c r="J50" s="376">
        <v>10.254623871196246</v>
      </c>
      <c r="K50" s="376">
        <v>11.012440575277649</v>
      </c>
      <c r="L50" s="376">
        <v>11.585087485192087</v>
      </c>
      <c r="M50" s="376">
        <v>12.048490984599772</v>
      </c>
      <c r="N50" s="376">
        <v>12.790678029251119</v>
      </c>
      <c r="O50" s="376">
        <v>13.906025153401815</v>
      </c>
      <c r="P50" s="376">
        <v>14.876665709109263</v>
      </c>
      <c r="Q50" s="376">
        <v>16.019193635568854</v>
      </c>
      <c r="R50" s="376">
        <v>16.921074237251382</v>
      </c>
      <c r="S50" s="376">
        <v>18.159696871418181</v>
      </c>
      <c r="T50" s="376">
        <v>19.109449017793352</v>
      </c>
      <c r="U50" s="376">
        <v>20.135626430048855</v>
      </c>
      <c r="V50" s="376">
        <v>20.935010799321795</v>
      </c>
      <c r="W50" s="376">
        <v>21.990135343607612</v>
      </c>
      <c r="X50" s="376">
        <v>22.594864065556823</v>
      </c>
      <c r="Y50" s="376">
        <v>22.933787026540173</v>
      </c>
      <c r="Z50" s="376">
        <v>23.472731021663868</v>
      </c>
      <c r="AA50" s="376">
        <v>24.552476648660406</v>
      </c>
      <c r="AB50" s="376">
        <v>25.306237681774277</v>
      </c>
      <c r="AC50" s="376">
        <v>26.047710445850267</v>
      </c>
      <c r="AD50" s="376">
        <v>26.610340991480633</v>
      </c>
      <c r="AE50" s="376">
        <v>27.243667107077872</v>
      </c>
      <c r="AF50" s="376">
        <v>28.466907760185666</v>
      </c>
      <c r="AG50" s="376">
        <v>29.024859152285305</v>
      </c>
      <c r="AH50" s="376">
        <v>29.445719609993443</v>
      </c>
      <c r="AI50" s="376">
        <v>29.916851123753339</v>
      </c>
      <c r="AJ50" s="376">
        <v>30.380562316171517</v>
      </c>
      <c r="AK50" s="376">
        <v>30.854499088303793</v>
      </c>
      <c r="AL50" s="376">
        <v>31.437649121072731</v>
      </c>
      <c r="AM50" s="376">
        <v>32.167002580681618</v>
      </c>
      <c r="AN50" s="376">
        <v>32.791042430746842</v>
      </c>
      <c r="AO50" s="376">
        <v>33.459979696334074</v>
      </c>
      <c r="AP50" s="376">
        <v>34.115795298382224</v>
      </c>
      <c r="AQ50" s="376">
        <v>34.603651171149089</v>
      </c>
      <c r="AR50" s="376">
        <v>35.050038271256909</v>
      </c>
      <c r="AS50" s="376">
        <v>35.404043657796606</v>
      </c>
      <c r="AT50" s="376">
        <v>35.804109351129711</v>
      </c>
      <c r="AU50" s="376">
        <v>36.215856608667707</v>
      </c>
      <c r="AV50" s="376">
        <v>36.610609445702181</v>
      </c>
      <c r="AW50" s="376">
        <v>36.965732357325493</v>
      </c>
      <c r="AX50" s="376">
        <v>37.405624572377668</v>
      </c>
      <c r="AY50" s="376">
        <v>38.127553126624562</v>
      </c>
      <c r="AZ50" s="376">
        <v>38.444011817575543</v>
      </c>
      <c r="BA50" s="376">
        <v>38.716964301480331</v>
      </c>
      <c r="BB50" s="376">
        <v>39.022828319462029</v>
      </c>
      <c r="BC50" s="376">
        <v>39.354522360177455</v>
      </c>
      <c r="BD50" s="376">
        <v>39.673293991294891</v>
      </c>
      <c r="BE50" s="376">
        <v>39.978778355027863</v>
      </c>
      <c r="BF50" s="376">
        <v>40.342585238058618</v>
      </c>
      <c r="BG50" s="376">
        <v>40.665325919963088</v>
      </c>
      <c r="BH50" s="376">
        <v>41.006914657690778</v>
      </c>
      <c r="BI50" s="376">
        <v>41.363674815212683</v>
      </c>
      <c r="BJ50" s="376">
        <v>41.955175365070225</v>
      </c>
      <c r="BK50" s="376">
        <v>42.781692319762108</v>
      </c>
      <c r="BL50" s="376">
        <v>43.132502196784159</v>
      </c>
      <c r="BM50" s="376">
        <v>43.503441715676502</v>
      </c>
      <c r="BN50" s="376">
        <v>43.851469249401916</v>
      </c>
      <c r="BO50" s="376">
        <v>44.193510709547255</v>
      </c>
      <c r="BP50" s="376">
        <v>44.582413603791267</v>
      </c>
      <c r="BQ50" s="376">
        <v>44.934614671261215</v>
      </c>
      <c r="BR50" s="376">
        <v>45.361493510638198</v>
      </c>
      <c r="BS50" s="376">
        <v>45.715313160021175</v>
      </c>
      <c r="BT50" s="376">
        <v>46.058178008721335</v>
      </c>
      <c r="BU50" s="376">
        <v>46.431249250591975</v>
      </c>
      <c r="BV50" s="376">
        <v>46.923420492648248</v>
      </c>
      <c r="BW50" s="376">
        <v>47.819657824057828</v>
      </c>
      <c r="BX50" s="376">
        <v>48.226124915562316</v>
      </c>
      <c r="BY50" s="376">
        <v>48.64086958983615</v>
      </c>
      <c r="BZ50" s="376">
        <v>48.991083850882973</v>
      </c>
      <c r="CA50" s="376">
        <v>49.441801822311099</v>
      </c>
      <c r="CB50" s="376">
        <v>49.946108200898671</v>
      </c>
      <c r="CC50" s="376">
        <v>50.445569282907655</v>
      </c>
      <c r="CD50" s="376">
        <v>51.030737886589385</v>
      </c>
      <c r="CE50" s="376">
        <v>51.556354486821256</v>
      </c>
      <c r="CF50" s="376">
        <v>51.999739135407914</v>
      </c>
      <c r="CG50" s="376">
        <v>52.561336318070317</v>
      </c>
      <c r="CH50" s="376">
        <v>53.171047819359934</v>
      </c>
      <c r="CI50" s="376">
        <v>54.117492470544541</v>
      </c>
      <c r="CJ50" s="376">
        <v>54.626196899767663</v>
      </c>
      <c r="CK50" s="376">
        <v>55.188846727835269</v>
      </c>
      <c r="CL50" s="376">
        <v>55.702103002404144</v>
      </c>
      <c r="CM50" s="376">
        <v>56.309255925130344</v>
      </c>
      <c r="CN50" s="376">
        <v>56.844193856419089</v>
      </c>
      <c r="CO50" s="376">
        <v>57.475164408225346</v>
      </c>
      <c r="CP50" s="376">
        <v>58.153371348242409</v>
      </c>
      <c r="CQ50" s="376">
        <v>58.659305678972117</v>
      </c>
      <c r="CR50" s="376">
        <v>59.134446054971789</v>
      </c>
      <c r="CS50" s="376">
        <v>59.678482958677534</v>
      </c>
      <c r="CT50" s="376">
        <v>60.382689057589928</v>
      </c>
      <c r="CU50" s="376">
        <v>61.686955141233874</v>
      </c>
      <c r="CV50" s="376">
        <v>62.180450782363742</v>
      </c>
      <c r="CW50" s="376">
        <v>62.733856794326776</v>
      </c>
      <c r="CX50" s="376">
        <v>63.392562290667207</v>
      </c>
      <c r="CY50" s="376">
        <v>64.04550568226108</v>
      </c>
      <c r="CZ50" s="376">
        <v>64.724388042493047</v>
      </c>
      <c r="DA50" s="376">
        <v>65.384576800526474</v>
      </c>
      <c r="DB50" s="376">
        <v>66.129960976052487</v>
      </c>
      <c r="DC50" s="376">
        <v>66.870616538984279</v>
      </c>
      <c r="DD50" s="376">
        <v>68.442076027650415</v>
      </c>
      <c r="DE50" s="376">
        <v>69.283913562790516</v>
      </c>
      <c r="DF50" s="376">
        <v>69.983681089774706</v>
      </c>
      <c r="DG50" s="376">
        <v>71.138411827755988</v>
      </c>
      <c r="DH50" s="376">
        <v>71.5898655797168</v>
      </c>
      <c r="DI50" s="376">
        <v>72.184967468383135</v>
      </c>
      <c r="DJ50" s="376">
        <v>72.749825456042686</v>
      </c>
      <c r="DK50" s="376">
        <v>73.41891785744852</v>
      </c>
      <c r="DL50" s="376">
        <v>74.137478286188099</v>
      </c>
      <c r="DM50" s="376">
        <v>74.915166263484338</v>
      </c>
      <c r="DN50" s="376">
        <v>75.47333852704115</v>
      </c>
      <c r="DO50" s="376">
        <v>76.021374086358747</v>
      </c>
      <c r="DP50" s="376">
        <v>76.595769568218401</v>
      </c>
      <c r="DQ50" s="376">
        <v>77.213906623952965</v>
      </c>
      <c r="DR50" s="376">
        <v>77.879694647904188</v>
      </c>
      <c r="DS50" s="376">
        <v>79.230783839401269</v>
      </c>
      <c r="DT50" s="376">
        <v>79.808395875490632</v>
      </c>
      <c r="DU50" s="376">
        <v>80.359073807031507</v>
      </c>
      <c r="DV50" s="376">
        <v>80.841228249873694</v>
      </c>
      <c r="DW50" s="376">
        <v>81.407116847622802</v>
      </c>
      <c r="DX50" s="376">
        <v>81.936263107132348</v>
      </c>
      <c r="DY50" s="376">
        <v>82.493429696260847</v>
      </c>
      <c r="DZ50" s="376">
        <v>83.037886332256164</v>
      </c>
      <c r="EA50" s="376">
        <v>83.536113650249703</v>
      </c>
      <c r="EB50" s="376">
        <v>83.99556227532608</v>
      </c>
      <c r="EC50" s="376">
        <v>84.759921892031556</v>
      </c>
      <c r="ED50" s="376">
        <v>85.548189165627463</v>
      </c>
      <c r="EE50" s="376">
        <v>86.39511623836718</v>
      </c>
      <c r="EF50" s="376">
        <v>86.924856126054436</v>
      </c>
      <c r="EG50" s="376">
        <v>87.639610655630875</v>
      </c>
      <c r="EH50" s="376">
        <v>88.21878904237694</v>
      </c>
      <c r="EI50" s="376">
        <v>88.747072212336846</v>
      </c>
      <c r="EJ50" s="376">
        <v>89.522917642363353</v>
      </c>
      <c r="EK50" s="376">
        <v>90.082569201677728</v>
      </c>
      <c r="EL50" s="376">
        <v>90.554403723548262</v>
      </c>
      <c r="EM50" s="376">
        <v>91.039216088051148</v>
      </c>
      <c r="EN50" s="376">
        <v>91.498639896528502</v>
      </c>
      <c r="EO50" s="376">
        <v>91.872460947099015</v>
      </c>
      <c r="EP50" s="376">
        <v>92.348455882257753</v>
      </c>
      <c r="EQ50" s="376">
        <v>93.037766438952332</v>
      </c>
      <c r="ER50" s="376">
        <v>93.741599029221234</v>
      </c>
      <c r="ES50" s="376">
        <v>94.198137004557879</v>
      </c>
      <c r="ET50" s="376">
        <v>94.673848980336786</v>
      </c>
      <c r="EU50" s="376">
        <v>95.155784785129981</v>
      </c>
      <c r="EV50" s="376">
        <v>95.747387836457492</v>
      </c>
      <c r="EW50" s="376">
        <v>96.291068728972689</v>
      </c>
      <c r="EX50" s="376">
        <v>96.877312461932476</v>
      </c>
      <c r="EY50" s="376">
        <v>97.459236109569588</v>
      </c>
      <c r="EZ50" s="376">
        <v>98.077448360022032</v>
      </c>
      <c r="FA50" s="376">
        <v>98.742146649281025</v>
      </c>
      <c r="FB50" s="376">
        <v>99.266483021228197</v>
      </c>
      <c r="FC50" s="376">
        <v>99.992729499413656</v>
      </c>
      <c r="FD50" s="376">
        <v>100.7165791479362</v>
      </c>
      <c r="FE50" s="376">
        <v>101.48411236286375</v>
      </c>
      <c r="FF50" s="376">
        <v>102.12217652161173</v>
      </c>
      <c r="FG50" s="376">
        <v>102.99009034293211</v>
      </c>
      <c r="FH50" s="376">
        <v>104.23500154402201</v>
      </c>
      <c r="FI50" s="376">
        <v>105.54280073180908</v>
      </c>
      <c r="FJ50" s="178">
        <v>106.96703461696899</v>
      </c>
      <c r="FK50" s="178">
        <v>108.19294714534219</v>
      </c>
      <c r="FL50" s="178">
        <v>109.51150799475606</v>
      </c>
      <c r="FM50" s="178">
        <v>110.98991335268528</v>
      </c>
      <c r="FN50" s="178">
        <v>112.466079200276</v>
      </c>
      <c r="FO50" s="178">
        <v>114.26553646748042</v>
      </c>
      <c r="FP50" s="178">
        <v>118.184844368315</v>
      </c>
      <c r="FQ50" s="178">
        <v>122.06130726359572</v>
      </c>
      <c r="FR50" s="178">
        <v>126.24801010273706</v>
      </c>
      <c r="FS50" s="178">
        <v>130.1616984159219</v>
      </c>
      <c r="FT50" s="178">
        <v>134.47005063348891</v>
      </c>
      <c r="FU50" s="380">
        <v>138.67896321831714</v>
      </c>
      <c r="FV50" s="380">
        <v>138.67896321831714</v>
      </c>
      <c r="FW50" s="380">
        <v>149.51989548085402</v>
      </c>
      <c r="FX50" s="380">
        <v>152.71962124414432</v>
      </c>
      <c r="FY50" s="380">
        <v>155.45330246441452</v>
      </c>
      <c r="FZ50" s="380">
        <v>158.76445780690656</v>
      </c>
      <c r="GA50" s="380">
        <v>162.20964654131643</v>
      </c>
      <c r="GB50" s="380">
        <v>165.92424744711258</v>
      </c>
      <c r="GC50" s="380">
        <v>170.2216854559928</v>
      </c>
    </row>
    <row r="51" spans="2:255" s="234" customFormat="1">
      <c r="B51" s="378" t="s">
        <v>24</v>
      </c>
      <c r="C51" s="378"/>
      <c r="D51" s="376">
        <v>5.1228784906397209</v>
      </c>
      <c r="E51" s="376">
        <v>5.4220545944930807</v>
      </c>
      <c r="F51" s="376">
        <v>5.6134531216786856</v>
      </c>
      <c r="G51" s="376">
        <v>5.9839410277094789</v>
      </c>
      <c r="H51" s="376">
        <v>6.4393189399181709</v>
      </c>
      <c r="I51" s="376">
        <v>6.7909057540377029</v>
      </c>
      <c r="J51" s="376">
        <v>7.4414745252745158</v>
      </c>
      <c r="K51" s="376">
        <v>8.1275784765048265</v>
      </c>
      <c r="L51" s="376">
        <v>8.6648114138017966</v>
      </c>
      <c r="M51" s="376">
        <v>9.0278670120400921</v>
      </c>
      <c r="N51" s="376">
        <v>9.6372480353527976</v>
      </c>
      <c r="O51" s="376">
        <v>10.515201331373436</v>
      </c>
      <c r="P51" s="376">
        <v>11.281988624055899</v>
      </c>
      <c r="Q51" s="376">
        <v>12.224034674164566</v>
      </c>
      <c r="R51" s="376">
        <v>13.054046628540341</v>
      </c>
      <c r="S51" s="376">
        <v>14.206484761344985</v>
      </c>
      <c r="T51" s="376">
        <v>14.810260363702147</v>
      </c>
      <c r="U51" s="376">
        <v>15.688508803269682</v>
      </c>
      <c r="V51" s="376">
        <v>16.234468909623466</v>
      </c>
      <c r="W51" s="376">
        <v>17.064050270905224</v>
      </c>
      <c r="X51" s="376">
        <v>17.668117650495269</v>
      </c>
      <c r="Y51" s="376">
        <v>17.99497782702943</v>
      </c>
      <c r="Z51" s="376">
        <v>18.394466334789485</v>
      </c>
      <c r="AA51" s="376">
        <v>19.601143326351671</v>
      </c>
      <c r="AB51" s="376">
        <v>20.369508144744653</v>
      </c>
      <c r="AC51" s="376">
        <v>21.227064437638404</v>
      </c>
      <c r="AD51" s="376">
        <v>21.849017425661213</v>
      </c>
      <c r="AE51" s="376">
        <v>22.353729728193986</v>
      </c>
      <c r="AF51" s="376">
        <v>22.986340279501874</v>
      </c>
      <c r="AG51" s="376">
        <v>23.540311080237871</v>
      </c>
      <c r="AH51" s="376">
        <v>23.862813342037132</v>
      </c>
      <c r="AI51" s="376">
        <v>24.258936043514947</v>
      </c>
      <c r="AJ51" s="376">
        <v>24.70287457311127</v>
      </c>
      <c r="AK51" s="376">
        <v>25.216694364231984</v>
      </c>
      <c r="AL51" s="376">
        <v>25.574771424204076</v>
      </c>
      <c r="AM51" s="376">
        <v>26.04023226412459</v>
      </c>
      <c r="AN51" s="376">
        <v>26.235534006105528</v>
      </c>
      <c r="AO51" s="376">
        <v>26.605455035591618</v>
      </c>
      <c r="AP51" s="376">
        <v>27.188114500871077</v>
      </c>
      <c r="AQ51" s="376">
        <v>27.772658962639806</v>
      </c>
      <c r="AR51" s="376">
        <v>28.372548396232826</v>
      </c>
      <c r="AS51" s="376">
        <v>28.74139152538385</v>
      </c>
      <c r="AT51" s="376">
        <v>29.215624485552684</v>
      </c>
      <c r="AU51" s="376">
        <v>29.776564475675301</v>
      </c>
      <c r="AV51" s="376">
        <v>30.163659813859077</v>
      </c>
      <c r="AW51" s="376">
        <v>30.543721927513701</v>
      </c>
      <c r="AX51" s="376">
        <v>31.096563294401701</v>
      </c>
      <c r="AY51" s="376">
        <v>31.852209782455663</v>
      </c>
      <c r="AZ51" s="376">
        <v>32.052878704085131</v>
      </c>
      <c r="BA51" s="376">
        <v>32.277248855013724</v>
      </c>
      <c r="BB51" s="376">
        <v>32.622615417762368</v>
      </c>
      <c r="BC51" s="376">
        <v>32.873809556479138</v>
      </c>
      <c r="BD51" s="376">
        <v>33.218984556822164</v>
      </c>
      <c r="BE51" s="376">
        <v>33.620934269959712</v>
      </c>
      <c r="BF51" s="376">
        <v>33.973954079794289</v>
      </c>
      <c r="BG51" s="376">
        <v>34.369750644823888</v>
      </c>
      <c r="BH51" s="376">
        <v>34.809683453077632</v>
      </c>
      <c r="BI51" s="376">
        <v>35.084679952356943</v>
      </c>
      <c r="BJ51" s="376">
        <v>35.68111951154701</v>
      </c>
      <c r="BK51" s="376">
        <v>36.412582461533724</v>
      </c>
      <c r="BL51" s="376">
        <v>36.689318088241379</v>
      </c>
      <c r="BM51" s="376">
        <v>37.074555928167911</v>
      </c>
      <c r="BN51" s="376">
        <v>37.263636163401571</v>
      </c>
      <c r="BO51" s="376">
        <v>37.28599434509961</v>
      </c>
      <c r="BP51" s="376">
        <v>37.763255072716881</v>
      </c>
      <c r="BQ51" s="376">
        <v>38.099348042864058</v>
      </c>
      <c r="BR51" s="376">
        <v>38.781326372831323</v>
      </c>
      <c r="BS51" s="376">
        <v>39.300996146227263</v>
      </c>
      <c r="BT51" s="376">
        <v>39.635054613470196</v>
      </c>
      <c r="BU51" s="376">
        <v>40.063113203295671</v>
      </c>
      <c r="BV51" s="376">
        <v>40.808287108876968</v>
      </c>
      <c r="BW51" s="376">
        <v>41.685665281717824</v>
      </c>
      <c r="BX51" s="376">
        <v>42.277601728718217</v>
      </c>
      <c r="BY51" s="376">
        <v>43.051281840353759</v>
      </c>
      <c r="BZ51" s="376">
        <v>43.520540812413614</v>
      </c>
      <c r="CA51" s="376">
        <v>44.029731139918859</v>
      </c>
      <c r="CB51" s="376">
        <v>44.782639542411466</v>
      </c>
      <c r="CC51" s="376">
        <v>45.337944272737367</v>
      </c>
      <c r="CD51" s="376">
        <v>46.008945847973877</v>
      </c>
      <c r="CE51" s="376">
        <v>46.823304189483018</v>
      </c>
      <c r="CF51" s="376">
        <v>47.511606761068414</v>
      </c>
      <c r="CG51" s="376">
        <v>48.167266934371163</v>
      </c>
      <c r="CH51" s="376">
        <v>49.034277739189847</v>
      </c>
      <c r="CI51" s="376">
        <v>50.059094143938907</v>
      </c>
      <c r="CJ51" s="376">
        <v>50.654797364251785</v>
      </c>
      <c r="CK51" s="376">
        <v>51.161345337894303</v>
      </c>
      <c r="CL51" s="376">
        <v>51.62179744593535</v>
      </c>
      <c r="CM51" s="376">
        <v>52.158664139373073</v>
      </c>
      <c r="CN51" s="376">
        <v>52.66981904793893</v>
      </c>
      <c r="CO51" s="376">
        <v>53.544138044134712</v>
      </c>
      <c r="CP51" s="376">
        <v>54.566831080777682</v>
      </c>
      <c r="CQ51" s="376">
        <v>55.216176370638941</v>
      </c>
      <c r="CR51" s="376">
        <v>55.862563015500498</v>
      </c>
      <c r="CS51" s="376">
        <v>56.63045599764277</v>
      </c>
      <c r="CT51" s="376">
        <v>57.317434379938781</v>
      </c>
      <c r="CU51" s="376">
        <v>58.900471799993689</v>
      </c>
      <c r="CV51" s="376">
        <v>59.405290251066312</v>
      </c>
      <c r="CW51" s="376">
        <v>60.174793028204718</v>
      </c>
      <c r="CX51" s="376">
        <v>60.800420364601628</v>
      </c>
      <c r="CY51" s="376">
        <v>61.71863606491393</v>
      </c>
      <c r="CZ51" s="376">
        <v>62.291587120857287</v>
      </c>
      <c r="DA51" s="376">
        <v>62.89582868769039</v>
      </c>
      <c r="DB51" s="376">
        <v>63.636749715830597</v>
      </c>
      <c r="DC51" s="376">
        <v>64.567706076392341</v>
      </c>
      <c r="DD51" s="376">
        <v>65.668878741589964</v>
      </c>
      <c r="DE51" s="376">
        <v>66.548841716727281</v>
      </c>
      <c r="DF51" s="376">
        <v>67.307498512297983</v>
      </c>
      <c r="DG51" s="376">
        <v>68.498841235965656</v>
      </c>
      <c r="DH51" s="376">
        <v>69.014062192855732</v>
      </c>
      <c r="DI51" s="376">
        <v>69.711658557508215</v>
      </c>
      <c r="DJ51" s="376">
        <v>70.247929572774481</v>
      </c>
      <c r="DK51" s="376">
        <v>71.237554088991644</v>
      </c>
      <c r="DL51" s="376">
        <v>72.21209995896001</v>
      </c>
      <c r="DM51" s="376">
        <v>72.773661312874339</v>
      </c>
      <c r="DN51" s="376">
        <v>73.502689964093236</v>
      </c>
      <c r="DO51" s="376">
        <v>74.079626398490575</v>
      </c>
      <c r="DP51" s="376">
        <v>74.774640498394461</v>
      </c>
      <c r="DQ51" s="376">
        <v>75.444161077710845</v>
      </c>
      <c r="DR51" s="376">
        <v>76.237527435624273</v>
      </c>
      <c r="DS51" s="376">
        <v>78.095215850241331</v>
      </c>
      <c r="DT51" s="376">
        <v>78.80295975580232</v>
      </c>
      <c r="DU51" s="376">
        <v>79.354580474092927</v>
      </c>
      <c r="DV51" s="376">
        <v>79.933868911553816</v>
      </c>
      <c r="DW51" s="376">
        <v>80.621300184193174</v>
      </c>
      <c r="DX51" s="376">
        <v>81.346891885850908</v>
      </c>
      <c r="DY51" s="376">
        <v>82.062744534446395</v>
      </c>
      <c r="DZ51" s="376">
        <v>82.801309235256397</v>
      </c>
      <c r="EA51" s="376">
        <v>83.438879316367874</v>
      </c>
      <c r="EB51" s="376">
        <v>84.03129535951409</v>
      </c>
      <c r="EC51" s="376">
        <v>84.711948851926152</v>
      </c>
      <c r="ED51" s="376">
        <v>85.49976997624907</v>
      </c>
      <c r="EE51" s="376">
        <v>86.517217238966438</v>
      </c>
      <c r="EF51" s="376">
        <v>87.166096368258692</v>
      </c>
      <c r="EG51" s="376">
        <v>88.090056989762232</v>
      </c>
      <c r="EH51" s="376">
        <v>88.830013468476238</v>
      </c>
      <c r="EI51" s="376">
        <v>89.451823562755564</v>
      </c>
      <c r="EJ51" s="376">
        <v>90.283725521889195</v>
      </c>
      <c r="EK51" s="376">
        <v>90.996966953512128</v>
      </c>
      <c r="EL51" s="376">
        <v>91.579347542014602</v>
      </c>
      <c r="EM51" s="376">
        <v>92.037244279724661</v>
      </c>
      <c r="EN51" s="376">
        <v>92.488226776695299</v>
      </c>
      <c r="EO51" s="376">
        <v>92.895174974512756</v>
      </c>
      <c r="EP51" s="376">
        <v>93.424677471867483</v>
      </c>
      <c r="EQ51" s="376">
        <v>94.106677617412117</v>
      </c>
      <c r="ER51" s="376">
        <v>94.812477699542711</v>
      </c>
      <c r="ES51" s="376">
        <v>95.267577592500501</v>
      </c>
      <c r="ET51" s="376">
        <v>95.686754933907494</v>
      </c>
      <c r="EU51" s="376">
        <v>96.136482682096855</v>
      </c>
      <c r="EV51" s="376">
        <v>96.646006040311974</v>
      </c>
      <c r="EW51" s="376">
        <v>97.032590064473226</v>
      </c>
      <c r="EX51" s="376">
        <v>97.449830201750459</v>
      </c>
      <c r="EY51" s="376">
        <v>97.98580426786009</v>
      </c>
      <c r="EZ51" s="376">
        <v>98.495330450052975</v>
      </c>
      <c r="FA51" s="376">
        <v>98.977957569258223</v>
      </c>
      <c r="FB51" s="376">
        <v>99.413460582562948</v>
      </c>
      <c r="FC51" s="376">
        <v>100.00000000000007</v>
      </c>
      <c r="FD51" s="376">
        <v>100.44000000000007</v>
      </c>
      <c r="FE51" s="376">
        <v>101.34396000000005</v>
      </c>
      <c r="FF51" s="376">
        <v>102.04323332400004</v>
      </c>
      <c r="FG51" s="376">
        <v>102.85957919059204</v>
      </c>
      <c r="FH51" s="376">
        <v>103.98074860376948</v>
      </c>
      <c r="FI51" s="376">
        <v>105.22851758701472</v>
      </c>
      <c r="FJ51" s="178">
        <v>106.78589964730253</v>
      </c>
      <c r="FK51" s="178">
        <v>108.03529467317597</v>
      </c>
      <c r="FL51" s="178">
        <v>109.38573585659066</v>
      </c>
      <c r="FM51" s="178">
        <v>110.69673184889027</v>
      </c>
      <c r="FN51" s="178">
        <v>112.25755576795962</v>
      </c>
      <c r="FO51" s="178">
        <v>113.91659965466141</v>
      </c>
      <c r="FP51" s="178">
        <v>115.910140148618</v>
      </c>
      <c r="FQ51" s="178">
        <v>120.29154344623576</v>
      </c>
      <c r="FR51" s="178">
        <v>124.59798070161101</v>
      </c>
      <c r="FS51" s="178">
        <v>128.69725426669399</v>
      </c>
      <c r="FT51" s="178">
        <v>134.26984537644182</v>
      </c>
      <c r="FU51" s="380">
        <v>138.78131218109027</v>
      </c>
      <c r="FV51" s="380">
        <v>138.78131218109027</v>
      </c>
      <c r="FW51" s="380">
        <v>153.39739954447995</v>
      </c>
      <c r="FX51" s="380">
        <v>156.69544363468628</v>
      </c>
      <c r="FY51" s="380">
        <v>158.07436353867152</v>
      </c>
      <c r="FZ51" s="380">
        <v>159.84479641030467</v>
      </c>
      <c r="GA51" s="380">
        <v>163.55319568702376</v>
      </c>
      <c r="GB51" s="380">
        <v>167.11865535300089</v>
      </c>
      <c r="GC51" s="380">
        <v>169.60872331776059</v>
      </c>
    </row>
    <row r="52" spans="2:255" s="234" customFormat="1">
      <c r="B52" s="378" t="s">
        <v>25</v>
      </c>
      <c r="C52" s="378"/>
      <c r="D52" s="376">
        <v>12.571730356538119</v>
      </c>
      <c r="E52" s="376">
        <v>13.348808527132643</v>
      </c>
      <c r="F52" s="376">
        <v>14.324037763729082</v>
      </c>
      <c r="G52" s="376">
        <v>14.628783619523727</v>
      </c>
      <c r="H52" s="376">
        <v>15.655837250267009</v>
      </c>
      <c r="I52" s="376">
        <v>16.597399014841987</v>
      </c>
      <c r="J52" s="376">
        <v>17.67843059778177</v>
      </c>
      <c r="K52" s="376">
        <v>19.007448325553199</v>
      </c>
      <c r="L52" s="376">
        <v>19.607084498480639</v>
      </c>
      <c r="M52" s="376">
        <v>20.135132423622913</v>
      </c>
      <c r="N52" s="376">
        <v>21.136226952196445</v>
      </c>
      <c r="O52" s="376">
        <v>22.71526943314073</v>
      </c>
      <c r="P52" s="376">
        <v>24.103211896617328</v>
      </c>
      <c r="Q52" s="376">
        <v>25.82739808994252</v>
      </c>
      <c r="R52" s="376">
        <v>27.008075827854654</v>
      </c>
      <c r="S52" s="376">
        <v>28.620747414831293</v>
      </c>
      <c r="T52" s="376">
        <v>30.5191432363807</v>
      </c>
      <c r="U52" s="376">
        <v>31.911223305854893</v>
      </c>
      <c r="V52" s="376">
        <v>33.382600225769266</v>
      </c>
      <c r="W52" s="376">
        <v>35.082810651323165</v>
      </c>
      <c r="X52" s="376">
        <v>35.917586644875371</v>
      </c>
      <c r="Y52" s="376">
        <v>36.379494543041204</v>
      </c>
      <c r="Z52" s="376">
        <v>37.077049575026543</v>
      </c>
      <c r="AA52" s="376">
        <v>37.734523589647416</v>
      </c>
      <c r="AB52" s="376">
        <v>38.3507324375298</v>
      </c>
      <c r="AC52" s="376">
        <v>38.850159845535352</v>
      </c>
      <c r="AD52" s="376">
        <v>39.241620261110384</v>
      </c>
      <c r="AE52" s="376">
        <v>39.976251741247886</v>
      </c>
      <c r="AF52" s="376">
        <v>41.913333461782948</v>
      </c>
      <c r="AG52" s="376">
        <v>42.416818037176341</v>
      </c>
      <c r="AH52" s="376">
        <v>42.810257265615888</v>
      </c>
      <c r="AI52" s="376">
        <v>43.314473873976731</v>
      </c>
      <c r="AJ52" s="376">
        <v>43.716867008932304</v>
      </c>
      <c r="AK52" s="376">
        <v>44.090010046214637</v>
      </c>
      <c r="AL52" s="376">
        <v>44.991827206421647</v>
      </c>
      <c r="AM52" s="376">
        <v>46.071104567596109</v>
      </c>
      <c r="AN52" s="376">
        <v>47.310722465133807</v>
      </c>
      <c r="AO52" s="376">
        <v>48.72309090231083</v>
      </c>
      <c r="AP52" s="376">
        <v>49.363752032789698</v>
      </c>
      <c r="AQ52" s="376">
        <v>49.73787283050612</v>
      </c>
      <c r="AR52" s="376">
        <v>49.939497490301676</v>
      </c>
      <c r="AS52" s="376">
        <v>50.200189086568692</v>
      </c>
      <c r="AT52" s="376">
        <v>50.460254912484359</v>
      </c>
      <c r="AU52" s="376">
        <v>50.640591374951683</v>
      </c>
      <c r="AV52" s="376">
        <v>50.962175895033923</v>
      </c>
      <c r="AW52" s="376">
        <v>51.281515018876419</v>
      </c>
      <c r="AX52" s="376">
        <v>51.507540084306619</v>
      </c>
      <c r="AY52" s="376">
        <v>52.103200634712721</v>
      </c>
      <c r="AZ52" s="376">
        <v>52.504403740696176</v>
      </c>
      <c r="BA52" s="376">
        <v>52.78952763282102</v>
      </c>
      <c r="BB52" s="376">
        <v>52.984066069336869</v>
      </c>
      <c r="BC52" s="376">
        <v>53.346512268870711</v>
      </c>
      <c r="BD52" s="376">
        <v>53.590021037382755</v>
      </c>
      <c r="BE52" s="376">
        <v>53.751754192649116</v>
      </c>
      <c r="BF52" s="376">
        <v>53.979399727050925</v>
      </c>
      <c r="BG52" s="376">
        <v>54.17031691828398</v>
      </c>
      <c r="BH52" s="376">
        <v>54.319675881957089</v>
      </c>
      <c r="BI52" s="376">
        <v>54.781687113622723</v>
      </c>
      <c r="BJ52" s="376">
        <v>55.280953469286572</v>
      </c>
      <c r="BK52" s="376">
        <v>56.012646713555561</v>
      </c>
      <c r="BL52" s="376">
        <v>56.420784550109836</v>
      </c>
      <c r="BM52" s="376">
        <v>56.727903691055353</v>
      </c>
      <c r="BN52" s="376">
        <v>57.195594081997768</v>
      </c>
      <c r="BO52" s="376">
        <v>57.818188957899089</v>
      </c>
      <c r="BP52" s="376">
        <v>58.034736872050942</v>
      </c>
      <c r="BQ52" s="376">
        <v>58.349195705017813</v>
      </c>
      <c r="BR52" s="376">
        <v>58.370737708837943</v>
      </c>
      <c r="BS52" s="376">
        <v>58.430952053708182</v>
      </c>
      <c r="BT52" s="376">
        <v>58.722400283008277</v>
      </c>
      <c r="BU52" s="376">
        <v>59.008804687175001</v>
      </c>
      <c r="BV52" s="376">
        <v>59.109553451206573</v>
      </c>
      <c r="BW52" s="376">
        <v>59.886805906873924</v>
      </c>
      <c r="BX52" s="376">
        <v>60.091223395890339</v>
      </c>
      <c r="BY52" s="376">
        <v>59.853232411493202</v>
      </c>
      <c r="BZ52" s="376">
        <v>59.915593541108194</v>
      </c>
      <c r="CA52" s="376">
        <v>60.139632994229785</v>
      </c>
      <c r="CB52" s="376">
        <v>60.256127345434699</v>
      </c>
      <c r="CC52" s="376">
        <v>60.64010254933838</v>
      </c>
      <c r="CD52" s="376">
        <v>61.114556831145947</v>
      </c>
      <c r="CE52" s="376">
        <v>61.212020551030562</v>
      </c>
      <c r="CF52" s="376">
        <v>61.300111883852097</v>
      </c>
      <c r="CG52" s="376">
        <v>61.69343325009325</v>
      </c>
      <c r="CH52" s="376">
        <v>61.909025982729126</v>
      </c>
      <c r="CI52" s="376">
        <v>62.58705381848192</v>
      </c>
      <c r="CJ52" s="376">
        <v>62.887751648599306</v>
      </c>
      <c r="CK52" s="376">
        <v>63.328804366369006</v>
      </c>
      <c r="CL52" s="376">
        <v>63.863023258443775</v>
      </c>
      <c r="CM52" s="376">
        <v>64.423917554980335</v>
      </c>
      <c r="CN52" s="376">
        <v>65.010616272860986</v>
      </c>
      <c r="CO52" s="376">
        <v>65.260035259926369</v>
      </c>
      <c r="CP52" s="376">
        <v>65.405761997082493</v>
      </c>
      <c r="CQ52" s="376">
        <v>65.600409853870033</v>
      </c>
      <c r="CR52" s="376">
        <v>65.817892402691555</v>
      </c>
      <c r="CS52" s="376">
        <v>66.02154426011316</v>
      </c>
      <c r="CT52" s="376">
        <v>66.672949812823759</v>
      </c>
      <c r="CU52" s="376">
        <v>67.223449595971985</v>
      </c>
      <c r="CV52" s="376">
        <v>67.623317352389819</v>
      </c>
      <c r="CW52" s="376">
        <v>67.859512251550882</v>
      </c>
      <c r="CX52" s="376">
        <v>68.43066868277387</v>
      </c>
      <c r="CY52" s="376">
        <v>68.690521033144279</v>
      </c>
      <c r="CZ52" s="376">
        <v>69.500906997377911</v>
      </c>
      <c r="DA52" s="376">
        <v>70.132930569407733</v>
      </c>
      <c r="DB52" s="376">
        <v>70.767139641328171</v>
      </c>
      <c r="DC52" s="376">
        <v>71.179541234767385</v>
      </c>
      <c r="DD52" s="376">
        <v>72.879305003300288</v>
      </c>
      <c r="DE52" s="376">
        <v>73.509457886669637</v>
      </c>
      <c r="DF52" s="376">
        <v>74.011160496929165</v>
      </c>
      <c r="DG52" s="376">
        <v>74.820112019537007</v>
      </c>
      <c r="DH52" s="376">
        <v>75.188781847706665</v>
      </c>
      <c r="DI52" s="376">
        <v>75.71284217062464</v>
      </c>
      <c r="DJ52" s="376">
        <v>76.310986426509075</v>
      </c>
      <c r="DK52" s="376">
        <v>76.69566574209594</v>
      </c>
      <c r="DL52" s="376">
        <v>77.177700564093783</v>
      </c>
      <c r="DM52" s="376">
        <v>78.105866218691276</v>
      </c>
      <c r="DN52" s="376">
        <v>78.488164892865811</v>
      </c>
      <c r="DO52" s="376">
        <v>78.975977686444381</v>
      </c>
      <c r="DP52" s="376">
        <v>79.422442006440292</v>
      </c>
      <c r="DQ52" s="376">
        <v>79.956405034082934</v>
      </c>
      <c r="DR52" s="376">
        <v>80.480422151450156</v>
      </c>
      <c r="DS52" s="376">
        <v>81.348887936521294</v>
      </c>
      <c r="DT52" s="376">
        <v>81.796435821119886</v>
      </c>
      <c r="DU52" s="376">
        <v>82.316984854124712</v>
      </c>
      <c r="DV52" s="376">
        <v>82.690656662417112</v>
      </c>
      <c r="DW52" s="376">
        <v>83.128585001563152</v>
      </c>
      <c r="DX52" s="376">
        <v>83.463778123863307</v>
      </c>
      <c r="DY52" s="376">
        <v>83.858854685114252</v>
      </c>
      <c r="DZ52" s="376">
        <v>84.215004162375948</v>
      </c>
      <c r="EA52" s="376">
        <v>84.566948088055341</v>
      </c>
      <c r="EB52" s="376">
        <v>84.86525640445501</v>
      </c>
      <c r="EC52" s="376">
        <v>85.727805778837762</v>
      </c>
      <c r="ED52" s="376">
        <v>86.522624744240289</v>
      </c>
      <c r="EE52" s="376">
        <v>87.194738327717531</v>
      </c>
      <c r="EF52" s="376">
        <v>87.604005043372212</v>
      </c>
      <c r="EG52" s="376">
        <v>88.125458966282565</v>
      </c>
      <c r="EH52" s="376">
        <v>88.558796133060895</v>
      </c>
      <c r="EI52" s="376">
        <v>88.990978887818642</v>
      </c>
      <c r="EJ52" s="376">
        <v>89.701764694531917</v>
      </c>
      <c r="EK52" s="376">
        <v>90.111430821784438</v>
      </c>
      <c r="EL52" s="376">
        <v>90.466428154064474</v>
      </c>
      <c r="EM52" s="376">
        <v>90.93445902820693</v>
      </c>
      <c r="EN52" s="376">
        <v>91.362645704288539</v>
      </c>
      <c r="EO52" s="376">
        <v>91.674842087919984</v>
      </c>
      <c r="EP52" s="376">
        <v>92.065648364410407</v>
      </c>
      <c r="EQ52" s="376">
        <v>92.693791650020543</v>
      </c>
      <c r="ER52" s="376">
        <v>93.329088459442119</v>
      </c>
      <c r="ES52" s="376">
        <v>93.742611057979232</v>
      </c>
      <c r="ET52" s="376">
        <v>94.232270620154964</v>
      </c>
      <c r="EU52" s="376">
        <v>94.706905183927333</v>
      </c>
      <c r="EV52" s="376">
        <v>95.320161471255091</v>
      </c>
      <c r="EW52" s="376">
        <v>95.944748796934888</v>
      </c>
      <c r="EX52" s="376">
        <v>96.636043864122172</v>
      </c>
      <c r="EY52" s="376">
        <v>97.200123927692744</v>
      </c>
      <c r="EZ52" s="376">
        <v>97.861907295595898</v>
      </c>
      <c r="FA52" s="376">
        <v>98.661717606248416</v>
      </c>
      <c r="FB52" s="376">
        <v>99.211645699326752</v>
      </c>
      <c r="FC52" s="376">
        <v>100.00000000000001</v>
      </c>
      <c r="FD52" s="376">
        <v>100.93060838537022</v>
      </c>
      <c r="FE52" s="376">
        <v>101.52850967957181</v>
      </c>
      <c r="FF52" s="376">
        <v>102.0669890190154</v>
      </c>
      <c r="FG52" s="376">
        <v>102.92979790782539</v>
      </c>
      <c r="FH52" s="376">
        <v>104.28933304218394</v>
      </c>
      <c r="FI52" s="376">
        <v>105.61487360072216</v>
      </c>
      <c r="FJ52" s="178">
        <v>106.89848476205984</v>
      </c>
      <c r="FK52" s="178">
        <v>108.06143629340924</v>
      </c>
      <c r="FL52" s="178">
        <v>109.30350494192778</v>
      </c>
      <c r="FM52" s="178">
        <v>110.86259407083546</v>
      </c>
      <c r="FN52" s="178">
        <v>112.17039092141815</v>
      </c>
      <c r="FO52" s="178">
        <v>114.00677730928672</v>
      </c>
      <c r="FP52" s="178">
        <v>119.80869517597334</v>
      </c>
      <c r="FQ52" s="178">
        <v>123.21161068578684</v>
      </c>
      <c r="FR52" s="178">
        <v>127.15650411031631</v>
      </c>
      <c r="FS52" s="178">
        <v>130.89620773565085</v>
      </c>
      <c r="FT52" s="178">
        <v>134.01725179410553</v>
      </c>
      <c r="FU52" s="380">
        <v>137.93193212298638</v>
      </c>
      <c r="FV52" s="380">
        <v>137.93193212298638</v>
      </c>
      <c r="FW52" s="380">
        <v>144.81879803838928</v>
      </c>
      <c r="FX52" s="380">
        <v>147.62147605011239</v>
      </c>
      <c r="FY52" s="380">
        <v>151.14732367141983</v>
      </c>
      <c r="FZ52" s="380">
        <v>156.06623189145964</v>
      </c>
      <c r="GA52" s="380">
        <v>159.00133758929837</v>
      </c>
      <c r="GB52" s="380">
        <v>162.76767644935808</v>
      </c>
      <c r="GC52" s="380">
        <v>168.89172596967714</v>
      </c>
    </row>
    <row r="53" spans="2:255" s="234" customFormat="1">
      <c r="B53" s="378" t="s">
        <v>26</v>
      </c>
      <c r="C53" s="378"/>
      <c r="D53" s="376">
        <v>6.2125030415884996</v>
      </c>
      <c r="E53" s="376">
        <v>6.625145838109014</v>
      </c>
      <c r="F53" s="376">
        <v>7.0940409739439998</v>
      </c>
      <c r="G53" s="376">
        <v>7.4754256515979458</v>
      </c>
      <c r="H53" s="376">
        <v>8.0388210152284891</v>
      </c>
      <c r="I53" s="376">
        <v>8.5125119415014812</v>
      </c>
      <c r="J53" s="376">
        <v>9.1836781412884196</v>
      </c>
      <c r="K53" s="376">
        <v>9.9639137810975384</v>
      </c>
      <c r="L53" s="376">
        <v>10.56258932190118</v>
      </c>
      <c r="M53" s="376">
        <v>11.103997990631694</v>
      </c>
      <c r="N53" s="376">
        <v>11.758510057190817</v>
      </c>
      <c r="O53" s="376">
        <v>12.756105518800826</v>
      </c>
      <c r="P53" s="376">
        <v>13.623815404652841</v>
      </c>
      <c r="Q53" s="376">
        <v>14.636142393485246</v>
      </c>
      <c r="R53" s="376">
        <v>15.530547787732585</v>
      </c>
      <c r="S53" s="376">
        <v>16.767415297354734</v>
      </c>
      <c r="T53" s="376">
        <v>17.55889683775494</v>
      </c>
      <c r="U53" s="376">
        <v>18.436572847033087</v>
      </c>
      <c r="V53" s="376">
        <v>19.270830886010163</v>
      </c>
      <c r="W53" s="376">
        <v>20.22804718242314</v>
      </c>
      <c r="X53" s="376">
        <v>20.917295002941305</v>
      </c>
      <c r="Y53" s="376">
        <v>21.305116543533622</v>
      </c>
      <c r="Z53" s="376">
        <v>21.867678375065267</v>
      </c>
      <c r="AA53" s="376">
        <v>22.965485634543484</v>
      </c>
      <c r="AB53" s="376">
        <v>23.699258910385037</v>
      </c>
      <c r="AC53" s="376">
        <v>24.496459270329115</v>
      </c>
      <c r="AD53" s="376">
        <v>25.143202487219625</v>
      </c>
      <c r="AE53" s="376">
        <v>25.721654030539558</v>
      </c>
      <c r="AF53" s="376">
        <v>26.307219026666143</v>
      </c>
      <c r="AG53" s="376">
        <v>26.887595275305738</v>
      </c>
      <c r="AH53" s="376">
        <v>27.377422479821888</v>
      </c>
      <c r="AI53" s="376">
        <v>27.848578152117955</v>
      </c>
      <c r="AJ53" s="376">
        <v>28.323346373330605</v>
      </c>
      <c r="AK53" s="376">
        <v>28.780134953730094</v>
      </c>
      <c r="AL53" s="376">
        <v>29.13686347655802</v>
      </c>
      <c r="AM53" s="376">
        <v>29.597514064925782</v>
      </c>
      <c r="AN53" s="376">
        <v>29.724803953594709</v>
      </c>
      <c r="AO53" s="376">
        <v>30.051046050945505</v>
      </c>
      <c r="AP53" s="376">
        <v>30.593984771445271</v>
      </c>
      <c r="AQ53" s="376">
        <v>31.118763645022145</v>
      </c>
      <c r="AR53" s="376">
        <v>31.676958790253444</v>
      </c>
      <c r="AS53" s="376">
        <v>32.097778513409295</v>
      </c>
      <c r="AT53" s="376">
        <v>32.551141808491501</v>
      </c>
      <c r="AU53" s="376">
        <v>33.045289578957579</v>
      </c>
      <c r="AV53" s="376">
        <v>33.534061322821834</v>
      </c>
      <c r="AW53" s="376">
        <v>33.902816989850564</v>
      </c>
      <c r="AX53" s="376">
        <v>34.402256814581854</v>
      </c>
      <c r="AY53" s="376">
        <v>35.193631373775709</v>
      </c>
      <c r="AZ53" s="376">
        <v>35.425576833214834</v>
      </c>
      <c r="BA53" s="376">
        <v>35.636151406805375</v>
      </c>
      <c r="BB53" s="376">
        <v>35.956854648058638</v>
      </c>
      <c r="BC53" s="376">
        <v>36.2950670492122</v>
      </c>
      <c r="BD53" s="376">
        <v>36.623511638415607</v>
      </c>
      <c r="BE53" s="376">
        <v>36.943268008626688</v>
      </c>
      <c r="BF53" s="376">
        <v>37.32651534409618</v>
      </c>
      <c r="BG53" s="376">
        <v>37.712535912624659</v>
      </c>
      <c r="BH53" s="376">
        <v>38.098740211271362</v>
      </c>
      <c r="BI53" s="376">
        <v>38.383187506089136</v>
      </c>
      <c r="BJ53" s="376">
        <v>38.865003224538881</v>
      </c>
      <c r="BK53" s="376">
        <v>39.564667110542089</v>
      </c>
      <c r="BL53" s="376">
        <v>39.926465463942115</v>
      </c>
      <c r="BM53" s="376">
        <v>40.304088406734721</v>
      </c>
      <c r="BN53" s="376">
        <v>40.527996348246283</v>
      </c>
      <c r="BO53" s="376">
        <v>40.629749270257108</v>
      </c>
      <c r="BP53" s="376">
        <v>41.057912208397141</v>
      </c>
      <c r="BQ53" s="376">
        <v>41.492429248120672</v>
      </c>
      <c r="BR53" s="376">
        <v>42.023078066512333</v>
      </c>
      <c r="BS53" s="376">
        <v>42.489533716657576</v>
      </c>
      <c r="BT53" s="376">
        <v>42.86739368200692</v>
      </c>
      <c r="BU53" s="376">
        <v>43.292008744372772</v>
      </c>
      <c r="BV53" s="376">
        <v>43.87688921017682</v>
      </c>
      <c r="BW53" s="376">
        <v>44.547352215471371</v>
      </c>
      <c r="BX53" s="376">
        <v>44.964244204922451</v>
      </c>
      <c r="BY53" s="376">
        <v>45.644438039774897</v>
      </c>
      <c r="BZ53" s="376">
        <v>46.041231378204394</v>
      </c>
      <c r="CA53" s="376">
        <v>46.500462604351945</v>
      </c>
      <c r="CB53" s="376">
        <v>47.101232360965831</v>
      </c>
      <c r="CC53" s="376">
        <v>47.671747713312051</v>
      </c>
      <c r="CD53" s="376">
        <v>48.194769100685491</v>
      </c>
      <c r="CE53" s="376">
        <v>48.816174161382413</v>
      </c>
      <c r="CF53" s="376">
        <v>49.329042911993895</v>
      </c>
      <c r="CG53" s="376">
        <v>49.956792746605636</v>
      </c>
      <c r="CH53" s="376">
        <v>50.696759688652385</v>
      </c>
      <c r="CI53" s="376">
        <v>51.564962416089571</v>
      </c>
      <c r="CJ53" s="376">
        <v>52.099109881614275</v>
      </c>
      <c r="CK53" s="376">
        <v>52.505208645220222</v>
      </c>
      <c r="CL53" s="376">
        <v>52.845297697371414</v>
      </c>
      <c r="CM53" s="376">
        <v>53.249523356650371</v>
      </c>
      <c r="CN53" s="376">
        <v>53.670797771014932</v>
      </c>
      <c r="CO53" s="376">
        <v>54.435789604213504</v>
      </c>
      <c r="CP53" s="376">
        <v>55.229852291987925</v>
      </c>
      <c r="CQ53" s="376">
        <v>55.796472877402991</v>
      </c>
      <c r="CR53" s="376">
        <v>56.325331334124918</v>
      </c>
      <c r="CS53" s="376">
        <v>56.937458792629215</v>
      </c>
      <c r="CT53" s="376">
        <v>57.514551223751617</v>
      </c>
      <c r="CU53" s="376">
        <v>58.74877239785792</v>
      </c>
      <c r="CV53" s="376">
        <v>59.201496703573781</v>
      </c>
      <c r="CW53" s="376">
        <v>59.776386876331735</v>
      </c>
      <c r="CX53" s="376">
        <v>60.357190082687154</v>
      </c>
      <c r="CY53" s="376">
        <v>61.132799725046645</v>
      </c>
      <c r="CZ53" s="376">
        <v>61.805491860793744</v>
      </c>
      <c r="DA53" s="376">
        <v>62.448257072269278</v>
      </c>
      <c r="DB53" s="376">
        <v>63.175940999447647</v>
      </c>
      <c r="DC53" s="376">
        <v>63.931565674081121</v>
      </c>
      <c r="DD53" s="376">
        <v>64.903153297427309</v>
      </c>
      <c r="DE53" s="376">
        <v>65.614781191405058</v>
      </c>
      <c r="DF53" s="376">
        <v>66.31612641751704</v>
      </c>
      <c r="DG53" s="376">
        <v>67.249715517389035</v>
      </c>
      <c r="DH53" s="376">
        <v>67.741040147329102</v>
      </c>
      <c r="DI53" s="376">
        <v>68.309117068987405</v>
      </c>
      <c r="DJ53" s="376">
        <v>68.802677109374301</v>
      </c>
      <c r="DK53" s="376">
        <v>69.637995761471245</v>
      </c>
      <c r="DL53" s="376">
        <v>70.51690247494696</v>
      </c>
      <c r="DM53" s="376">
        <v>71.264350054767604</v>
      </c>
      <c r="DN53" s="376">
        <v>71.944232325549493</v>
      </c>
      <c r="DO53" s="376">
        <v>72.61996953621798</v>
      </c>
      <c r="DP53" s="376">
        <v>73.272464738780357</v>
      </c>
      <c r="DQ53" s="376">
        <v>73.989747245135689</v>
      </c>
      <c r="DR53" s="376">
        <v>74.782517962497991</v>
      </c>
      <c r="DS53" s="376">
        <v>76.455026322088528</v>
      </c>
      <c r="DT53" s="376">
        <v>77.128531377754612</v>
      </c>
      <c r="DU53" s="376">
        <v>77.746427462665778</v>
      </c>
      <c r="DV53" s="376">
        <v>78.346236758811614</v>
      </c>
      <c r="DW53" s="376">
        <v>78.994002933732887</v>
      </c>
      <c r="DX53" s="376">
        <v>79.667492723524447</v>
      </c>
      <c r="DY53" s="376">
        <v>80.3438034150265</v>
      </c>
      <c r="DZ53" s="376">
        <v>81.001755875893025</v>
      </c>
      <c r="EA53" s="376">
        <v>81.613754769077559</v>
      </c>
      <c r="EB53" s="376">
        <v>82.122239752994631</v>
      </c>
      <c r="EC53" s="376">
        <v>82.759968249697266</v>
      </c>
      <c r="ED53" s="376">
        <v>83.482217988637771</v>
      </c>
      <c r="EE53" s="376">
        <v>84.4327671206443</v>
      </c>
      <c r="EF53" s="376">
        <v>85.044358948605719</v>
      </c>
      <c r="EG53" s="376">
        <v>85.879464720843274</v>
      </c>
      <c r="EH53" s="376">
        <v>86.534377507944498</v>
      </c>
      <c r="EI53" s="376">
        <v>87.118957698879768</v>
      </c>
      <c r="EJ53" s="376">
        <v>87.905008767400673</v>
      </c>
      <c r="EK53" s="376">
        <v>88.574519277596679</v>
      </c>
      <c r="EL53" s="376">
        <v>89.146653796251243</v>
      </c>
      <c r="EM53" s="376">
        <v>89.691860951409922</v>
      </c>
      <c r="EN53" s="376">
        <v>90.245698625144072</v>
      </c>
      <c r="EO53" s="376">
        <v>90.709610746996475</v>
      </c>
      <c r="EP53" s="376">
        <v>91.312887999509243</v>
      </c>
      <c r="EQ53" s="376">
        <v>92.161995326382836</v>
      </c>
      <c r="ER53" s="376">
        <v>93.011159796298415</v>
      </c>
      <c r="ES53" s="376">
        <v>93.550696672383523</v>
      </c>
      <c r="ET53" s="376">
        <v>94.090701859458804</v>
      </c>
      <c r="EU53" s="376">
        <v>94.636041212160109</v>
      </c>
      <c r="EV53" s="376">
        <v>95.320413897327782</v>
      </c>
      <c r="EW53" s="376">
        <v>95.938411244502873</v>
      </c>
      <c r="EX53" s="376">
        <v>96.542041753696921</v>
      </c>
      <c r="EY53" s="376">
        <v>97.263853983078164</v>
      </c>
      <c r="EZ53" s="376">
        <v>97.962771994325934</v>
      </c>
      <c r="FA53" s="376">
        <v>98.581974141461828</v>
      </c>
      <c r="FB53" s="376">
        <v>99.204426119480701</v>
      </c>
      <c r="FC53" s="376">
        <v>100.00000000000004</v>
      </c>
      <c r="FD53" s="376">
        <v>100.67770884520887</v>
      </c>
      <c r="FE53" s="376">
        <v>101.61431386363638</v>
      </c>
      <c r="FF53" s="376">
        <v>102.38634258081269</v>
      </c>
      <c r="FG53" s="376">
        <v>103.3418403557651</v>
      </c>
      <c r="FH53" s="376">
        <v>104.49635551334536</v>
      </c>
      <c r="FI53" s="376">
        <v>105.82270306102828</v>
      </c>
      <c r="FJ53" s="178">
        <v>107.3842866337484</v>
      </c>
      <c r="FK53" s="178">
        <v>108.67675005397281</v>
      </c>
      <c r="FL53" s="178">
        <v>110.10804029310975</v>
      </c>
      <c r="FM53" s="178">
        <v>111.63758255716972</v>
      </c>
      <c r="FN53" s="178">
        <v>113.35383607617172</v>
      </c>
      <c r="FO53" s="178">
        <v>115.21122793474485</v>
      </c>
      <c r="FP53" s="178">
        <v>117.60981305265177</v>
      </c>
      <c r="FQ53" s="178">
        <v>121.73601616961754</v>
      </c>
      <c r="FR53" s="178">
        <v>125.89574763817564</v>
      </c>
      <c r="FS53" s="178">
        <v>129.89368446784476</v>
      </c>
      <c r="FT53" s="178">
        <v>135.03745779863576</v>
      </c>
      <c r="FU53" s="380">
        <v>139.81375711662437</v>
      </c>
      <c r="FV53" s="380">
        <v>139.81375711662437</v>
      </c>
      <c r="FW53" s="380">
        <v>153.09642225045602</v>
      </c>
      <c r="FX53" s="380">
        <v>157.00269712561715</v>
      </c>
      <c r="FY53" s="380">
        <v>160.03884521139796</v>
      </c>
      <c r="FZ53" s="380">
        <v>162.98100565355398</v>
      </c>
      <c r="GA53" s="380">
        <v>167.2680007752914</v>
      </c>
      <c r="GB53" s="380">
        <v>171.39699549363024</v>
      </c>
      <c r="GC53" s="380">
        <v>174.78361807683538</v>
      </c>
    </row>
    <row r="54" spans="2:255" s="234" customFormat="1">
      <c r="B54" s="378" t="s">
        <v>27</v>
      </c>
      <c r="C54" s="378"/>
      <c r="D54" s="376">
        <v>15.058423110072654</v>
      </c>
      <c r="E54" s="376">
        <v>15.913719048053231</v>
      </c>
      <c r="F54" s="376">
        <v>16.846606454459863</v>
      </c>
      <c r="G54" s="376">
        <v>17.091106984233889</v>
      </c>
      <c r="H54" s="376">
        <v>18.26346676534375</v>
      </c>
      <c r="I54" s="376">
        <v>19.335141772972303</v>
      </c>
      <c r="J54" s="376">
        <v>20.638982793313684</v>
      </c>
      <c r="K54" s="376">
        <v>22.182468098181538</v>
      </c>
      <c r="L54" s="376">
        <v>22.705267521049997</v>
      </c>
      <c r="M54" s="376">
        <v>23.00047529739938</v>
      </c>
      <c r="N54" s="376">
        <v>24.155057250576274</v>
      </c>
      <c r="O54" s="376">
        <v>25.93624882044411</v>
      </c>
      <c r="P54" s="376">
        <v>27.512774302800018</v>
      </c>
      <c r="Q54" s="376">
        <v>29.580458549514109</v>
      </c>
      <c r="R54" s="376">
        <v>30.853747922547463</v>
      </c>
      <c r="S54" s="376">
        <v>32.588125392736963</v>
      </c>
      <c r="T54" s="376">
        <v>34.9218336957926</v>
      </c>
      <c r="U54" s="376">
        <v>36.626846456366813</v>
      </c>
      <c r="V54" s="376">
        <v>38.12164976878833</v>
      </c>
      <c r="W54" s="376">
        <v>40.111987210250945</v>
      </c>
      <c r="X54" s="376">
        <v>40.927759506679863</v>
      </c>
      <c r="Y54" s="376">
        <v>41.35781981996827</v>
      </c>
      <c r="Z54" s="376">
        <v>41.931829366685349</v>
      </c>
      <c r="AA54" s="376">
        <v>42.459227977965085</v>
      </c>
      <c r="AB54" s="376">
        <v>43.047669032133001</v>
      </c>
      <c r="AC54" s="376">
        <v>43.442417250362162</v>
      </c>
      <c r="AD54" s="376">
        <v>43.647700273087864</v>
      </c>
      <c r="AE54" s="376">
        <v>44.384209322888012</v>
      </c>
      <c r="AF54" s="376">
        <v>47.200857018364168</v>
      </c>
      <c r="AG54" s="376">
        <v>47.624401336934589</v>
      </c>
      <c r="AH54" s="376">
        <v>47.748503848460466</v>
      </c>
      <c r="AI54" s="376">
        <v>48.17824227302053</v>
      </c>
      <c r="AJ54" s="376">
        <v>48.49786174047037</v>
      </c>
      <c r="AK54" s="376">
        <v>48.892098400556833</v>
      </c>
      <c r="AL54" s="376">
        <v>50.126449811360196</v>
      </c>
      <c r="AM54" s="376">
        <v>51.587256396618997</v>
      </c>
      <c r="AN54" s="376">
        <v>53.587685787872708</v>
      </c>
      <c r="AO54" s="376">
        <v>55.714302610412908</v>
      </c>
      <c r="AP54" s="376">
        <v>56.464324697093751</v>
      </c>
      <c r="AQ54" s="376">
        <v>56.822312069783408</v>
      </c>
      <c r="AR54" s="376">
        <v>56.860056763891542</v>
      </c>
      <c r="AS54" s="376">
        <v>56.958068206696716</v>
      </c>
      <c r="AT54" s="376">
        <v>57.127110935086648</v>
      </c>
      <c r="AU54" s="376">
        <v>57.201143861532479</v>
      </c>
      <c r="AV54" s="376">
        <v>57.293140320917431</v>
      </c>
      <c r="AW54" s="376">
        <v>57.596733174976528</v>
      </c>
      <c r="AX54" s="376">
        <v>57.724100193485363</v>
      </c>
      <c r="AY54" s="376">
        <v>58.155955861648494</v>
      </c>
      <c r="AZ54" s="376">
        <v>58.620478363865026</v>
      </c>
      <c r="BA54" s="376">
        <v>58.968231977818384</v>
      </c>
      <c r="BB54" s="376">
        <v>59.117272824409667</v>
      </c>
      <c r="BC54" s="376">
        <v>59.384781434425513</v>
      </c>
      <c r="BD54" s="376">
        <v>59.597820313188443</v>
      </c>
      <c r="BE54" s="376">
        <v>59.767209602664607</v>
      </c>
      <c r="BF54" s="376">
        <v>59.862326757471898</v>
      </c>
      <c r="BG54" s="376">
        <v>59.947146372698079</v>
      </c>
      <c r="BH54" s="376">
        <v>60.020454655632612</v>
      </c>
      <c r="BI54" s="376">
        <v>60.578327873512499</v>
      </c>
      <c r="BJ54" s="376">
        <v>61.232615668120161</v>
      </c>
      <c r="BK54" s="376">
        <v>62.023816664010774</v>
      </c>
      <c r="BL54" s="376">
        <v>62.352897735090437</v>
      </c>
      <c r="BM54" s="376">
        <v>62.626820466745045</v>
      </c>
      <c r="BN54" s="376">
        <v>63.198587599761346</v>
      </c>
      <c r="BO54" s="376">
        <v>64.037261183435461</v>
      </c>
      <c r="BP54" s="376">
        <v>64.187236786512074</v>
      </c>
      <c r="BQ54" s="376">
        <v>64.304810008959421</v>
      </c>
      <c r="BR54" s="376">
        <v>64.208036094467303</v>
      </c>
      <c r="BS54" s="376">
        <v>64.088738750237667</v>
      </c>
      <c r="BT54" s="376">
        <v>64.272549012395018</v>
      </c>
      <c r="BU54" s="376">
        <v>64.479407069020894</v>
      </c>
      <c r="BV54" s="376">
        <v>64.488293119511368</v>
      </c>
      <c r="BW54" s="376">
        <v>65.591080388196275</v>
      </c>
      <c r="BX54" s="376">
        <v>65.887101051957245</v>
      </c>
      <c r="BY54" s="376">
        <v>65.209624667362363</v>
      </c>
      <c r="BZ54" s="376">
        <v>65.160315347936418</v>
      </c>
      <c r="CA54" s="376">
        <v>65.304558145946501</v>
      </c>
      <c r="CB54" s="376">
        <v>65.318827243535068</v>
      </c>
      <c r="CC54" s="376">
        <v>65.570418222085493</v>
      </c>
      <c r="CD54" s="376">
        <v>66.201855406179547</v>
      </c>
      <c r="CE54" s="376">
        <v>66.224446950224177</v>
      </c>
      <c r="CF54" s="376">
        <v>66.275777345465144</v>
      </c>
      <c r="CG54" s="376">
        <v>66.561983135733385</v>
      </c>
      <c r="CH54" s="376">
        <v>66.619392833839413</v>
      </c>
      <c r="CI54" s="376">
        <v>67.379334908723436</v>
      </c>
      <c r="CJ54" s="376">
        <v>67.615905635668994</v>
      </c>
      <c r="CK54" s="376">
        <v>68.204742699503925</v>
      </c>
      <c r="CL54" s="376">
        <v>69.008447973962291</v>
      </c>
      <c r="CM54" s="376">
        <v>69.831562697735734</v>
      </c>
      <c r="CN54" s="376">
        <v>70.631916238597512</v>
      </c>
      <c r="CO54" s="376">
        <v>70.706170422368402</v>
      </c>
      <c r="CP54" s="376">
        <v>70.74647949204126</v>
      </c>
      <c r="CQ54" s="376">
        <v>70.819598911195911</v>
      </c>
      <c r="CR54" s="376">
        <v>70.996185126831818</v>
      </c>
      <c r="CS54" s="376">
        <v>71.148187508593125</v>
      </c>
      <c r="CT54" s="376">
        <v>71.983156603107105</v>
      </c>
      <c r="CU54" s="376">
        <v>72.558200312942802</v>
      </c>
      <c r="CV54" s="376">
        <v>72.99162783254269</v>
      </c>
      <c r="CW54" s="376">
        <v>73.267474251786155</v>
      </c>
      <c r="CX54" s="376">
        <v>73.889255633862618</v>
      </c>
      <c r="CY54" s="376">
        <v>74.0157637862863</v>
      </c>
      <c r="CZ54" s="376">
        <v>74.784044185488</v>
      </c>
      <c r="DA54" s="376">
        <v>75.361007129963298</v>
      </c>
      <c r="DB54" s="376">
        <v>75.95516195593946</v>
      </c>
      <c r="DC54" s="376">
        <v>76.380172350057123</v>
      </c>
      <c r="DD54" s="376">
        <v>78.685175556175253</v>
      </c>
      <c r="DE54" s="376">
        <v>79.477986147181753</v>
      </c>
      <c r="DF54" s="376">
        <v>79.930732602054633</v>
      </c>
      <c r="DG54" s="376">
        <v>80.988815267298335</v>
      </c>
      <c r="DH54" s="376">
        <v>81.313151420467207</v>
      </c>
      <c r="DI54" s="376">
        <v>81.973695347865203</v>
      </c>
      <c r="DJ54" s="376">
        <v>82.689133043773438</v>
      </c>
      <c r="DK54" s="376">
        <v>82.994732886142543</v>
      </c>
      <c r="DL54" s="376">
        <v>83.356399674461102</v>
      </c>
      <c r="DM54" s="376">
        <v>84.160026969380922</v>
      </c>
      <c r="DN54" s="376">
        <v>84.423636958923254</v>
      </c>
      <c r="DO54" s="376">
        <v>84.672898891638567</v>
      </c>
      <c r="DP54" s="376">
        <v>85.047890498166211</v>
      </c>
      <c r="DQ54" s="376">
        <v>85.41040828332865</v>
      </c>
      <c r="DR54" s="376">
        <v>85.772059136083669</v>
      </c>
      <c r="DS54" s="376">
        <v>86.385854110255707</v>
      </c>
      <c r="DT54" s="376">
        <v>86.739402113586564</v>
      </c>
      <c r="DU54" s="376">
        <v>87.117358272399031</v>
      </c>
      <c r="DV54" s="376">
        <v>87.327921641555534</v>
      </c>
      <c r="DW54" s="376">
        <v>87.688470796680576</v>
      </c>
      <c r="DX54" s="376">
        <v>87.88398899282609</v>
      </c>
      <c r="DY54" s="376">
        <v>88.158198079215765</v>
      </c>
      <c r="DZ54" s="376">
        <v>88.432746030749314</v>
      </c>
      <c r="EA54" s="376">
        <v>88.659073272005116</v>
      </c>
      <c r="EB54" s="376">
        <v>88.935573388914477</v>
      </c>
      <c r="EC54" s="376">
        <v>89.988662085026533</v>
      </c>
      <c r="ED54" s="376">
        <v>90.910148278403753</v>
      </c>
      <c r="EE54" s="376">
        <v>91.497562672728947</v>
      </c>
      <c r="EF54" s="376">
        <v>91.831013857017695</v>
      </c>
      <c r="EG54" s="376">
        <v>92.274060697788798</v>
      </c>
      <c r="EH54" s="376">
        <v>92.6800731617043</v>
      </c>
      <c r="EI54" s="376">
        <v>93.066671069217008</v>
      </c>
      <c r="EJ54" s="376">
        <v>93.789549222546214</v>
      </c>
      <c r="EK54" s="376">
        <v>94.096608366134731</v>
      </c>
      <c r="EL54" s="376">
        <v>94.332727273365066</v>
      </c>
      <c r="EM54" s="376">
        <v>94.64390279441173</v>
      </c>
      <c r="EN54" s="376">
        <v>94.866226034740521</v>
      </c>
      <c r="EO54" s="376">
        <v>95.014563856460384</v>
      </c>
      <c r="EP54" s="376">
        <v>95.183454678490193</v>
      </c>
      <c r="EQ54" s="376">
        <v>95.466925677031611</v>
      </c>
      <c r="ER54" s="376">
        <v>95.791773999761404</v>
      </c>
      <c r="ES54" s="376">
        <v>96.022420231780856</v>
      </c>
      <c r="ET54" s="376">
        <v>96.329275874912895</v>
      </c>
      <c r="EU54" s="376">
        <v>96.640523099237868</v>
      </c>
      <c r="EV54" s="376">
        <v>96.990299969655169</v>
      </c>
      <c r="EW54" s="376">
        <v>97.327298255727342</v>
      </c>
      <c r="EX54" s="376">
        <v>97.83694199972004</v>
      </c>
      <c r="EY54" s="376">
        <v>98.071125927224145</v>
      </c>
      <c r="EZ54" s="376">
        <v>98.471730645856411</v>
      </c>
      <c r="FA54" s="376">
        <v>99.209069693438238</v>
      </c>
      <c r="FB54" s="376">
        <v>99.479418152245429</v>
      </c>
      <c r="FC54" s="376">
        <v>100</v>
      </c>
      <c r="FD54" s="376">
        <v>100.78458142201835</v>
      </c>
      <c r="FE54" s="376">
        <v>101.13577668405964</v>
      </c>
      <c r="FF54" s="376">
        <v>101.44083171568496</v>
      </c>
      <c r="FG54" s="376">
        <v>102.07204799864419</v>
      </c>
      <c r="FH54" s="376">
        <v>103.51400077755243</v>
      </c>
      <c r="FI54" s="376">
        <v>104.74003984907144</v>
      </c>
      <c r="FJ54" s="178">
        <v>105.84964492037561</v>
      </c>
      <c r="FK54" s="178">
        <v>106.87972309681655</v>
      </c>
      <c r="FL54" s="178">
        <v>107.9050733659663</v>
      </c>
      <c r="FM54" s="178">
        <v>109.20671979088766</v>
      </c>
      <c r="FN54" s="178">
        <v>110.07076209481103</v>
      </c>
      <c r="FO54" s="178">
        <v>111.64447419430346</v>
      </c>
      <c r="FP54" s="178">
        <v>119.00163412145592</v>
      </c>
      <c r="FQ54" s="178">
        <v>122.28711985191859</v>
      </c>
      <c r="FR54" s="178">
        <v>126.2864742265205</v>
      </c>
      <c r="FS54" s="178">
        <v>129.99713406130672</v>
      </c>
      <c r="FT54" s="178">
        <v>132.43083186660181</v>
      </c>
      <c r="FU54" s="380">
        <v>135.48886474821461</v>
      </c>
      <c r="FV54" s="380">
        <v>135.48886474821461</v>
      </c>
      <c r="FW54" s="380">
        <v>140.1740344920274</v>
      </c>
      <c r="FX54" s="380">
        <v>141.54050583523716</v>
      </c>
      <c r="FY54" s="380">
        <v>143.27540622538584</v>
      </c>
      <c r="FZ54" s="380">
        <v>147.9176608827342</v>
      </c>
      <c r="GA54" s="380">
        <v>149.30320274764591</v>
      </c>
      <c r="GB54" s="380">
        <v>152.13935840612686</v>
      </c>
      <c r="GC54" s="380">
        <v>158.79516689370587</v>
      </c>
    </row>
    <row r="55" spans="2:255" s="234" customFormat="1">
      <c r="B55" s="378"/>
      <c r="C55" s="378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  <c r="BN55" s="376"/>
      <c r="BO55" s="376"/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376"/>
      <c r="CA55" s="376"/>
      <c r="CB55" s="376"/>
      <c r="CC55" s="376"/>
      <c r="CD55" s="376"/>
      <c r="CE55" s="376"/>
      <c r="CF55" s="376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6"/>
      <c r="CZ55" s="376"/>
      <c r="DA55" s="376"/>
      <c r="DB55" s="376"/>
      <c r="DC55" s="376"/>
      <c r="DD55" s="376"/>
      <c r="DE55" s="376"/>
      <c r="DF55" s="376"/>
      <c r="DG55" s="376"/>
      <c r="DH55" s="376"/>
      <c r="DI55" s="376"/>
      <c r="DJ55" s="376"/>
      <c r="DK55" s="376"/>
      <c r="DL55" s="376"/>
      <c r="DM55" s="376"/>
      <c r="DN55" s="376"/>
      <c r="DO55" s="376"/>
      <c r="DP55" s="376"/>
      <c r="DQ55" s="376"/>
      <c r="DR55" s="376"/>
      <c r="DS55" s="376"/>
      <c r="DT55" s="376"/>
      <c r="DU55" s="376"/>
      <c r="DV55" s="376"/>
      <c r="DW55" s="376"/>
      <c r="DX55" s="376"/>
      <c r="DY55" s="376"/>
      <c r="DZ55" s="376"/>
      <c r="EA55" s="376"/>
      <c r="EB55" s="376"/>
      <c r="EC55" s="376"/>
      <c r="ED55" s="376"/>
      <c r="EE55" s="376"/>
      <c r="EF55" s="376"/>
      <c r="EG55" s="376"/>
      <c r="EH55" s="376"/>
      <c r="EI55" s="376"/>
      <c r="EJ55" s="376"/>
      <c r="EK55" s="376"/>
      <c r="EL55" s="376"/>
      <c r="EM55" s="376"/>
      <c r="EN55" s="376"/>
      <c r="EO55" s="376"/>
      <c r="EP55" s="376"/>
      <c r="EQ55" s="376"/>
      <c r="ER55" s="376"/>
      <c r="ES55" s="376"/>
      <c r="ET55" s="376"/>
      <c r="EU55" s="376"/>
      <c r="EV55" s="376"/>
      <c r="EW55" s="376"/>
      <c r="EX55" s="376"/>
      <c r="EY55" s="376"/>
      <c r="EZ55" s="376"/>
      <c r="FA55" s="376"/>
      <c r="FB55" s="376"/>
      <c r="FC55" s="376"/>
      <c r="FD55" s="376"/>
      <c r="FE55" s="376"/>
      <c r="FF55" s="376"/>
      <c r="FG55" s="376"/>
      <c r="FH55" s="376"/>
      <c r="FI55" s="376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408"/>
      <c r="FV55" s="408"/>
      <c r="FW55" s="408"/>
      <c r="FX55" s="408"/>
      <c r="FY55" s="408"/>
      <c r="FZ55" s="408"/>
      <c r="GA55" s="408"/>
      <c r="GB55" s="408"/>
      <c r="GC55" s="408"/>
    </row>
    <row r="56" spans="2:255" s="234" customFormat="1">
      <c r="B56" s="374" t="s">
        <v>126</v>
      </c>
      <c r="C56" s="374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407"/>
      <c r="FV56" s="407"/>
      <c r="FW56" s="407"/>
      <c r="FX56" s="407"/>
      <c r="FY56" s="407"/>
      <c r="FZ56" s="407"/>
      <c r="GA56" s="407"/>
      <c r="GB56" s="407"/>
      <c r="GC56" s="407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>
        <v>20.141725900545051</v>
      </c>
      <c r="AB57" s="376">
        <v>21.010856898267136</v>
      </c>
      <c r="AC57" s="376">
        <v>21.846566632457254</v>
      </c>
      <c r="AD57" s="376">
        <v>22.654005528643022</v>
      </c>
      <c r="AE57" s="376">
        <v>23.41100304828133</v>
      </c>
      <c r="AF57" s="376">
        <v>24.190791276814021</v>
      </c>
      <c r="AG57" s="376">
        <v>24.931560670333727</v>
      </c>
      <c r="AH57" s="376">
        <v>25.640786404556362</v>
      </c>
      <c r="AI57" s="376">
        <v>26.301346052901838</v>
      </c>
      <c r="AJ57" s="376">
        <v>26.950154240453063</v>
      </c>
      <c r="AK57" s="376">
        <v>27.610213578933365</v>
      </c>
      <c r="AL57" s="376">
        <v>28.273956753884104</v>
      </c>
      <c r="AM57" s="376">
        <v>28.908500581552541</v>
      </c>
      <c r="AN57" s="376">
        <v>29.532234310633584</v>
      </c>
      <c r="AO57" s="376">
        <v>30.149923414840568</v>
      </c>
      <c r="AP57" s="376">
        <v>30.775377940415705</v>
      </c>
      <c r="AQ57" s="376">
        <v>31.388709945754965</v>
      </c>
      <c r="AR57" s="376">
        <v>31.937304155010906</v>
      </c>
      <c r="AS57" s="376">
        <v>32.468902863803514</v>
      </c>
      <c r="AT57" s="376">
        <v>32.998768675564861</v>
      </c>
      <c r="AU57" s="376">
        <v>33.523685799307728</v>
      </c>
      <c r="AV57" s="376">
        <v>34.042856393435294</v>
      </c>
      <c r="AW57" s="376">
        <v>34.552125832520431</v>
      </c>
      <c r="AX57" s="376">
        <v>35.049457120129183</v>
      </c>
      <c r="AY57" s="376">
        <v>35.546169665624419</v>
      </c>
      <c r="AZ57" s="376">
        <v>36.01725044786015</v>
      </c>
      <c r="BA57" s="376">
        <v>36.455332498289003</v>
      </c>
      <c r="BB57" s="376">
        <v>36.86425191671232</v>
      </c>
      <c r="BC57" s="376">
        <v>37.260157849131346</v>
      </c>
      <c r="BD57" s="376">
        <v>37.645429159134508</v>
      </c>
      <c r="BE57" s="376">
        <v>38.026657050570449</v>
      </c>
      <c r="BF57" s="376">
        <v>38.404863374481195</v>
      </c>
      <c r="BG57" s="376">
        <v>38.775652483755813</v>
      </c>
      <c r="BH57" s="376">
        <v>39.142011251421529</v>
      </c>
      <c r="BI57" s="376">
        <v>39.508506456245463</v>
      </c>
      <c r="BJ57" s="376">
        <v>39.887635688969844</v>
      </c>
      <c r="BK57" s="376">
        <v>40.275480621731298</v>
      </c>
      <c r="BL57" s="376">
        <v>40.666188153332023</v>
      </c>
      <c r="BM57" s="376">
        <v>41.065061271181698</v>
      </c>
      <c r="BN57" s="376">
        <v>41.467448015343358</v>
      </c>
      <c r="BO57" s="376">
        <v>41.870697044457508</v>
      </c>
      <c r="BP57" s="376">
        <v>42.279790345498874</v>
      </c>
      <c r="BQ57" s="376">
        <v>42.692776705184976</v>
      </c>
      <c r="BR57" s="376">
        <v>43.111019061233286</v>
      </c>
      <c r="BS57" s="376">
        <v>43.531851331238123</v>
      </c>
      <c r="BT57" s="376">
        <v>43.952789943824001</v>
      </c>
      <c r="BU57" s="376">
        <v>44.375087813438938</v>
      </c>
      <c r="BV57" s="376">
        <v>44.789108240737114</v>
      </c>
      <c r="BW57" s="376">
        <v>45.208938699428423</v>
      </c>
      <c r="BX57" s="376">
        <v>45.633407259326596</v>
      </c>
      <c r="BY57" s="376">
        <v>46.061526248839904</v>
      </c>
      <c r="BZ57" s="376">
        <v>46.489827465629993</v>
      </c>
      <c r="CA57" s="376">
        <v>46.927185058360315</v>
      </c>
      <c r="CB57" s="376">
        <v>47.374159608119271</v>
      </c>
      <c r="CC57" s="376">
        <v>47.833405825756472</v>
      </c>
      <c r="CD57" s="376">
        <v>48.305842857085729</v>
      </c>
      <c r="CE57" s="376">
        <v>48.792596300985743</v>
      </c>
      <c r="CF57" s="376">
        <v>49.287726394876294</v>
      </c>
      <c r="CG57" s="376">
        <v>49.798566983832814</v>
      </c>
      <c r="CH57" s="376">
        <v>50.319202594392124</v>
      </c>
      <c r="CI57" s="376">
        <v>50.844022148266021</v>
      </c>
      <c r="CJ57" s="376">
        <v>51.377361480283135</v>
      </c>
      <c r="CK57" s="376">
        <v>51.92302624178307</v>
      </c>
      <c r="CL57" s="376">
        <v>52.482277837743162</v>
      </c>
      <c r="CM57" s="376">
        <v>53.05456567964476</v>
      </c>
      <c r="CN57" s="376">
        <v>53.629406150938117</v>
      </c>
      <c r="CO57" s="376">
        <v>54.215205744714609</v>
      </c>
      <c r="CP57" s="376">
        <v>54.808758533185689</v>
      </c>
      <c r="CQ57" s="376">
        <v>55.400671132531592</v>
      </c>
      <c r="CR57" s="376">
        <v>55.995230042495251</v>
      </c>
      <c r="CS57" s="376">
        <v>56.588325595879191</v>
      </c>
      <c r="CT57" s="376">
        <v>57.189295699065021</v>
      </c>
      <c r="CU57" s="376">
        <v>57.820084254955788</v>
      </c>
      <c r="CV57" s="376">
        <v>58.449605411838803</v>
      </c>
      <c r="CW57" s="376">
        <v>59.078356250713107</v>
      </c>
      <c r="CX57" s="376">
        <v>59.719227858068358</v>
      </c>
      <c r="CY57" s="376">
        <v>60.363915337829248</v>
      </c>
      <c r="CZ57" s="376">
        <v>61.020598186668735</v>
      </c>
      <c r="DA57" s="376">
        <v>61.679715886027168</v>
      </c>
      <c r="DB57" s="376">
        <v>62.344431688344677</v>
      </c>
      <c r="DC57" s="376">
        <v>63.0287075933457</v>
      </c>
      <c r="DD57" s="376">
        <v>63.804343424402241</v>
      </c>
      <c r="DE57" s="376">
        <v>64.604795974744988</v>
      </c>
      <c r="DF57" s="376">
        <v>65.404878644093714</v>
      </c>
      <c r="DG57" s="376">
        <v>66.192500034637234</v>
      </c>
      <c r="DH57" s="376">
        <v>66.976617934416652</v>
      </c>
      <c r="DI57" s="376">
        <v>67.764210490588013</v>
      </c>
      <c r="DJ57" s="376">
        <v>68.543982421035963</v>
      </c>
      <c r="DK57" s="376">
        <v>69.325100102301576</v>
      </c>
      <c r="DL57" s="376">
        <v>70.109524289276166</v>
      </c>
      <c r="DM57" s="376">
        <v>70.903740077855986</v>
      </c>
      <c r="DN57" s="376">
        <v>71.682354873771729</v>
      </c>
      <c r="DO57" s="376">
        <v>72.444918002719589</v>
      </c>
      <c r="DP57" s="376">
        <v>73.124392464433598</v>
      </c>
      <c r="DQ57" s="376">
        <v>73.78522521953046</v>
      </c>
      <c r="DR57" s="376">
        <v>74.443226349374598</v>
      </c>
      <c r="DS57" s="376">
        <v>75.117590683678358</v>
      </c>
      <c r="DT57" s="376">
        <v>75.802468208326189</v>
      </c>
      <c r="DU57" s="376">
        <v>76.483643736546881</v>
      </c>
      <c r="DV57" s="376">
        <v>77.157927302699463</v>
      </c>
      <c r="DW57" s="376">
        <v>77.823610551880662</v>
      </c>
      <c r="DX57" s="376">
        <v>78.473509286959327</v>
      </c>
      <c r="DY57" s="376">
        <v>79.105031239690717</v>
      </c>
      <c r="DZ57" s="376">
        <v>79.735410223458629</v>
      </c>
      <c r="EA57" s="376">
        <v>80.361638520449546</v>
      </c>
      <c r="EB57" s="376">
        <v>80.97828791270851</v>
      </c>
      <c r="EC57" s="376">
        <v>81.607122518381729</v>
      </c>
      <c r="ED57" s="376">
        <v>82.246163728192002</v>
      </c>
      <c r="EE57" s="376">
        <v>82.84319142810584</v>
      </c>
      <c r="EF57" s="376">
        <v>83.436229782319487</v>
      </c>
      <c r="EG57" s="376">
        <v>84.042941186369447</v>
      </c>
      <c r="EH57" s="376">
        <v>84.657737919078045</v>
      </c>
      <c r="EI57" s="376">
        <v>85.269400866137559</v>
      </c>
      <c r="EJ57" s="376">
        <v>85.901622077406799</v>
      </c>
      <c r="EK57" s="376">
        <v>86.534050369524849</v>
      </c>
      <c r="EL57" s="376">
        <v>87.160426818799195</v>
      </c>
      <c r="EM57" s="376">
        <v>87.785685355282666</v>
      </c>
      <c r="EN57" s="376">
        <v>88.4109418237162</v>
      </c>
      <c r="EO57" s="376">
        <v>89.003653411638481</v>
      </c>
      <c r="EP57" s="376">
        <v>89.57034230469101</v>
      </c>
      <c r="EQ57" s="376">
        <v>90.123896488073115</v>
      </c>
      <c r="ER57" s="376">
        <v>90.69195839667033</v>
      </c>
      <c r="ES57" s="376">
        <v>91.238502259080917</v>
      </c>
      <c r="ET57" s="376">
        <v>91.776423920577585</v>
      </c>
      <c r="EU57" s="376">
        <v>92.310483301643671</v>
      </c>
      <c r="EV57" s="376">
        <v>92.82918915115151</v>
      </c>
      <c r="EW57" s="376">
        <v>93.346564111759406</v>
      </c>
      <c r="EX57" s="376">
        <v>93.87347317329143</v>
      </c>
      <c r="EY57" s="376">
        <v>94.408474841751328</v>
      </c>
      <c r="EZ57" s="376">
        <v>94.956708880375785</v>
      </c>
      <c r="FA57" s="376">
        <v>95.529182688890955</v>
      </c>
      <c r="FB57" s="376">
        <v>96.105684950471797</v>
      </c>
      <c r="FC57" s="376">
        <v>96.685265205510248</v>
      </c>
      <c r="FD57" s="376">
        <v>97.266513548736498</v>
      </c>
      <c r="FE57" s="376">
        <v>97.873678161928652</v>
      </c>
      <c r="FF57" s="376">
        <v>98.494372123701567</v>
      </c>
      <c r="FG57" s="376">
        <v>99.147230920185066</v>
      </c>
      <c r="FH57" s="376">
        <v>99.854532062482122</v>
      </c>
      <c r="FI57" s="376">
        <v>100.62550972938517</v>
      </c>
      <c r="FJ57" s="178">
        <v>101.46631990897153</v>
      </c>
      <c r="FK57" s="178">
        <v>102.36079582861926</v>
      </c>
      <c r="FL57" s="178">
        <v>103.31363413151377</v>
      </c>
      <c r="FM57" s="178">
        <v>104.33428135679746</v>
      </c>
      <c r="FN57" s="178">
        <v>105.43424770505142</v>
      </c>
      <c r="FO57" s="178">
        <v>106.62364828572363</v>
      </c>
      <c r="FP57" s="178">
        <v>108.07933705408855</v>
      </c>
      <c r="FQ57" s="178">
        <v>109.79410329581621</v>
      </c>
      <c r="FR57" s="178">
        <v>111.80458942757663</v>
      </c>
      <c r="FS57" s="178">
        <v>114.06889010032579</v>
      </c>
      <c r="FT57" s="178">
        <v>116.58847752444804</v>
      </c>
      <c r="FU57" s="380">
        <v>119.34982439832372</v>
      </c>
      <c r="FV57" s="380">
        <v>121.99248511510274</v>
      </c>
      <c r="FW57" s="380">
        <v>126.00358326388084</v>
      </c>
      <c r="FX57" s="380">
        <v>129.60425936799655</v>
      </c>
      <c r="FY57" s="380">
        <v>133.30954179397398</v>
      </c>
      <c r="FZ57" s="380">
        <v>137.16774001119316</v>
      </c>
      <c r="GA57" s="380">
        <v>141.16308251734617</v>
      </c>
      <c r="GB57" s="380">
        <v>145.14136610724597</v>
      </c>
      <c r="GC57" s="380">
        <v>149.15473095661238</v>
      </c>
    </row>
    <row r="58" spans="2:255" s="234" customFormat="1">
      <c r="B58" s="378" t="s">
        <v>24</v>
      </c>
      <c r="C58" s="378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>
        <v>15.685212347856014</v>
      </c>
      <c r="AB58" s="376">
        <v>16.442505641246743</v>
      </c>
      <c r="AC58" s="376">
        <v>17.19275812153623</v>
      </c>
      <c r="AD58" s="376">
        <v>17.925672354629636</v>
      </c>
      <c r="AE58" s="376">
        <v>18.604609435200384</v>
      </c>
      <c r="AF58" s="376">
        <v>19.285949428183695</v>
      </c>
      <c r="AG58" s="376">
        <v>19.940266284597712</v>
      </c>
      <c r="AH58" s="376">
        <v>20.575961653965518</v>
      </c>
      <c r="AI58" s="376">
        <v>21.175535468349661</v>
      </c>
      <c r="AJ58" s="376">
        <v>21.761765211900993</v>
      </c>
      <c r="AK58" s="376">
        <v>22.363574923334539</v>
      </c>
      <c r="AL58" s="376">
        <v>22.961933680785759</v>
      </c>
      <c r="AM58" s="376">
        <v>23.498524425600166</v>
      </c>
      <c r="AN58" s="376">
        <v>23.987359914046905</v>
      </c>
      <c r="AO58" s="376">
        <v>24.435559130543009</v>
      </c>
      <c r="AP58" s="376">
        <v>24.880483886810495</v>
      </c>
      <c r="AQ58" s="376">
        <v>25.332061323014312</v>
      </c>
      <c r="AR58" s="376">
        <v>25.780911999408559</v>
      </c>
      <c r="AS58" s="376">
        <v>26.214335369837389</v>
      </c>
      <c r="AT58" s="376">
        <v>26.660402965130356</v>
      </c>
      <c r="AU58" s="376">
        <v>27.120205334477049</v>
      </c>
      <c r="AV58" s="376">
        <v>27.575270771206032</v>
      </c>
      <c r="AW58" s="376">
        <v>28.019189734812841</v>
      </c>
      <c r="AX58" s="376">
        <v>28.479339057329309</v>
      </c>
      <c r="AY58" s="376">
        <v>28.963670517190234</v>
      </c>
      <c r="AZ58" s="376">
        <v>29.448449242021866</v>
      </c>
      <c r="BA58" s="376">
        <v>29.92109872697371</v>
      </c>
      <c r="BB58" s="376">
        <v>30.373973803381318</v>
      </c>
      <c r="BC58" s="376">
        <v>30.799069686201264</v>
      </c>
      <c r="BD58" s="376">
        <v>31.202939366250376</v>
      </c>
      <c r="BE58" s="376">
        <v>31.609567928298365</v>
      </c>
      <c r="BF58" s="376">
        <v>32.006095394485165</v>
      </c>
      <c r="BG58" s="376">
        <v>32.388860908580888</v>
      </c>
      <c r="BH58" s="376">
        <v>32.776029545182432</v>
      </c>
      <c r="BI58" s="376">
        <v>33.154442713919366</v>
      </c>
      <c r="BJ58" s="376">
        <v>33.536489065348142</v>
      </c>
      <c r="BK58" s="376">
        <v>33.916520121937978</v>
      </c>
      <c r="BL58" s="376">
        <v>34.302890070617657</v>
      </c>
      <c r="BM58" s="376">
        <v>34.702665660047181</v>
      </c>
      <c r="BN58" s="376">
        <v>35.089417388850443</v>
      </c>
      <c r="BO58" s="376">
        <v>35.457099454568812</v>
      </c>
      <c r="BP58" s="376">
        <v>35.835788664226712</v>
      </c>
      <c r="BQ58" s="376">
        <v>36.208989811968742</v>
      </c>
      <c r="BR58" s="376">
        <v>36.609604169721827</v>
      </c>
      <c r="BS58" s="376">
        <v>37.020541294838772</v>
      </c>
      <c r="BT58" s="376">
        <v>37.422655558204816</v>
      </c>
      <c r="BU58" s="376">
        <v>37.837524995783042</v>
      </c>
      <c r="BV58" s="376">
        <v>38.264788962227207</v>
      </c>
      <c r="BW58" s="376">
        <v>38.704212530575887</v>
      </c>
      <c r="BX58" s="376">
        <v>39.169902833948953</v>
      </c>
      <c r="BY58" s="376">
        <v>39.667963326631103</v>
      </c>
      <c r="BZ58" s="376">
        <v>40.189372047382115</v>
      </c>
      <c r="CA58" s="376">
        <v>40.75135011361705</v>
      </c>
      <c r="CB58" s="376">
        <v>41.336298819424933</v>
      </c>
      <c r="CC58" s="376">
        <v>41.939515171914373</v>
      </c>
      <c r="CD58" s="376">
        <v>42.54181679484293</v>
      </c>
      <c r="CE58" s="376">
        <v>43.168675798447566</v>
      </c>
      <c r="CF58" s="376">
        <v>43.82505514408075</v>
      </c>
      <c r="CG58" s="376">
        <v>44.500401288337052</v>
      </c>
      <c r="CH58" s="376">
        <v>45.185900507529787</v>
      </c>
      <c r="CI58" s="376">
        <v>45.883686246048207</v>
      </c>
      <c r="CJ58" s="376">
        <v>46.581785882342672</v>
      </c>
      <c r="CK58" s="376">
        <v>47.257624507137727</v>
      </c>
      <c r="CL58" s="376">
        <v>47.932729226597871</v>
      </c>
      <c r="CM58" s="376">
        <v>48.610140309885715</v>
      </c>
      <c r="CN58" s="376">
        <v>49.267405268679674</v>
      </c>
      <c r="CO58" s="376">
        <v>49.951254749629449</v>
      </c>
      <c r="CP58" s="376">
        <v>50.664411852363095</v>
      </c>
      <c r="CQ58" s="376">
        <v>51.36381786745941</v>
      </c>
      <c r="CR58" s="376">
        <v>52.059730888662095</v>
      </c>
      <c r="CS58" s="376">
        <v>52.76499664393473</v>
      </c>
      <c r="CT58" s="376">
        <v>53.455259697330469</v>
      </c>
      <c r="CU58" s="376">
        <v>54.192041168668375</v>
      </c>
      <c r="CV58" s="376">
        <v>54.921248909236247</v>
      </c>
      <c r="CW58" s="376">
        <v>55.672369550095453</v>
      </c>
      <c r="CX58" s="376">
        <v>56.437254793317642</v>
      </c>
      <c r="CY58" s="376">
        <v>57.233919120446053</v>
      </c>
      <c r="CZ58" s="376">
        <v>58.035733126522565</v>
      </c>
      <c r="DA58" s="376">
        <v>58.815040680152215</v>
      </c>
      <c r="DB58" s="376">
        <v>59.57086723307328</v>
      </c>
      <c r="DC58" s="376">
        <v>60.350161375219407</v>
      </c>
      <c r="DD58" s="376">
        <v>61.167354352393538</v>
      </c>
      <c r="DE58" s="376">
        <v>61.993886495650578</v>
      </c>
      <c r="DF58" s="376">
        <v>62.826391840013855</v>
      </c>
      <c r="DG58" s="376">
        <v>63.626255959678183</v>
      </c>
      <c r="DH58" s="376">
        <v>64.426986954827285</v>
      </c>
      <c r="DI58" s="376">
        <v>65.221725748935924</v>
      </c>
      <c r="DJ58" s="376">
        <v>66.009018182950328</v>
      </c>
      <c r="DK58" s="376">
        <v>66.802261351623471</v>
      </c>
      <c r="DL58" s="376">
        <v>67.628970754798686</v>
      </c>
      <c r="DM58" s="376">
        <v>68.452123473564015</v>
      </c>
      <c r="DN58" s="376">
        <v>69.274285160919234</v>
      </c>
      <c r="DO58" s="376">
        <v>70.066945187760737</v>
      </c>
      <c r="DP58" s="376">
        <v>70.825758667494455</v>
      </c>
      <c r="DQ58" s="376">
        <v>71.567035280909749</v>
      </c>
      <c r="DR58" s="376">
        <v>72.311204357853626</v>
      </c>
      <c r="DS58" s="376">
        <v>73.110902242376596</v>
      </c>
      <c r="DT58" s="376">
        <v>73.92664370595547</v>
      </c>
      <c r="DU58" s="376">
        <v>74.73022053233754</v>
      </c>
      <c r="DV58" s="376">
        <v>75.537382143902491</v>
      </c>
      <c r="DW58" s="376">
        <v>76.319360985169283</v>
      </c>
      <c r="DX58" s="376">
        <v>77.080593645743519</v>
      </c>
      <c r="DY58" s="376">
        <v>77.854683914207854</v>
      </c>
      <c r="DZ58" s="376">
        <v>78.629568853471469</v>
      </c>
      <c r="EA58" s="376">
        <v>79.409506596627907</v>
      </c>
      <c r="EB58" s="376">
        <v>80.180894501721198</v>
      </c>
      <c r="EC58" s="376">
        <v>80.953210149572485</v>
      </c>
      <c r="ED58" s="376">
        <v>81.725063694624552</v>
      </c>
      <c r="EE58" s="376">
        <v>82.426897143684968</v>
      </c>
      <c r="EF58" s="376">
        <v>83.123825194722983</v>
      </c>
      <c r="EG58" s="376">
        <v>83.851781571028781</v>
      </c>
      <c r="EH58" s="376">
        <v>84.593126950772316</v>
      </c>
      <c r="EI58" s="376">
        <v>85.329003898985846</v>
      </c>
      <c r="EJ58" s="376">
        <v>86.073740035322359</v>
      </c>
      <c r="EK58" s="376">
        <v>86.81825857024451</v>
      </c>
      <c r="EL58" s="376">
        <v>87.549761762474347</v>
      </c>
      <c r="EM58" s="376">
        <v>88.266292176087418</v>
      </c>
      <c r="EN58" s="376">
        <v>88.971036460852517</v>
      </c>
      <c r="EO58" s="376">
        <v>89.652971971068084</v>
      </c>
      <c r="EP58" s="376">
        <v>90.313380929036271</v>
      </c>
      <c r="EQ58" s="376">
        <v>90.945835960573405</v>
      </c>
      <c r="ER58" s="376">
        <v>91.583034404847083</v>
      </c>
      <c r="ES58" s="376">
        <v>92.181161121741937</v>
      </c>
      <c r="ET58" s="376">
        <v>92.752556243861193</v>
      </c>
      <c r="EU58" s="376">
        <v>93.309611170472976</v>
      </c>
      <c r="EV58" s="376">
        <v>93.839801213674889</v>
      </c>
      <c r="EW58" s="376">
        <v>94.342769806254978</v>
      </c>
      <c r="EX58" s="376">
        <v>94.831976694566308</v>
      </c>
      <c r="EY58" s="376">
        <v>95.327690026910929</v>
      </c>
      <c r="EZ58" s="376">
        <v>95.828281999690716</v>
      </c>
      <c r="FA58" s="376">
        <v>96.335180549252854</v>
      </c>
      <c r="FB58" s="376">
        <v>96.834245808477462</v>
      </c>
      <c r="FC58" s="376">
        <v>97.325356007026471</v>
      </c>
      <c r="FD58" s="376">
        <v>97.794316198731238</v>
      </c>
      <c r="FE58" s="376">
        <v>98.300681399356222</v>
      </c>
      <c r="FF58" s="376">
        <v>98.830387931863925</v>
      </c>
      <c r="FG58" s="376">
        <v>99.39064597423851</v>
      </c>
      <c r="FH58" s="376">
        <v>100.0018745211933</v>
      </c>
      <c r="FI58" s="376">
        <v>100.6848684814051</v>
      </c>
      <c r="FJ58" s="178">
        <v>101.46287426853445</v>
      </c>
      <c r="FK58" s="178">
        <v>102.30033180231077</v>
      </c>
      <c r="FL58" s="178">
        <v>103.2078655861889</v>
      </c>
      <c r="FM58" s="178">
        <v>104.18443010949157</v>
      </c>
      <c r="FN58" s="178">
        <v>105.25477137494128</v>
      </c>
      <c r="FO58" s="178">
        <v>106.41448801282974</v>
      </c>
      <c r="FP58" s="178">
        <v>107.70366635854789</v>
      </c>
      <c r="FQ58" s="178">
        <v>109.28263164573418</v>
      </c>
      <c r="FR58" s="178">
        <v>111.16219392720178</v>
      </c>
      <c r="FS58" s="178">
        <v>113.31533351687695</v>
      </c>
      <c r="FT58" s="178">
        <v>115.83942491459963</v>
      </c>
      <c r="FU58" s="380">
        <v>118.63549113077259</v>
      </c>
      <c r="FV58" s="380">
        <v>121.30177550858825</v>
      </c>
      <c r="FW58" s="380">
        <v>125.66751294812035</v>
      </c>
      <c r="FX58" s="380">
        <v>129.60998859629498</v>
      </c>
      <c r="FY58" s="380">
        <v>133.55812457044343</v>
      </c>
      <c r="FZ58" s="380">
        <v>137.52372795730551</v>
      </c>
      <c r="GA58" s="380">
        <v>141.66011096000241</v>
      </c>
      <c r="GB58" s="380">
        <v>145.92748722703428</v>
      </c>
      <c r="GC58" s="380">
        <v>150.03725221632803</v>
      </c>
    </row>
    <row r="59" spans="2:255" s="234" customFormat="1">
      <c r="B59" s="378" t="s">
        <v>25</v>
      </c>
      <c r="C59" s="378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>
        <v>31.963655416763704</v>
      </c>
      <c r="AB59" s="376">
        <v>33.150948795173072</v>
      </c>
      <c r="AC59" s="376">
        <v>34.236178941472474</v>
      </c>
      <c r="AD59" s="376">
        <v>35.255640977577116</v>
      </c>
      <c r="AE59" s="376">
        <v>36.201933004778496</v>
      </c>
      <c r="AF59" s="376">
        <v>37.151448856895364</v>
      </c>
      <c r="AG59" s="376">
        <v>38.026915084505475</v>
      </c>
      <c r="AH59" s="376">
        <v>38.812553171159358</v>
      </c>
      <c r="AI59" s="376">
        <v>39.498525106380491</v>
      </c>
      <c r="AJ59" s="376">
        <v>40.148465136718556</v>
      </c>
      <c r="AK59" s="376">
        <v>40.791008095316364</v>
      </c>
      <c r="AL59" s="376">
        <v>41.450572897932616</v>
      </c>
      <c r="AM59" s="376">
        <v>42.145287979428339</v>
      </c>
      <c r="AN59" s="376">
        <v>42.89195381506201</v>
      </c>
      <c r="AO59" s="376">
        <v>43.714698069793293</v>
      </c>
      <c r="AP59" s="376">
        <v>44.558209050766564</v>
      </c>
      <c r="AQ59" s="376">
        <v>45.371677474871419</v>
      </c>
      <c r="AR59" s="376">
        <v>46.040524477247985</v>
      </c>
      <c r="AS59" s="376">
        <v>46.689138731364011</v>
      </c>
      <c r="AT59" s="376">
        <v>47.326638535269723</v>
      </c>
      <c r="AU59" s="376">
        <v>47.937148327017631</v>
      </c>
      <c r="AV59" s="376">
        <v>48.540924067526106</v>
      </c>
      <c r="AW59" s="376">
        <v>49.140216148581239</v>
      </c>
      <c r="AX59" s="376">
        <v>49.683192221738317</v>
      </c>
      <c r="AY59" s="376">
        <v>50.185866893998046</v>
      </c>
      <c r="AZ59" s="376">
        <v>50.61867366696157</v>
      </c>
      <c r="BA59" s="376">
        <v>50.957543394504086</v>
      </c>
      <c r="BB59" s="376">
        <v>51.259236230883019</v>
      </c>
      <c r="BC59" s="376">
        <v>51.559956184080072</v>
      </c>
      <c r="BD59" s="376">
        <v>51.86416647967016</v>
      </c>
      <c r="BE59" s="376">
        <v>52.160130238510185</v>
      </c>
      <c r="BF59" s="376">
        <v>52.453392306390754</v>
      </c>
      <c r="BG59" s="376">
        <v>52.74753610166843</v>
      </c>
      <c r="BH59" s="376">
        <v>53.027327767245367</v>
      </c>
      <c r="BI59" s="376">
        <v>53.31900877514088</v>
      </c>
      <c r="BJ59" s="376">
        <v>53.633459890555883</v>
      </c>
      <c r="BK59" s="376">
        <v>53.959247063792787</v>
      </c>
      <c r="BL59" s="376">
        <v>54.285612131243937</v>
      </c>
      <c r="BM59" s="376">
        <v>54.613810136096788</v>
      </c>
      <c r="BN59" s="376">
        <v>54.964770803818539</v>
      </c>
      <c r="BO59" s="376">
        <v>55.337410527904233</v>
      </c>
      <c r="BP59" s="376">
        <v>55.707803514126574</v>
      </c>
      <c r="BQ59" s="376">
        <v>56.090923640157307</v>
      </c>
      <c r="BR59" s="376">
        <v>56.456868471972882</v>
      </c>
      <c r="BS59" s="376">
        <v>56.811921399924906</v>
      </c>
      <c r="BT59" s="376">
        <v>57.1788151000125</v>
      </c>
      <c r="BU59" s="376">
        <v>57.53107489780853</v>
      </c>
      <c r="BV59" s="376">
        <v>57.85012489630185</v>
      </c>
      <c r="BW59" s="376">
        <v>58.172971495745053</v>
      </c>
      <c r="BX59" s="376">
        <v>58.478841399560096</v>
      </c>
      <c r="BY59" s="376">
        <v>58.739285459596587</v>
      </c>
      <c r="BZ59" s="376">
        <v>58.965952081189123</v>
      </c>
      <c r="CA59" s="376">
        <v>59.159405750883359</v>
      </c>
      <c r="CB59" s="376">
        <v>59.344521623665322</v>
      </c>
      <c r="CC59" s="376">
        <v>59.535430527358706</v>
      </c>
      <c r="CD59" s="376">
        <v>59.764082120884375</v>
      </c>
      <c r="CE59" s="376">
        <v>59.99583782899456</v>
      </c>
      <c r="CF59" s="376">
        <v>60.210647129064888</v>
      </c>
      <c r="CG59" s="376">
        <v>60.434366175974745</v>
      </c>
      <c r="CH59" s="376">
        <v>60.667655553601627</v>
      </c>
      <c r="CI59" s="376">
        <v>60.89267621290228</v>
      </c>
      <c r="CJ59" s="376">
        <v>61.125720233961367</v>
      </c>
      <c r="CK59" s="376">
        <v>61.415351230201026</v>
      </c>
      <c r="CL59" s="376">
        <v>61.74430370664566</v>
      </c>
      <c r="CM59" s="376">
        <v>62.101327420041535</v>
      </c>
      <c r="CN59" s="376">
        <v>62.497534830660399</v>
      </c>
      <c r="CO59" s="376">
        <v>62.882529223209389</v>
      </c>
      <c r="CP59" s="376">
        <v>63.240129653704109</v>
      </c>
      <c r="CQ59" s="376">
        <v>63.605828762274051</v>
      </c>
      <c r="CR59" s="376">
        <v>63.982310472177339</v>
      </c>
      <c r="CS59" s="376">
        <v>64.342986389678984</v>
      </c>
      <c r="CT59" s="376">
        <v>64.7399800421869</v>
      </c>
      <c r="CU59" s="376">
        <v>65.126346356977734</v>
      </c>
      <c r="CV59" s="376">
        <v>65.520976832293599</v>
      </c>
      <c r="CW59" s="376">
        <v>65.898535822725421</v>
      </c>
      <c r="CX59" s="376">
        <v>66.279172941419603</v>
      </c>
      <c r="CY59" s="376">
        <v>66.634723231266605</v>
      </c>
      <c r="CZ59" s="376">
        <v>67.008914124976343</v>
      </c>
      <c r="DA59" s="376">
        <v>67.414988734099794</v>
      </c>
      <c r="DB59" s="376">
        <v>67.861770204453606</v>
      </c>
      <c r="DC59" s="376">
        <v>68.326697819528363</v>
      </c>
      <c r="DD59" s="376">
        <v>68.915148869579113</v>
      </c>
      <c r="DE59" s="376">
        <v>69.539141671792137</v>
      </c>
      <c r="DF59" s="376">
        <v>70.150659228800919</v>
      </c>
      <c r="DG59" s="376">
        <v>70.783714430764661</v>
      </c>
      <c r="DH59" s="376">
        <v>71.414169805374414</v>
      </c>
      <c r="DI59" s="376">
        <v>72.068613965297232</v>
      </c>
      <c r="DJ59" s="376">
        <v>72.725307110608497</v>
      </c>
      <c r="DK59" s="376">
        <v>73.392402503021145</v>
      </c>
      <c r="DL59" s="376">
        <v>74.032135300247461</v>
      </c>
      <c r="DM59" s="376">
        <v>74.696546604354424</v>
      </c>
      <c r="DN59" s="376">
        <v>75.339965375315899</v>
      </c>
      <c r="DO59" s="376">
        <v>75.989668412955652</v>
      </c>
      <c r="DP59" s="376">
        <v>76.534929829883993</v>
      </c>
      <c r="DQ59" s="376">
        <v>77.07217542550174</v>
      </c>
      <c r="DR59" s="376">
        <v>77.6112805633785</v>
      </c>
      <c r="DS59" s="376">
        <v>78.155345223127199</v>
      </c>
      <c r="DT59" s="376">
        <v>78.705983054244953</v>
      </c>
      <c r="DU59" s="376">
        <v>79.256328277869969</v>
      </c>
      <c r="DV59" s="376">
        <v>79.787967464195631</v>
      </c>
      <c r="DW59" s="376">
        <v>80.324044069151228</v>
      </c>
      <c r="DX59" s="376">
        <v>80.847883865798693</v>
      </c>
      <c r="DY59" s="376">
        <v>81.327299571333953</v>
      </c>
      <c r="DZ59" s="376">
        <v>81.804536177126451</v>
      </c>
      <c r="EA59" s="376">
        <v>82.270450377260715</v>
      </c>
      <c r="EB59" s="376">
        <v>82.724018243761918</v>
      </c>
      <c r="EC59" s="376">
        <v>83.204968305824835</v>
      </c>
      <c r="ED59" s="376">
        <v>83.708485188557333</v>
      </c>
      <c r="EE59" s="376">
        <v>84.19563938782369</v>
      </c>
      <c r="EF59" s="376">
        <v>84.679603489678044</v>
      </c>
      <c r="EG59" s="376">
        <v>85.163642999024546</v>
      </c>
      <c r="EH59" s="376">
        <v>85.652654621578179</v>
      </c>
      <c r="EI59" s="376">
        <v>86.141187445432806</v>
      </c>
      <c r="EJ59" s="376">
        <v>86.661019659655196</v>
      </c>
      <c r="EK59" s="376">
        <v>87.182067671044393</v>
      </c>
      <c r="EL59" s="376">
        <v>87.703019670351765</v>
      </c>
      <c r="EM59" s="376">
        <v>88.233645582031045</v>
      </c>
      <c r="EN59" s="376">
        <v>88.7750946903505</v>
      </c>
      <c r="EO59" s="376">
        <v>89.270681049440725</v>
      </c>
      <c r="EP59" s="376">
        <v>89.732599684454868</v>
      </c>
      <c r="EQ59" s="376">
        <v>90.190854127980131</v>
      </c>
      <c r="ER59" s="376">
        <v>90.667944412652631</v>
      </c>
      <c r="ES59" s="376">
        <v>91.13604042029398</v>
      </c>
      <c r="ET59" s="376">
        <v>91.608829960885174</v>
      </c>
      <c r="EU59" s="376">
        <v>92.085157152227566</v>
      </c>
      <c r="EV59" s="376">
        <v>92.553356883621177</v>
      </c>
      <c r="EW59" s="376">
        <v>93.039466714883687</v>
      </c>
      <c r="EX59" s="376">
        <v>93.55360135738853</v>
      </c>
      <c r="EY59" s="376">
        <v>94.075740099012322</v>
      </c>
      <c r="EZ59" s="376">
        <v>94.6173452316213</v>
      </c>
      <c r="FA59" s="376">
        <v>95.199584858148668</v>
      </c>
      <c r="FB59" s="376">
        <v>95.795084636058348</v>
      </c>
      <c r="FC59" s="376">
        <v>96.403935331889969</v>
      </c>
      <c r="FD59" s="376">
        <v>97.037395325717299</v>
      </c>
      <c r="FE59" s="376">
        <v>97.686220210850024</v>
      </c>
      <c r="FF59" s="376">
        <v>98.339113410755047</v>
      </c>
      <c r="FG59" s="376">
        <v>99.024354471079903</v>
      </c>
      <c r="FH59" s="376">
        <v>99.771785435323963</v>
      </c>
      <c r="FI59" s="376">
        <v>100.57762916897292</v>
      </c>
      <c r="FJ59" s="178">
        <v>101.43283257713439</v>
      </c>
      <c r="FK59" s="178">
        <v>102.33794194094409</v>
      </c>
      <c r="FL59" s="178">
        <v>103.29140841147176</v>
      </c>
      <c r="FM59" s="178">
        <v>104.30814811685399</v>
      </c>
      <c r="FN59" s="178">
        <v>105.38804355202825</v>
      </c>
      <c r="FO59" s="178">
        <v>106.55527499446886</v>
      </c>
      <c r="FP59" s="178">
        <v>108.12844889368579</v>
      </c>
      <c r="FQ59" s="178">
        <v>109.93537397753703</v>
      </c>
      <c r="FR59" s="178">
        <v>112.0261669018121</v>
      </c>
      <c r="FS59" s="178">
        <v>114.35670105413089</v>
      </c>
      <c r="FT59" s="178">
        <v>116.83402761679103</v>
      </c>
      <c r="FU59" s="380">
        <v>119.5271158269797</v>
      </c>
      <c r="FV59" s="380">
        <v>122.11323644039025</v>
      </c>
      <c r="FW59" s="380">
        <v>125.64333708073731</v>
      </c>
      <c r="FX59" s="380">
        <v>128.83650133975272</v>
      </c>
      <c r="FY59" s="380">
        <v>132.19356213980137</v>
      </c>
      <c r="FZ59" s="380">
        <v>135.85154888730486</v>
      </c>
      <c r="GA59" s="380">
        <v>139.60109557730581</v>
      </c>
      <c r="GB59" s="380">
        <v>143.18101068342122</v>
      </c>
      <c r="GC59" s="380">
        <v>146.98768695707875</v>
      </c>
    </row>
    <row r="60" spans="2:255" s="234" customFormat="1">
      <c r="B60" s="378" t="s">
        <v>26</v>
      </c>
      <c r="C60" s="378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>
        <v>22.197846927317993</v>
      </c>
      <c r="AB60" s="376">
        <v>23.165029191819567</v>
      </c>
      <c r="AC60" s="376">
        <v>24.095989503474119</v>
      </c>
      <c r="AD60" s="376">
        <v>24.991558882627647</v>
      </c>
      <c r="AE60" s="376">
        <v>25.824602161707698</v>
      </c>
      <c r="AF60" s="376">
        <v>26.678739040337728</v>
      </c>
      <c r="AG60" s="376">
        <v>27.473605084858502</v>
      </c>
      <c r="AH60" s="376">
        <v>28.221141863219792</v>
      </c>
      <c r="AI60" s="376">
        <v>28.908361836756789</v>
      </c>
      <c r="AJ60" s="376">
        <v>29.588126916523088</v>
      </c>
      <c r="AK60" s="376">
        <v>30.280969371514765</v>
      </c>
      <c r="AL60" s="376">
        <v>30.965088310185493</v>
      </c>
      <c r="AM60" s="376">
        <v>31.614087124484236</v>
      </c>
      <c r="AN60" s="376">
        <v>32.240616932107422</v>
      </c>
      <c r="AO60" s="376">
        <v>32.867415444873977</v>
      </c>
      <c r="AP60" s="376">
        <v>33.497105988244186</v>
      </c>
      <c r="AQ60" s="376">
        <v>34.112244243196386</v>
      </c>
      <c r="AR60" s="376">
        <v>34.65781223859188</v>
      </c>
      <c r="AS60" s="376">
        <v>35.184147703392718</v>
      </c>
      <c r="AT60" s="376">
        <v>35.707471660342527</v>
      </c>
      <c r="AU60" s="376">
        <v>36.218151850073788</v>
      </c>
      <c r="AV60" s="376">
        <v>36.715734418347573</v>
      </c>
      <c r="AW60" s="376">
        <v>37.204883179828386</v>
      </c>
      <c r="AX60" s="376">
        <v>37.677810715481655</v>
      </c>
      <c r="AY60" s="376">
        <v>38.149254698992472</v>
      </c>
      <c r="AZ60" s="376">
        <v>38.593577321566713</v>
      </c>
      <c r="BA60" s="376">
        <v>38.987636643401103</v>
      </c>
      <c r="BB60" s="376">
        <v>39.353987638065995</v>
      </c>
      <c r="BC60" s="376">
        <v>39.712277247643918</v>
      </c>
      <c r="BD60" s="376">
        <v>40.064700417380024</v>
      </c>
      <c r="BE60" s="376">
        <v>40.414759932479349</v>
      </c>
      <c r="BF60" s="376">
        <v>40.76290296867456</v>
      </c>
      <c r="BG60" s="376">
        <v>41.108397690742059</v>
      </c>
      <c r="BH60" s="376">
        <v>41.452501222088337</v>
      </c>
      <c r="BI60" s="376">
        <v>41.798384103516945</v>
      </c>
      <c r="BJ60" s="376">
        <v>42.1502536540672</v>
      </c>
      <c r="BK60" s="376">
        <v>42.495719877213858</v>
      </c>
      <c r="BL60" s="376">
        <v>42.840648616787632</v>
      </c>
      <c r="BM60" s="376">
        <v>43.201337700715385</v>
      </c>
      <c r="BN60" s="376">
        <v>43.569990715666172</v>
      </c>
      <c r="BO60" s="376">
        <v>43.937660873013805</v>
      </c>
      <c r="BP60" s="376">
        <v>44.310972889433494</v>
      </c>
      <c r="BQ60" s="376">
        <v>44.687605010963736</v>
      </c>
      <c r="BR60" s="376">
        <v>45.061849578232668</v>
      </c>
      <c r="BS60" s="376">
        <v>45.432214549915287</v>
      </c>
      <c r="BT60" s="376">
        <v>45.806501574949372</v>
      </c>
      <c r="BU60" s="376">
        <v>46.173422886557589</v>
      </c>
      <c r="BV60" s="376">
        <v>46.529352909274458</v>
      </c>
      <c r="BW60" s="376">
        <v>46.891996030553997</v>
      </c>
      <c r="BX60" s="376">
        <v>47.260006359339705</v>
      </c>
      <c r="BY60" s="376">
        <v>47.609995581328675</v>
      </c>
      <c r="BZ60" s="376">
        <v>47.949396386717261</v>
      </c>
      <c r="CA60" s="376">
        <v>48.289229695114088</v>
      </c>
      <c r="CB60" s="376">
        <v>48.631699646758364</v>
      </c>
      <c r="CC60" s="376">
        <v>48.989710684047111</v>
      </c>
      <c r="CD60" s="376">
        <v>49.379902288481659</v>
      </c>
      <c r="CE60" s="376">
        <v>49.786264517849723</v>
      </c>
      <c r="CF60" s="376">
        <v>50.196144688153083</v>
      </c>
      <c r="CG60" s="376">
        <v>50.625168343833941</v>
      </c>
      <c r="CH60" s="376">
        <v>51.065754220408074</v>
      </c>
      <c r="CI60" s="376">
        <v>51.516311953993082</v>
      </c>
      <c r="CJ60" s="376">
        <v>51.985646855735119</v>
      </c>
      <c r="CK60" s="376">
        <v>52.479387793544063</v>
      </c>
      <c r="CL60" s="376">
        <v>52.997720821745922</v>
      </c>
      <c r="CM60" s="376">
        <v>53.536979261276144</v>
      </c>
      <c r="CN60" s="376">
        <v>54.099339961345905</v>
      </c>
      <c r="CO60" s="376">
        <v>54.667175467056452</v>
      </c>
      <c r="CP60" s="376">
        <v>55.22280805696122</v>
      </c>
      <c r="CQ60" s="376">
        <v>55.781413042721617</v>
      </c>
      <c r="CR60" s="376">
        <v>56.340498076449094</v>
      </c>
      <c r="CS60" s="376">
        <v>56.89733591272099</v>
      </c>
      <c r="CT60" s="376">
        <v>57.475153694154812</v>
      </c>
      <c r="CU60" s="376">
        <v>58.072149891239476</v>
      </c>
      <c r="CV60" s="376">
        <v>58.670166584971255</v>
      </c>
      <c r="CW60" s="376">
        <v>59.272651976446504</v>
      </c>
      <c r="CX60" s="376">
        <v>59.877958906173305</v>
      </c>
      <c r="CY60" s="376">
        <v>60.482488790063634</v>
      </c>
      <c r="CZ60" s="376">
        <v>61.098533544408937</v>
      </c>
      <c r="DA60" s="376">
        <v>61.729503651144675</v>
      </c>
      <c r="DB60" s="376">
        <v>62.383298389673179</v>
      </c>
      <c r="DC60" s="376">
        <v>63.050599653809655</v>
      </c>
      <c r="DD60" s="376">
        <v>63.793512074537013</v>
      </c>
      <c r="DE60" s="376">
        <v>64.554815135729982</v>
      </c>
      <c r="DF60" s="376">
        <v>65.32443051501015</v>
      </c>
      <c r="DG60" s="376">
        <v>66.113847683743984</v>
      </c>
      <c r="DH60" s="376">
        <v>66.899723456800345</v>
      </c>
      <c r="DI60" s="376">
        <v>67.689953841265847</v>
      </c>
      <c r="DJ60" s="376">
        <v>68.48322539375674</v>
      </c>
      <c r="DK60" s="376">
        <v>69.280224929538846</v>
      </c>
      <c r="DL60" s="376">
        <v>70.068893982875821</v>
      </c>
      <c r="DM60" s="376">
        <v>70.858365035616032</v>
      </c>
      <c r="DN60" s="376">
        <v>71.621380131747969</v>
      </c>
      <c r="DO60" s="376">
        <v>72.375379763765196</v>
      </c>
      <c r="DP60" s="376">
        <v>73.075724640845308</v>
      </c>
      <c r="DQ60" s="376">
        <v>73.767948796623173</v>
      </c>
      <c r="DR60" s="376">
        <v>74.44428667187826</v>
      </c>
      <c r="DS60" s="376">
        <v>75.115799340871334</v>
      </c>
      <c r="DT60" s="376">
        <v>75.783799406725066</v>
      </c>
      <c r="DU60" s="376">
        <v>76.44926351894533</v>
      </c>
      <c r="DV60" s="376">
        <v>77.108355365247846</v>
      </c>
      <c r="DW60" s="376">
        <v>77.763412115344011</v>
      </c>
      <c r="DX60" s="376">
        <v>78.400289200861252</v>
      </c>
      <c r="DY60" s="376">
        <v>79.020424401982552</v>
      </c>
      <c r="DZ60" s="376">
        <v>79.642493040771626</v>
      </c>
      <c r="EA60" s="376">
        <v>80.261450369393145</v>
      </c>
      <c r="EB60" s="376">
        <v>80.862239550515326</v>
      </c>
      <c r="EC60" s="376">
        <v>81.481178186476072</v>
      </c>
      <c r="ED60" s="376">
        <v>82.11326355866953</v>
      </c>
      <c r="EE60" s="376">
        <v>82.708522893189709</v>
      </c>
      <c r="EF60" s="376">
        <v>83.302581030593572</v>
      </c>
      <c r="EG60" s="376">
        <v>83.91001311484284</v>
      </c>
      <c r="EH60" s="376">
        <v>84.522999149407113</v>
      </c>
      <c r="EI60" s="376">
        <v>85.131058137293365</v>
      </c>
      <c r="EJ60" s="376">
        <v>85.76547288447162</v>
      </c>
      <c r="EK60" s="376">
        <v>86.400135073137648</v>
      </c>
      <c r="EL60" s="376">
        <v>87.026566371120936</v>
      </c>
      <c r="EM60" s="376">
        <v>87.652144693638832</v>
      </c>
      <c r="EN60" s="376">
        <v>88.277564532620531</v>
      </c>
      <c r="EO60" s="376">
        <v>88.862184999610349</v>
      </c>
      <c r="EP60" s="376">
        <v>89.419274874563328</v>
      </c>
      <c r="EQ60" s="376">
        <v>89.964719002996318</v>
      </c>
      <c r="ER60" s="376">
        <v>90.523594379504459</v>
      </c>
      <c r="ES60" s="376">
        <v>91.060677576469985</v>
      </c>
      <c r="ET60" s="376">
        <v>91.588788624370082</v>
      </c>
      <c r="EU60" s="376">
        <v>92.118726217395348</v>
      </c>
      <c r="EV60" s="376">
        <v>92.630183071069581</v>
      </c>
      <c r="EW60" s="376">
        <v>93.143573303163777</v>
      </c>
      <c r="EX60" s="376">
        <v>93.678069729109382</v>
      </c>
      <c r="EY60" s="376">
        <v>94.226633430564519</v>
      </c>
      <c r="EZ60" s="376">
        <v>94.795104568657649</v>
      </c>
      <c r="FA60" s="376">
        <v>95.386540088275865</v>
      </c>
      <c r="FB60" s="376">
        <v>95.97890127058767</v>
      </c>
      <c r="FC60" s="376">
        <v>96.574973196895243</v>
      </c>
      <c r="FD60" s="376">
        <v>97.170040013399088</v>
      </c>
      <c r="FE60" s="376">
        <v>97.789917667072089</v>
      </c>
      <c r="FF60" s="376">
        <v>98.424786502902336</v>
      </c>
      <c r="FG60" s="376">
        <v>99.089461958992274</v>
      </c>
      <c r="FH60" s="376">
        <v>99.810042276122942</v>
      </c>
      <c r="FI60" s="376">
        <v>100.59889450238217</v>
      </c>
      <c r="FJ60" s="178">
        <v>101.4543975581331</v>
      </c>
      <c r="FK60" s="178">
        <v>102.35595079056333</v>
      </c>
      <c r="FL60" s="178">
        <v>103.31817240570236</v>
      </c>
      <c r="FM60" s="178">
        <v>104.35448973372651</v>
      </c>
      <c r="FN60" s="178">
        <v>105.47595301135814</v>
      </c>
      <c r="FO60" s="178">
        <v>106.69733447196559</v>
      </c>
      <c r="FP60" s="178">
        <v>108.19160850397488</v>
      </c>
      <c r="FQ60" s="178">
        <v>109.96970875757115</v>
      </c>
      <c r="FR60" s="178">
        <v>112.03357218339633</v>
      </c>
      <c r="FS60" s="178">
        <v>114.3753276400294</v>
      </c>
      <c r="FT60" s="178">
        <v>116.97327508827117</v>
      </c>
      <c r="FU60" s="380">
        <v>119.80276087339986</v>
      </c>
      <c r="FV60" s="380">
        <v>122.50867688829629</v>
      </c>
      <c r="FW60" s="380">
        <v>126.41134848226167</v>
      </c>
      <c r="FX60" s="380">
        <v>129.9634569383054</v>
      </c>
      <c r="FY60" s="380">
        <v>133.61956985624903</v>
      </c>
      <c r="FZ60" s="380">
        <v>137.41300049933309</v>
      </c>
      <c r="GA60" s="380">
        <v>141.33672040337848</v>
      </c>
      <c r="GB60" s="380">
        <v>145.22331290090651</v>
      </c>
      <c r="GC60" s="380">
        <v>149.11207069945632</v>
      </c>
    </row>
    <row r="61" spans="2:255" s="234" customFormat="1">
      <c r="B61" s="378" t="s">
        <v>27</v>
      </c>
      <c r="C61" s="378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>
        <v>36.416171664174648</v>
      </c>
      <c r="AB61" s="376">
        <v>37.710746224952402</v>
      </c>
      <c r="AC61" s="376">
        <v>38.865909450023075</v>
      </c>
      <c r="AD61" s="376">
        <v>39.932072145901436</v>
      </c>
      <c r="AE61" s="376">
        <v>40.915079140080685</v>
      </c>
      <c r="AF61" s="376">
        <v>41.938331083628327</v>
      </c>
      <c r="AG61" s="376">
        <v>42.854793990342301</v>
      </c>
      <c r="AH61" s="376">
        <v>43.657031830314985</v>
      </c>
      <c r="AI61" s="376">
        <v>44.329219752212445</v>
      </c>
      <c r="AJ61" s="376">
        <v>44.960061605028322</v>
      </c>
      <c r="AK61" s="376">
        <v>45.587918153410698</v>
      </c>
      <c r="AL61" s="376">
        <v>46.270803190466943</v>
      </c>
      <c r="AM61" s="376">
        <v>47.031472225354776</v>
      </c>
      <c r="AN61" s="376">
        <v>47.909806954999738</v>
      </c>
      <c r="AO61" s="376">
        <v>48.932464068337303</v>
      </c>
      <c r="AP61" s="376">
        <v>50.000516103671117</v>
      </c>
      <c r="AQ61" s="376">
        <v>51.037024665912405</v>
      </c>
      <c r="AR61" s="376">
        <v>51.841957978039702</v>
      </c>
      <c r="AS61" s="376">
        <v>52.619763550519878</v>
      </c>
      <c r="AT61" s="376">
        <v>53.401314141072042</v>
      </c>
      <c r="AU61" s="376">
        <v>54.153222606781377</v>
      </c>
      <c r="AV61" s="376">
        <v>54.886162488485297</v>
      </c>
      <c r="AW61" s="376">
        <v>55.611548719686944</v>
      </c>
      <c r="AX61" s="376">
        <v>56.244686251530702</v>
      </c>
      <c r="AY61" s="376">
        <v>56.792077873616499</v>
      </c>
      <c r="AZ61" s="376">
        <v>57.21147725494918</v>
      </c>
      <c r="BA61" s="376">
        <v>57.482638035566303</v>
      </c>
      <c r="BB61" s="376">
        <v>57.70371704617596</v>
      </c>
      <c r="BC61" s="376">
        <v>57.917256159896148</v>
      </c>
      <c r="BD61" s="376">
        <v>58.145403122337548</v>
      </c>
      <c r="BE61" s="376">
        <v>58.379498238668212</v>
      </c>
      <c r="BF61" s="376">
        <v>58.607432890533644</v>
      </c>
      <c r="BG61" s="376">
        <v>58.836266433130788</v>
      </c>
      <c r="BH61" s="376">
        <v>59.063542627690389</v>
      </c>
      <c r="BI61" s="376">
        <v>59.312008852568376</v>
      </c>
      <c r="BJ61" s="376">
        <v>59.604385142121288</v>
      </c>
      <c r="BK61" s="376">
        <v>59.926706875651462</v>
      </c>
      <c r="BL61" s="376">
        <v>60.237741823253593</v>
      </c>
      <c r="BM61" s="376">
        <v>60.542624197330817</v>
      </c>
      <c r="BN61" s="376">
        <v>60.882733761943449</v>
      </c>
      <c r="BO61" s="376">
        <v>61.270440407694281</v>
      </c>
      <c r="BP61" s="376">
        <v>61.652891780471236</v>
      </c>
      <c r="BQ61" s="376">
        <v>62.031025147662483</v>
      </c>
      <c r="BR61" s="376">
        <v>62.393167592412091</v>
      </c>
      <c r="BS61" s="376">
        <v>62.738300290540401</v>
      </c>
      <c r="BT61" s="376">
        <v>63.092641486937261</v>
      </c>
      <c r="BU61" s="376">
        <v>63.417731419896299</v>
      </c>
      <c r="BV61" s="376">
        <v>63.689037874178901</v>
      </c>
      <c r="BW61" s="376">
        <v>63.986309851194363</v>
      </c>
      <c r="BX61" s="376">
        <v>64.280826794266602</v>
      </c>
      <c r="BY61" s="376">
        <v>64.496060477651369</v>
      </c>
      <c r="BZ61" s="376">
        <v>64.659537789999291</v>
      </c>
      <c r="CA61" s="376">
        <v>64.765145870208542</v>
      </c>
      <c r="CB61" s="376">
        <v>64.859445074960448</v>
      </c>
      <c r="CC61" s="376">
        <v>64.964912426054298</v>
      </c>
      <c r="CD61" s="376">
        <v>65.131064035363636</v>
      </c>
      <c r="CE61" s="376">
        <v>65.309039718695857</v>
      </c>
      <c r="CF61" s="376">
        <v>65.475975413118377</v>
      </c>
      <c r="CG61" s="376">
        <v>65.649523418677759</v>
      </c>
      <c r="CH61" s="376">
        <v>65.827115061538422</v>
      </c>
      <c r="CI61" s="376">
        <v>65.976136271582348</v>
      </c>
      <c r="CJ61" s="376">
        <v>66.120203320224988</v>
      </c>
      <c r="CK61" s="376">
        <v>66.36979648957012</v>
      </c>
      <c r="CL61" s="376">
        <v>66.690474208405618</v>
      </c>
      <c r="CM61" s="376">
        <v>67.067724587721372</v>
      </c>
      <c r="CN61" s="376">
        <v>67.510482003976577</v>
      </c>
      <c r="CO61" s="376">
        <v>67.938461354000168</v>
      </c>
      <c r="CP61" s="376">
        <v>68.317180027821962</v>
      </c>
      <c r="CQ61" s="376">
        <v>68.700109357902932</v>
      </c>
      <c r="CR61" s="376">
        <v>69.093476673016838</v>
      </c>
      <c r="CS61" s="376">
        <v>69.475660370755151</v>
      </c>
      <c r="CT61" s="376">
        <v>69.922640684860795</v>
      </c>
      <c r="CU61" s="376">
        <v>70.354212801879072</v>
      </c>
      <c r="CV61" s="376">
        <v>70.802189651618548</v>
      </c>
      <c r="CW61" s="376">
        <v>71.224083947642058</v>
      </c>
      <c r="CX61" s="376">
        <v>71.630817919300441</v>
      </c>
      <c r="CY61" s="376">
        <v>71.979501343346314</v>
      </c>
      <c r="CZ61" s="376">
        <v>72.325512005587186</v>
      </c>
      <c r="DA61" s="376">
        <v>72.713415064553416</v>
      </c>
      <c r="DB61" s="376">
        <v>73.147471936544932</v>
      </c>
      <c r="DC61" s="376">
        <v>73.610853056450026</v>
      </c>
      <c r="DD61" s="376">
        <v>74.251602258895318</v>
      </c>
      <c r="DE61" s="376">
        <v>74.945752145444374</v>
      </c>
      <c r="DF61" s="376">
        <v>75.608050145356671</v>
      </c>
      <c r="DG61" s="376">
        <v>76.31060139155295</v>
      </c>
      <c r="DH61" s="376">
        <v>77.004061690546678</v>
      </c>
      <c r="DI61" s="376">
        <v>77.729580115219918</v>
      </c>
      <c r="DJ61" s="376">
        <v>78.462903232712492</v>
      </c>
      <c r="DK61" s="376">
        <v>79.211150657700514</v>
      </c>
      <c r="DL61" s="376">
        <v>79.925513615114937</v>
      </c>
      <c r="DM61" s="376">
        <v>80.658765268399748</v>
      </c>
      <c r="DN61" s="376">
        <v>81.364471518648401</v>
      </c>
      <c r="DO61" s="376">
        <v>82.055532063780177</v>
      </c>
      <c r="DP61" s="376">
        <v>82.585758308946083</v>
      </c>
      <c r="DQ61" s="376">
        <v>83.080126820291667</v>
      </c>
      <c r="DR61" s="376">
        <v>83.566904031460766</v>
      </c>
      <c r="DS61" s="376">
        <v>84.016657268373876</v>
      </c>
      <c r="DT61" s="376">
        <v>84.468844826133832</v>
      </c>
      <c r="DU61" s="376">
        <v>84.897483403178299</v>
      </c>
      <c r="DV61" s="376">
        <v>85.284049119660139</v>
      </c>
      <c r="DW61" s="376">
        <v>85.675193945538325</v>
      </c>
      <c r="DX61" s="376">
        <v>86.052493055402081</v>
      </c>
      <c r="DY61" s="376">
        <v>86.385673981221629</v>
      </c>
      <c r="DZ61" s="376">
        <v>86.719766403873805</v>
      </c>
      <c r="EA61" s="376">
        <v>87.051947602237689</v>
      </c>
      <c r="EB61" s="376">
        <v>87.375921176466704</v>
      </c>
      <c r="EC61" s="376">
        <v>87.757442326608199</v>
      </c>
      <c r="ED61" s="376">
        <v>88.185616421801527</v>
      </c>
      <c r="EE61" s="376">
        <v>88.611592135340985</v>
      </c>
      <c r="EF61" s="376">
        <v>89.035893113960228</v>
      </c>
      <c r="EG61" s="376">
        <v>89.465618316076032</v>
      </c>
      <c r="EH61" s="376">
        <v>89.91163094275511</v>
      </c>
      <c r="EI61" s="376">
        <v>90.35981429879979</v>
      </c>
      <c r="EJ61" s="376">
        <v>90.851944317943165</v>
      </c>
      <c r="EK61" s="376">
        <v>91.346811841853068</v>
      </c>
      <c r="EL61" s="376">
        <v>91.838476945404395</v>
      </c>
      <c r="EM61" s="376">
        <v>92.337212738938248</v>
      </c>
      <c r="EN61" s="376">
        <v>92.83143379275711</v>
      </c>
      <c r="EO61" s="376">
        <v>93.250258940376611</v>
      </c>
      <c r="EP61" s="376">
        <v>93.606367807050461</v>
      </c>
      <c r="EQ61" s="376">
        <v>93.937148057409033</v>
      </c>
      <c r="ER61" s="376">
        <v>94.26721140263767</v>
      </c>
      <c r="ES61" s="376">
        <v>94.579574697137019</v>
      </c>
      <c r="ET61" s="376">
        <v>94.88367492323772</v>
      </c>
      <c r="EU61" s="376">
        <v>95.181495925739455</v>
      </c>
      <c r="EV61" s="376">
        <v>95.448225154665209</v>
      </c>
      <c r="EW61" s="376">
        <v>95.717449312131265</v>
      </c>
      <c r="EX61" s="376">
        <v>96.009467205994184</v>
      </c>
      <c r="EY61" s="376">
        <v>96.295069133728532</v>
      </c>
      <c r="EZ61" s="376">
        <v>96.595527851321549</v>
      </c>
      <c r="FA61" s="376">
        <v>96.945070004403021</v>
      </c>
      <c r="FB61" s="376">
        <v>97.303066960549302</v>
      </c>
      <c r="FC61" s="376">
        <v>97.680823154129982</v>
      </c>
      <c r="FD61" s="376">
        <v>98.096890439318088</v>
      </c>
      <c r="FE61" s="376">
        <v>98.523003477007975</v>
      </c>
      <c r="FF61" s="376">
        <v>98.948966463738984</v>
      </c>
      <c r="FG61" s="376">
        <v>99.401593538689482</v>
      </c>
      <c r="FH61" s="376">
        <v>99.945235272680918</v>
      </c>
      <c r="FI61" s="376">
        <v>100.56296373879293</v>
      </c>
      <c r="FJ61" s="178">
        <v>101.23068898218092</v>
      </c>
      <c r="FK61" s="178">
        <v>101.96473874631361</v>
      </c>
      <c r="FL61" s="178">
        <v>102.75085063965611</v>
      </c>
      <c r="FM61" s="178">
        <v>103.58398814777688</v>
      </c>
      <c r="FN61" s="178">
        <v>104.46660014299069</v>
      </c>
      <c r="FO61" s="178">
        <v>105.43697299251596</v>
      </c>
      <c r="FP61" s="178">
        <v>106.95506071746911</v>
      </c>
      <c r="FQ61" s="178">
        <v>108.71767264812402</v>
      </c>
      <c r="FR61" s="178">
        <v>110.78814285736033</v>
      </c>
      <c r="FS61" s="178">
        <v>113.11523336258219</v>
      </c>
      <c r="FT61" s="178">
        <v>115.52496928666964</v>
      </c>
      <c r="FU61" s="380">
        <v>118.08737136159826</v>
      </c>
      <c r="FV61" s="380">
        <v>120.55730634725148</v>
      </c>
      <c r="FW61" s="380">
        <v>123.64938516387306</v>
      </c>
      <c r="FX61" s="380">
        <v>126.45233786964563</v>
      </c>
      <c r="FY61" s="380">
        <v>129.29139507252046</v>
      </c>
      <c r="FZ61" s="380">
        <v>132.44530330484741</v>
      </c>
      <c r="GA61" s="380">
        <v>135.58353068429261</v>
      </c>
      <c r="GB61" s="380">
        <v>138.34500770801517</v>
      </c>
      <c r="GC61" s="380">
        <v>141.38734496149746</v>
      </c>
    </row>
    <row r="62" spans="2:255" s="234" customFormat="1">
      <c r="B62" s="378"/>
      <c r="C62" s="378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  <c r="CK62" s="376"/>
      <c r="CL62" s="376"/>
      <c r="CM62" s="376"/>
      <c r="CN62" s="376"/>
      <c r="CO62" s="376"/>
      <c r="CP62" s="376"/>
      <c r="CQ62" s="376"/>
      <c r="CR62" s="376"/>
      <c r="CS62" s="376"/>
      <c r="CT62" s="376"/>
      <c r="CU62" s="376"/>
      <c r="CV62" s="376"/>
      <c r="CW62" s="376"/>
      <c r="CX62" s="376"/>
      <c r="CY62" s="376"/>
      <c r="CZ62" s="376"/>
      <c r="DA62" s="376"/>
      <c r="DB62" s="376"/>
      <c r="DC62" s="376"/>
      <c r="DD62" s="376"/>
      <c r="DE62" s="376"/>
      <c r="DF62" s="376"/>
      <c r="DG62" s="376"/>
      <c r="DH62" s="376"/>
      <c r="DI62" s="376"/>
      <c r="DJ62" s="376"/>
      <c r="DK62" s="376"/>
      <c r="DL62" s="376"/>
      <c r="DM62" s="376"/>
      <c r="DN62" s="376"/>
      <c r="DO62" s="376"/>
      <c r="DP62" s="376"/>
      <c r="DQ62" s="376"/>
      <c r="DR62" s="376"/>
      <c r="DS62" s="376"/>
      <c r="DT62" s="376"/>
      <c r="DU62" s="376"/>
      <c r="DV62" s="376"/>
      <c r="DW62" s="376"/>
      <c r="DX62" s="376"/>
      <c r="DY62" s="376"/>
      <c r="DZ62" s="376"/>
      <c r="EA62" s="376"/>
      <c r="EB62" s="376"/>
      <c r="EC62" s="376"/>
      <c r="ED62" s="376"/>
      <c r="EE62" s="376"/>
      <c r="EF62" s="376"/>
      <c r="EG62" s="376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376"/>
      <c r="EV62" s="376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408"/>
      <c r="FV62" s="408"/>
      <c r="FW62" s="408"/>
      <c r="FX62" s="408"/>
      <c r="FY62" s="408"/>
      <c r="FZ62" s="408"/>
      <c r="GA62" s="408"/>
      <c r="GB62" s="408"/>
      <c r="GC62" s="408"/>
    </row>
    <row r="63" spans="2:255" s="234" customFormat="1">
      <c r="B63" s="374" t="s">
        <v>127</v>
      </c>
      <c r="C63" s="378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6"/>
      <c r="CZ63" s="376"/>
      <c r="DA63" s="376"/>
      <c r="DB63" s="376"/>
      <c r="DC63" s="376"/>
      <c r="DD63" s="376"/>
      <c r="DE63" s="376"/>
      <c r="DF63" s="376"/>
      <c r="DG63" s="376"/>
      <c r="DH63" s="376"/>
      <c r="DI63" s="376"/>
      <c r="DJ63" s="376"/>
      <c r="DK63" s="376"/>
      <c r="DL63" s="376"/>
      <c r="DM63" s="376"/>
      <c r="DN63" s="376"/>
      <c r="DO63" s="376"/>
      <c r="DP63" s="376"/>
      <c r="DQ63" s="376"/>
      <c r="DR63" s="376"/>
      <c r="DS63" s="376"/>
      <c r="DT63" s="376"/>
      <c r="DU63" s="376"/>
      <c r="DV63" s="376"/>
      <c r="DW63" s="376"/>
      <c r="DX63" s="376"/>
      <c r="DY63" s="376"/>
      <c r="DZ63" s="376"/>
      <c r="EA63" s="376"/>
      <c r="EB63" s="376"/>
      <c r="EC63" s="376"/>
      <c r="ED63" s="376"/>
      <c r="EE63" s="376"/>
      <c r="EF63" s="376"/>
      <c r="EG63" s="376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376"/>
      <c r="EV63" s="376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8"/>
      <c r="FU63" s="408"/>
      <c r="FV63" s="408"/>
      <c r="FW63" s="408"/>
      <c r="FX63" s="408"/>
      <c r="FY63" s="408"/>
      <c r="FZ63" s="408"/>
      <c r="GA63" s="408"/>
      <c r="GB63" s="408"/>
      <c r="GC63" s="408"/>
    </row>
    <row r="64" spans="2:255" s="234" customFormat="1">
      <c r="B64" s="378" t="s">
        <v>20</v>
      </c>
      <c r="C64" s="378"/>
      <c r="D64" s="376">
        <v>7.63</v>
      </c>
      <c r="E64" s="376">
        <v>6.21</v>
      </c>
      <c r="F64" s="376">
        <v>5.62</v>
      </c>
      <c r="G64" s="376">
        <v>4.1399999999999997</v>
      </c>
      <c r="H64" s="376">
        <v>6.98</v>
      </c>
      <c r="I64" s="376">
        <v>5.04</v>
      </c>
      <c r="J64" s="376">
        <v>7.3</v>
      </c>
      <c r="K64" s="376">
        <v>7.39</v>
      </c>
      <c r="L64" s="376">
        <v>5.2</v>
      </c>
      <c r="M64" s="376">
        <v>4</v>
      </c>
      <c r="N64" s="376">
        <v>6.16</v>
      </c>
      <c r="O64" s="376">
        <v>8.7200000000000006</v>
      </c>
      <c r="P64" s="376">
        <v>6.98</v>
      </c>
      <c r="Q64" s="376">
        <v>7.68</v>
      </c>
      <c r="R64" s="376">
        <v>5.63</v>
      </c>
      <c r="S64" s="376">
        <v>7.32</v>
      </c>
      <c r="T64" s="376">
        <v>5.23</v>
      </c>
      <c r="U64" s="376">
        <v>5.37</v>
      </c>
      <c r="V64" s="376">
        <v>3.97</v>
      </c>
      <c r="W64" s="376">
        <v>5.04</v>
      </c>
      <c r="X64" s="376">
        <v>2.75</v>
      </c>
      <c r="Y64" s="376">
        <v>1.5</v>
      </c>
      <c r="Z64" s="376">
        <v>2.35</v>
      </c>
      <c r="AA64" s="376">
        <v>4.5999999999999996</v>
      </c>
      <c r="AB64" s="376">
        <v>3.07</v>
      </c>
      <c r="AC64" s="376">
        <v>2.93</v>
      </c>
      <c r="AD64" s="376">
        <v>2.16</v>
      </c>
      <c r="AE64" s="376">
        <v>2.38</v>
      </c>
      <c r="AF64" s="376">
        <v>4.49</v>
      </c>
      <c r="AG64" s="376">
        <v>1.96</v>
      </c>
      <c r="AH64" s="376">
        <v>1.45</v>
      </c>
      <c r="AI64" s="376">
        <v>1.6</v>
      </c>
      <c r="AJ64" s="376">
        <v>1.55</v>
      </c>
      <c r="AK64" s="376">
        <v>1.56</v>
      </c>
      <c r="AL64" s="376">
        <v>1.89</v>
      </c>
      <c r="AM64" s="376">
        <v>2.3199999999999998</v>
      </c>
      <c r="AN64" s="376">
        <v>1.94</v>
      </c>
      <c r="AO64" s="376">
        <v>2.04</v>
      </c>
      <c r="AP64" s="376">
        <v>1.96</v>
      </c>
      <c r="AQ64" s="376">
        <v>1.43</v>
      </c>
      <c r="AR64" s="376">
        <v>1.29</v>
      </c>
      <c r="AS64" s="376">
        <v>1.01</v>
      </c>
      <c r="AT64" s="376">
        <v>1.1299999999999999</v>
      </c>
      <c r="AU64" s="376">
        <v>1.1499999999999999</v>
      </c>
      <c r="AV64" s="376">
        <v>1.0900000000000001</v>
      </c>
      <c r="AW64" s="376">
        <v>0.97</v>
      </c>
      <c r="AX64" s="376">
        <v>1.19</v>
      </c>
      <c r="AY64" s="376">
        <v>1.93</v>
      </c>
      <c r="AZ64" s="376">
        <v>0.83</v>
      </c>
      <c r="BA64" s="376">
        <v>0.71</v>
      </c>
      <c r="BB64" s="376">
        <v>0.79</v>
      </c>
      <c r="BC64" s="376">
        <v>0.85</v>
      </c>
      <c r="BD64" s="376">
        <v>0.81</v>
      </c>
      <c r="BE64" s="376">
        <v>0.77</v>
      </c>
      <c r="BF64" s="376">
        <v>0.91</v>
      </c>
      <c r="BG64" s="376">
        <v>0.8</v>
      </c>
      <c r="BH64" s="376">
        <v>0.84</v>
      </c>
      <c r="BI64" s="376">
        <v>0.87</v>
      </c>
      <c r="BJ64" s="376">
        <v>1.43</v>
      </c>
      <c r="BK64" s="376">
        <v>1.97</v>
      </c>
      <c r="BL64" s="376">
        <v>0.82</v>
      </c>
      <c r="BM64" s="376">
        <v>0.86</v>
      </c>
      <c r="BN64" s="376">
        <v>0.8</v>
      </c>
      <c r="BO64" s="376">
        <v>0.78</v>
      </c>
      <c r="BP64" s="376">
        <v>0.88</v>
      </c>
      <c r="BQ64" s="376">
        <v>0.79</v>
      </c>
      <c r="BR64" s="376">
        <v>0.95</v>
      </c>
      <c r="BS64" s="376">
        <v>0.78</v>
      </c>
      <c r="BT64" s="376">
        <v>0.75</v>
      </c>
      <c r="BU64" s="376">
        <v>0.81</v>
      </c>
      <c r="BV64" s="376">
        <v>1.06</v>
      </c>
      <c r="BW64" s="376">
        <v>1.91</v>
      </c>
      <c r="BX64" s="376">
        <v>0.85</v>
      </c>
      <c r="BY64" s="376">
        <v>0.86</v>
      </c>
      <c r="BZ64" s="376">
        <v>0.72</v>
      </c>
      <c r="CA64" s="376">
        <v>0.92</v>
      </c>
      <c r="CB64" s="376">
        <v>1.02</v>
      </c>
      <c r="CC64" s="376">
        <v>1</v>
      </c>
      <c r="CD64" s="376">
        <v>1.1599999999999999</v>
      </c>
      <c r="CE64" s="376">
        <v>1.03</v>
      </c>
      <c r="CF64" s="376">
        <v>0.86</v>
      </c>
      <c r="CG64" s="376">
        <v>1.08</v>
      </c>
      <c r="CH64" s="376">
        <v>1.1599999999999999</v>
      </c>
      <c r="CI64" s="376">
        <v>1.78</v>
      </c>
      <c r="CJ64" s="376">
        <v>0.94</v>
      </c>
      <c r="CK64" s="376">
        <v>1.03</v>
      </c>
      <c r="CL64" s="376">
        <v>0.93</v>
      </c>
      <c r="CM64" s="376">
        <v>1.0900000000000001</v>
      </c>
      <c r="CN64" s="376">
        <v>0.95</v>
      </c>
      <c r="CO64" s="376">
        <v>1.1100000000000001</v>
      </c>
      <c r="CP64" s="376">
        <v>1.18</v>
      </c>
      <c r="CQ64" s="376">
        <v>0.87</v>
      </c>
      <c r="CR64" s="376">
        <v>0.81</v>
      </c>
      <c r="CS64" s="376">
        <v>0.92</v>
      </c>
      <c r="CT64" s="376">
        <v>1.18</v>
      </c>
      <c r="CU64" s="376">
        <v>2.16</v>
      </c>
      <c r="CV64" s="376">
        <v>0.8</v>
      </c>
      <c r="CW64" s="376">
        <v>0.89</v>
      </c>
      <c r="CX64" s="376">
        <v>1.05</v>
      </c>
      <c r="CY64" s="376">
        <v>1.03</v>
      </c>
      <c r="CZ64" s="376">
        <v>1.06</v>
      </c>
      <c r="DA64" s="376">
        <v>1.02</v>
      </c>
      <c r="DB64" s="376">
        <v>1.1399999999999999</v>
      </c>
      <c r="DC64" s="376">
        <v>1.1200000000000001</v>
      </c>
      <c r="DD64" s="376">
        <v>2.35</v>
      </c>
      <c r="DE64" s="376">
        <v>1.23</v>
      </c>
      <c r="DF64" s="376">
        <v>1.01</v>
      </c>
      <c r="DG64" s="376">
        <v>1.65</v>
      </c>
      <c r="DH64" s="376">
        <v>0.63461320032543256</v>
      </c>
      <c r="DI64" s="376">
        <v>0.8312655483389193</v>
      </c>
      <c r="DJ64" s="376">
        <v>0.78251470835249393</v>
      </c>
      <c r="DK64" s="376">
        <v>0.91971684771961293</v>
      </c>
      <c r="DL64" s="376">
        <v>0.97871291175218289</v>
      </c>
      <c r="DM64" s="376">
        <v>1.0489808869600097</v>
      </c>
      <c r="DN64" s="376">
        <v>0.74507244847279708</v>
      </c>
      <c r="DO64" s="376">
        <v>0.72613133328034962</v>
      </c>
      <c r="DP64" s="376">
        <v>0.75557103349271415</v>
      </c>
      <c r="DQ64" s="376">
        <v>0.80701200499595416</v>
      </c>
      <c r="DR64" s="376">
        <v>0.86226439389180598</v>
      </c>
      <c r="DS64" s="376">
        <v>1.7348414084125352</v>
      </c>
      <c r="DT64" s="376">
        <v>0.72902476550045492</v>
      </c>
      <c r="DU64" s="376">
        <v>0.69000000000000017</v>
      </c>
      <c r="DV64" s="376">
        <v>0.6</v>
      </c>
      <c r="DW64" s="376">
        <v>0.7</v>
      </c>
      <c r="DX64" s="376">
        <v>0.65</v>
      </c>
      <c r="DY64" s="376">
        <v>0.68</v>
      </c>
      <c r="DZ64" s="376">
        <v>0.66</v>
      </c>
      <c r="EA64" s="376">
        <v>0.6</v>
      </c>
      <c r="EB64" s="376">
        <v>0.55000000000000004</v>
      </c>
      <c r="EC64" s="376">
        <v>0.91</v>
      </c>
      <c r="ED64" s="376">
        <v>0.93</v>
      </c>
      <c r="EE64" s="376">
        <v>0.99</v>
      </c>
      <c r="EF64" s="376">
        <v>0.61315952886235436</v>
      </c>
      <c r="EG64" s="376">
        <v>0.82226714133403789</v>
      </c>
      <c r="EH64" s="376">
        <v>0.66086371494948537</v>
      </c>
      <c r="EI64" s="376">
        <v>0.59883294215946137</v>
      </c>
      <c r="EJ64" s="376">
        <v>0.87422087364213041</v>
      </c>
      <c r="EK64" s="376">
        <v>0.62514892728377447</v>
      </c>
      <c r="EL64" s="376">
        <v>0.52378004540942413</v>
      </c>
      <c r="EM64" s="376">
        <v>0.53538242710200734</v>
      </c>
      <c r="EN64" s="376">
        <v>0.50464385373551579</v>
      </c>
      <c r="EO64" s="376">
        <v>0.40855366920563085</v>
      </c>
      <c r="EP64" s="376">
        <v>0.51810404364024976</v>
      </c>
      <c r="EQ64" s="376">
        <v>0.74642347845363588</v>
      </c>
      <c r="ER64" s="376">
        <v>0.75650202837869074</v>
      </c>
      <c r="ES64" s="376">
        <v>0.48701748216855378</v>
      </c>
      <c r="ET64" s="376">
        <v>0.50501208506479145</v>
      </c>
      <c r="EU64" s="376">
        <v>0.50904849647899653</v>
      </c>
      <c r="EV64" s="376">
        <v>0.62172053192919918</v>
      </c>
      <c r="EW64" s="376">
        <v>0.56782843354832835</v>
      </c>
      <c r="EX64" s="376">
        <v>0.60882461966423307</v>
      </c>
      <c r="EY64" s="376">
        <v>0.60068103960438179</v>
      </c>
      <c r="EZ64" s="376">
        <v>0.63432905400307504</v>
      </c>
      <c r="FA64" s="376">
        <v>0.67772795925422713</v>
      </c>
      <c r="FB64" s="376">
        <v>0.53101577162337321</v>
      </c>
      <c r="FC64" s="376">
        <v>0.73161298363935146</v>
      </c>
      <c r="FD64" s="376">
        <v>0.72390227984205069</v>
      </c>
      <c r="FE64" s="376">
        <v>0.76207236328009742</v>
      </c>
      <c r="FF64" s="376">
        <v>0.62873305376760413</v>
      </c>
      <c r="FG64" s="376">
        <v>0.84987791181350758</v>
      </c>
      <c r="FH64" s="376">
        <v>1.2087679474254855</v>
      </c>
      <c r="FI64" s="376">
        <v>1.2546641420010332</v>
      </c>
      <c r="FJ64" s="178">
        <v>1.3494372664782475</v>
      </c>
      <c r="FK64" s="178">
        <v>1.1460657320855745</v>
      </c>
      <c r="FL64" s="178">
        <v>1.2187123876407355</v>
      </c>
      <c r="FM64" s="178">
        <v>1.35</v>
      </c>
      <c r="FN64" s="178">
        <v>1.33</v>
      </c>
      <c r="FO64" s="178">
        <v>1.6</v>
      </c>
      <c r="FP64" s="178">
        <v>3.43</v>
      </c>
      <c r="FQ64" s="178">
        <v>3.28</v>
      </c>
      <c r="FR64" s="178">
        <v>3.43</v>
      </c>
      <c r="FS64" s="178">
        <v>3.1</v>
      </c>
      <c r="FT64" s="178">
        <v>3.31</v>
      </c>
      <c r="FU64" s="380">
        <v>3.13</v>
      </c>
      <c r="FV64" s="380">
        <v>0</v>
      </c>
      <c r="FW64" s="380">
        <v>3.3</v>
      </c>
      <c r="FX64" s="380">
        <v>2.14</v>
      </c>
      <c r="FY64" s="380">
        <v>1.79</v>
      </c>
      <c r="FZ64" s="380">
        <v>2.13</v>
      </c>
      <c r="GA64" s="380">
        <v>2.17</v>
      </c>
      <c r="GB64" s="380">
        <v>2.29</v>
      </c>
      <c r="GC64" s="380">
        <v>2.59</v>
      </c>
    </row>
    <row r="65" spans="2:185" s="234" customFormat="1">
      <c r="B65" s="378" t="s">
        <v>24</v>
      </c>
      <c r="C65" s="378"/>
      <c r="D65" s="376">
        <v>6.59</v>
      </c>
      <c r="E65" s="376">
        <v>5.84</v>
      </c>
      <c r="F65" s="376">
        <v>3.53</v>
      </c>
      <c r="G65" s="376">
        <v>6.6</v>
      </c>
      <c r="H65" s="376">
        <v>7.61</v>
      </c>
      <c r="I65" s="376">
        <v>5.46</v>
      </c>
      <c r="J65" s="376">
        <v>9.58</v>
      </c>
      <c r="K65" s="376">
        <v>9.2200000000000006</v>
      </c>
      <c r="L65" s="376">
        <v>6.61</v>
      </c>
      <c r="M65" s="376">
        <v>4.1900000000000004</v>
      </c>
      <c r="N65" s="376">
        <v>6.75</v>
      </c>
      <c r="O65" s="376">
        <v>9.11</v>
      </c>
      <c r="P65" s="376">
        <v>7.2921788990825682</v>
      </c>
      <c r="Q65" s="376">
        <v>8.35</v>
      </c>
      <c r="R65" s="376">
        <v>6.79</v>
      </c>
      <c r="S65" s="376">
        <v>8.8282060390763757</v>
      </c>
      <c r="T65" s="376">
        <v>4.25</v>
      </c>
      <c r="U65" s="376">
        <v>5.93</v>
      </c>
      <c r="V65" s="376">
        <v>3.48</v>
      </c>
      <c r="W65" s="376">
        <v>5.1100000000000003</v>
      </c>
      <c r="X65" s="376">
        <v>3.54</v>
      </c>
      <c r="Y65" s="376">
        <v>1.85</v>
      </c>
      <c r="Z65" s="376">
        <v>2.2200000000000002</v>
      </c>
      <c r="AA65" s="376">
        <v>6.56</v>
      </c>
      <c r="AB65" s="376">
        <v>3.92</v>
      </c>
      <c r="AC65" s="376">
        <v>4.21</v>
      </c>
      <c r="AD65" s="376">
        <v>2.93</v>
      </c>
      <c r="AE65" s="376">
        <v>2.31</v>
      </c>
      <c r="AF65" s="376">
        <v>2.83</v>
      </c>
      <c r="AG65" s="376">
        <v>2.41</v>
      </c>
      <c r="AH65" s="376">
        <v>1.37</v>
      </c>
      <c r="AI65" s="376">
        <v>1.66</v>
      </c>
      <c r="AJ65" s="376">
        <v>1.83</v>
      </c>
      <c r="AK65" s="376">
        <v>2.08</v>
      </c>
      <c r="AL65" s="376">
        <v>1.42</v>
      </c>
      <c r="AM65" s="376">
        <v>1.82</v>
      </c>
      <c r="AN65" s="376">
        <v>0.75</v>
      </c>
      <c r="AO65" s="376">
        <v>1.41</v>
      </c>
      <c r="AP65" s="376">
        <v>2.19</v>
      </c>
      <c r="AQ65" s="376">
        <v>2.15</v>
      </c>
      <c r="AR65" s="376">
        <v>2.16</v>
      </c>
      <c r="AS65" s="376">
        <v>1.3</v>
      </c>
      <c r="AT65" s="376">
        <v>1.65</v>
      </c>
      <c r="AU65" s="376">
        <v>1.92</v>
      </c>
      <c r="AV65" s="376">
        <v>1.3</v>
      </c>
      <c r="AW65" s="376">
        <v>1.26</v>
      </c>
      <c r="AX65" s="376">
        <v>1.81</v>
      </c>
      <c r="AY65" s="376">
        <v>2.4300000000000002</v>
      </c>
      <c r="AZ65" s="376">
        <v>0.63</v>
      </c>
      <c r="BA65" s="376">
        <v>0.7</v>
      </c>
      <c r="BB65" s="376">
        <v>1.07</v>
      </c>
      <c r="BC65" s="376">
        <v>0.77</v>
      </c>
      <c r="BD65" s="376">
        <v>1.05</v>
      </c>
      <c r="BE65" s="376">
        <v>1.21</v>
      </c>
      <c r="BF65" s="376">
        <v>1.05</v>
      </c>
      <c r="BG65" s="376">
        <v>1.165</v>
      </c>
      <c r="BH65" s="376">
        <v>1.28</v>
      </c>
      <c r="BI65" s="376">
        <v>0.79</v>
      </c>
      <c r="BJ65" s="376">
        <v>1.7</v>
      </c>
      <c r="BK65" s="376">
        <v>2.0499999999999998</v>
      </c>
      <c r="BL65" s="376">
        <v>0.76</v>
      </c>
      <c r="BM65" s="376">
        <v>1.05</v>
      </c>
      <c r="BN65" s="376">
        <v>0.51</v>
      </c>
      <c r="BO65" s="376">
        <v>0.06</v>
      </c>
      <c r="BP65" s="376">
        <v>1.28</v>
      </c>
      <c r="BQ65" s="376">
        <v>0.89</v>
      </c>
      <c r="BR65" s="376">
        <v>1.79</v>
      </c>
      <c r="BS65" s="376">
        <v>1.34</v>
      </c>
      <c r="BT65" s="376">
        <v>0.85</v>
      </c>
      <c r="BU65" s="376">
        <v>1.08</v>
      </c>
      <c r="BV65" s="376">
        <v>1.86</v>
      </c>
      <c r="BW65" s="376">
        <v>2.15</v>
      </c>
      <c r="BX65" s="376">
        <v>1.42</v>
      </c>
      <c r="BY65" s="376">
        <v>1.83</v>
      </c>
      <c r="BZ65" s="376">
        <v>1.0900000000000001</v>
      </c>
      <c r="CA65" s="376">
        <v>1.17</v>
      </c>
      <c r="CB65" s="376">
        <v>1.71</v>
      </c>
      <c r="CC65" s="376">
        <v>1.24</v>
      </c>
      <c r="CD65" s="376">
        <v>1.48</v>
      </c>
      <c r="CE65" s="376">
        <v>1.77</v>
      </c>
      <c r="CF65" s="376">
        <v>1.47</v>
      </c>
      <c r="CG65" s="376">
        <v>1.38</v>
      </c>
      <c r="CH65" s="376">
        <v>1.8</v>
      </c>
      <c r="CI65" s="376">
        <v>2.09</v>
      </c>
      <c r="CJ65" s="376">
        <v>1.19</v>
      </c>
      <c r="CK65" s="376">
        <v>1</v>
      </c>
      <c r="CL65" s="376">
        <v>0.9</v>
      </c>
      <c r="CM65" s="376">
        <v>1.04</v>
      </c>
      <c r="CN65" s="376">
        <v>0.98</v>
      </c>
      <c r="CO65" s="376">
        <v>1.66</v>
      </c>
      <c r="CP65" s="376">
        <v>1.91</v>
      </c>
      <c r="CQ65" s="376">
        <v>1.19</v>
      </c>
      <c r="CR65" s="376">
        <v>1.1706472402628521</v>
      </c>
      <c r="CS65" s="376">
        <v>1.3746110824331481</v>
      </c>
      <c r="CT65" s="376">
        <v>1.2130899711007288</v>
      </c>
      <c r="CU65" s="376">
        <v>2.7618776680781991</v>
      </c>
      <c r="CV65" s="376">
        <v>0.85707030121390904</v>
      </c>
      <c r="CW65" s="376">
        <v>1.2953438555492767</v>
      </c>
      <c r="CX65" s="376">
        <v>1.0396834038194001</v>
      </c>
      <c r="CY65" s="376">
        <v>1.5102127498560804</v>
      </c>
      <c r="CZ65" s="376">
        <v>0.92832747525520176</v>
      </c>
      <c r="DA65" s="376">
        <v>0.97002114532860162</v>
      </c>
      <c r="DB65" s="376">
        <v>1.1780129836896691</v>
      </c>
      <c r="DC65" s="376">
        <v>1.4629225482428296</v>
      </c>
      <c r="DD65" s="376">
        <v>1.7054542156024439</v>
      </c>
      <c r="DE65" s="376">
        <v>1.34</v>
      </c>
      <c r="DF65" s="376">
        <v>1.1399999999999999</v>
      </c>
      <c r="DG65" s="376">
        <v>1.77</v>
      </c>
      <c r="DH65" s="376">
        <v>0.75216010605964811</v>
      </c>
      <c r="DI65" s="376">
        <v>1.0108032225419379</v>
      </c>
      <c r="DJ65" s="376">
        <v>0.76927020008264435</v>
      </c>
      <c r="DK65" s="376">
        <v>1.4087596919023042</v>
      </c>
      <c r="DL65" s="376">
        <v>1.3680226425951503</v>
      </c>
      <c r="DM65" s="376">
        <v>0.77765548188388323</v>
      </c>
      <c r="DN65" s="376">
        <v>1.0017754199346882</v>
      </c>
      <c r="DO65" s="376">
        <v>0.78491880321547569</v>
      </c>
      <c r="DP65" s="376">
        <v>0.93819871089151263</v>
      </c>
      <c r="DQ65" s="376">
        <v>0.89538455130487193</v>
      </c>
      <c r="DR65" s="376">
        <v>1.0515941148795207</v>
      </c>
      <c r="DS65" s="376">
        <v>2.4367112590131086</v>
      </c>
      <c r="DT65" s="376">
        <v>0.90625769819010316</v>
      </c>
      <c r="DU65" s="376">
        <v>0.7</v>
      </c>
      <c r="DV65" s="376">
        <v>0.73</v>
      </c>
      <c r="DW65" s="376">
        <v>0.86</v>
      </c>
      <c r="DX65" s="376">
        <v>0.9</v>
      </c>
      <c r="DY65" s="376">
        <v>0.88</v>
      </c>
      <c r="DZ65" s="376">
        <v>0.9</v>
      </c>
      <c r="EA65" s="376">
        <v>0.77</v>
      </c>
      <c r="EB65" s="376">
        <v>0.71</v>
      </c>
      <c r="EC65" s="376">
        <v>0.81</v>
      </c>
      <c r="ED65" s="376">
        <v>0.93</v>
      </c>
      <c r="EE65" s="376">
        <v>1.19</v>
      </c>
      <c r="EF65" s="376">
        <v>0.75</v>
      </c>
      <c r="EG65" s="376">
        <v>1.06</v>
      </c>
      <c r="EH65" s="376">
        <v>0.84</v>
      </c>
      <c r="EI65" s="376">
        <v>0.7</v>
      </c>
      <c r="EJ65" s="376">
        <v>0.93</v>
      </c>
      <c r="EK65" s="376">
        <v>0.79</v>
      </c>
      <c r="EL65" s="376">
        <v>0.64</v>
      </c>
      <c r="EM65" s="376">
        <v>0.5</v>
      </c>
      <c r="EN65" s="376">
        <v>0.49</v>
      </c>
      <c r="EO65" s="376">
        <v>0.44</v>
      </c>
      <c r="EP65" s="376">
        <v>0.56999999999999995</v>
      </c>
      <c r="EQ65" s="376">
        <v>0.73</v>
      </c>
      <c r="ER65" s="376">
        <v>0.75</v>
      </c>
      <c r="ES65" s="376">
        <v>0.48</v>
      </c>
      <c r="ET65" s="376">
        <v>0.44</v>
      </c>
      <c r="EU65" s="376">
        <v>0.47</v>
      </c>
      <c r="EV65" s="376">
        <v>0.53</v>
      </c>
      <c r="EW65" s="376">
        <v>0.4</v>
      </c>
      <c r="EX65" s="376">
        <v>0.43</v>
      </c>
      <c r="EY65" s="376">
        <v>0.55000000000000004</v>
      </c>
      <c r="EZ65" s="376">
        <v>0.52</v>
      </c>
      <c r="FA65" s="376">
        <v>0.49</v>
      </c>
      <c r="FB65" s="376">
        <v>0.44</v>
      </c>
      <c r="FC65" s="376">
        <v>0.59</v>
      </c>
      <c r="FD65" s="376">
        <v>0.44</v>
      </c>
      <c r="FE65" s="376">
        <v>0.9</v>
      </c>
      <c r="FF65" s="376">
        <v>0.69</v>
      </c>
      <c r="FG65" s="376">
        <v>0.8</v>
      </c>
      <c r="FH65" s="376">
        <v>1.0900000000000001</v>
      </c>
      <c r="FI65" s="376">
        <v>1.2</v>
      </c>
      <c r="FJ65" s="178">
        <v>1.48</v>
      </c>
      <c r="FK65" s="178">
        <v>1.17</v>
      </c>
      <c r="FL65" s="178">
        <v>1.25</v>
      </c>
      <c r="FM65" s="178">
        <v>1.1985072660830127</v>
      </c>
      <c r="FN65" s="178">
        <v>1.41</v>
      </c>
      <c r="FO65" s="178">
        <v>1.4778906197914239</v>
      </c>
      <c r="FP65" s="178">
        <v>1.75</v>
      </c>
      <c r="FQ65" s="178">
        <v>3.78</v>
      </c>
      <c r="FR65" s="178">
        <v>3.58</v>
      </c>
      <c r="FS65" s="178">
        <v>3.29</v>
      </c>
      <c r="FT65" s="178">
        <v>4.33</v>
      </c>
      <c r="FU65" s="380">
        <v>3.36</v>
      </c>
      <c r="FV65" s="380">
        <v>0</v>
      </c>
      <c r="FW65" s="380">
        <v>4.6500000000000004</v>
      </c>
      <c r="FX65" s="380">
        <v>2.15</v>
      </c>
      <c r="FY65" s="380">
        <v>0.88</v>
      </c>
      <c r="FZ65" s="380">
        <v>1.1200000000000001</v>
      </c>
      <c r="GA65" s="380">
        <v>2.3199999999999998</v>
      </c>
      <c r="GB65" s="380">
        <v>2.1800000000000002</v>
      </c>
      <c r="GC65" s="380">
        <v>1.49</v>
      </c>
    </row>
    <row r="66" spans="2:185" s="234" customFormat="1">
      <c r="B66" s="378" t="s">
        <v>25</v>
      </c>
      <c r="C66" s="378"/>
      <c r="D66" s="376">
        <v>8.9131578947368446</v>
      </c>
      <c r="E66" s="376">
        <v>6.4932453166815343</v>
      </c>
      <c r="F66" s="376">
        <v>9.0171347011596801</v>
      </c>
      <c r="G66" s="376">
        <v>2.1389259589652099</v>
      </c>
      <c r="H66" s="376">
        <v>6.4833077609277439</v>
      </c>
      <c r="I66" s="376">
        <v>4.9694879571810882</v>
      </c>
      <c r="J66" s="376">
        <v>5.5114683318465651</v>
      </c>
      <c r="K66" s="376">
        <v>5.9559125780553073</v>
      </c>
      <c r="L66" s="376">
        <v>3.5939446922390728</v>
      </c>
      <c r="M66" s="376">
        <v>3.538488849241749</v>
      </c>
      <c r="N66" s="376">
        <v>5.9923550401427299</v>
      </c>
      <c r="O66" s="376">
        <v>8.0451525423728825</v>
      </c>
      <c r="P66" s="376">
        <v>6.4398124708443474</v>
      </c>
      <c r="Q66" s="376">
        <v>6.8168742194469232</v>
      </c>
      <c r="R66" s="376">
        <v>4.2219197145405891</v>
      </c>
      <c r="S66" s="376">
        <v>5.4892455258325246</v>
      </c>
      <c r="T66" s="376">
        <v>6.8232256913470106</v>
      </c>
      <c r="U66" s="376">
        <v>4.8502586975914372</v>
      </c>
      <c r="V66" s="376">
        <v>4.466267618198037</v>
      </c>
      <c r="W66" s="376">
        <v>4.973200713648529</v>
      </c>
      <c r="X66" s="376">
        <v>2.0000303300624447</v>
      </c>
      <c r="Y66" s="376">
        <v>1.1279892952720787</v>
      </c>
      <c r="Z66" s="376">
        <v>2.1988278322925963</v>
      </c>
      <c r="AA66" s="376">
        <v>2.2579821587867976</v>
      </c>
      <c r="AB66" s="376">
        <v>1.8756877787689563</v>
      </c>
      <c r="AC66" s="376">
        <v>1.3247475468331849</v>
      </c>
      <c r="AD66" s="376">
        <v>1.1519714540588764</v>
      </c>
      <c r="AE66" s="376">
        <v>2.6685923282783235</v>
      </c>
      <c r="AF66" s="376">
        <v>7.2693826940231956</v>
      </c>
      <c r="AG66" s="376">
        <v>1.4343925066904553</v>
      </c>
      <c r="AH66" s="376">
        <v>1.3683122212310439</v>
      </c>
      <c r="AI66" s="376">
        <v>1.4298661909009815</v>
      </c>
      <c r="AJ66" s="376">
        <v>1.1212132024977699</v>
      </c>
      <c r="AK66" s="376">
        <v>0.94532381801962539</v>
      </c>
      <c r="AL66" s="376">
        <v>2.4286601248884927</v>
      </c>
      <c r="AM66" s="376">
        <v>2.822579839429082</v>
      </c>
      <c r="AN66" s="376">
        <v>2.7849152542372884</v>
      </c>
      <c r="AO66" s="376">
        <v>2.5915236396074937</v>
      </c>
      <c r="AP66" s="376">
        <v>1.603541480820696</v>
      </c>
      <c r="AQ66" s="376">
        <v>0.82077074041034792</v>
      </c>
      <c r="AR66" s="376">
        <v>0.55734701159678868</v>
      </c>
      <c r="AS66" s="376">
        <v>0.74137198929527215</v>
      </c>
      <c r="AT66" s="376">
        <v>0.64276003568242657</v>
      </c>
      <c r="AU66" s="376">
        <v>0.45755932203389832</v>
      </c>
      <c r="AV66" s="376">
        <v>0.88580731489741327</v>
      </c>
      <c r="AW66" s="376">
        <v>0.6754950936663694</v>
      </c>
      <c r="AX66" s="376">
        <v>0.56431400535236409</v>
      </c>
      <c r="AY66" s="376">
        <v>1.339029438001784</v>
      </c>
      <c r="AZ66" s="376">
        <v>0.88100089206066035</v>
      </c>
      <c r="BA66" s="376">
        <v>0.62141123996431769</v>
      </c>
      <c r="BB66" s="376">
        <v>0.45232649420160576</v>
      </c>
      <c r="BC66" s="376">
        <v>0.81451917930419282</v>
      </c>
      <c r="BD66" s="376">
        <v>0.52116681534344333</v>
      </c>
      <c r="BE66" s="376">
        <v>0.31857805530776095</v>
      </c>
      <c r="BF66" s="376">
        <v>0.61913648528099918</v>
      </c>
      <c r="BG66" s="376">
        <v>0.48558697591436223</v>
      </c>
      <c r="BH66" s="376">
        <v>0.35203746654772528</v>
      </c>
      <c r="BI66" s="376">
        <v>0.85319357716324729</v>
      </c>
      <c r="BJ66" s="376">
        <v>1.0734469223907226</v>
      </c>
      <c r="BK66" s="376">
        <v>1.6334005352363963</v>
      </c>
      <c r="BL66" s="376">
        <v>0.77684388938447813</v>
      </c>
      <c r="BM66" s="376">
        <v>0.56180909901873333</v>
      </c>
      <c r="BN66" s="376">
        <v>0.92297413024085639</v>
      </c>
      <c r="BO66" s="376">
        <v>1.2707528991971457</v>
      </c>
      <c r="BP66" s="376">
        <v>0.45443889384478142</v>
      </c>
      <c r="BQ66" s="376">
        <v>0.65725780553077617</v>
      </c>
      <c r="BR66" s="376">
        <v>0.12478679750223014</v>
      </c>
      <c r="BS66" s="376">
        <v>0.20772881355932207</v>
      </c>
      <c r="BT66" s="376">
        <v>0.60636396074933097</v>
      </c>
      <c r="BU66" s="376">
        <v>0.53842818911685997</v>
      </c>
      <c r="BV66" s="376">
        <v>0.20535236396074932</v>
      </c>
      <c r="BW66" s="376">
        <v>1.4693131132917043</v>
      </c>
      <c r="BX66" s="376">
        <v>0.3131204281891169</v>
      </c>
      <c r="BY66" s="376">
        <v>-0.21814629794826051</v>
      </c>
      <c r="BZ66" s="376">
        <v>0.21194290811775204</v>
      </c>
      <c r="CA66" s="376">
        <v>0.49870829616413931</v>
      </c>
      <c r="CB66" s="376">
        <v>0.22565744870651205</v>
      </c>
      <c r="CC66" s="376">
        <v>0.71174308652988416</v>
      </c>
      <c r="CD66" s="376">
        <v>0.78958965209634258</v>
      </c>
      <c r="CE66" s="376">
        <v>0.18574487065120429</v>
      </c>
      <c r="CF66" s="376">
        <v>0.16071721677074041</v>
      </c>
      <c r="CG66" s="376">
        <v>0.69302230151650324</v>
      </c>
      <c r="CH66" s="376">
        <v>0.41567350579839435</v>
      </c>
      <c r="CI66" s="376">
        <v>1.2345619982158786</v>
      </c>
      <c r="CJ66" s="376">
        <v>0.56785548617305981</v>
      </c>
      <c r="CK66" s="376">
        <v>0.84223907225691352</v>
      </c>
      <c r="CL66" s="376">
        <v>0.86484032114183762</v>
      </c>
      <c r="CM66" s="376">
        <v>0.94400000000000006</v>
      </c>
      <c r="CN66" s="376">
        <v>0.89045316681534348</v>
      </c>
      <c r="CO66" s="376">
        <v>0.46484032114183776</v>
      </c>
      <c r="CP66" s="376">
        <v>0.25868688670829615</v>
      </c>
      <c r="CQ66" s="376">
        <v>0.35935236396074932</v>
      </c>
      <c r="CR66" s="376">
        <v>0.34900054583848994</v>
      </c>
      <c r="CS66" s="376">
        <v>0.34244761481398817</v>
      </c>
      <c r="CT66" s="376">
        <v>1.020915784458204</v>
      </c>
      <c r="CU66" s="376">
        <v>0.99959009388172748</v>
      </c>
      <c r="CV66" s="376">
        <v>0.63669382374945271</v>
      </c>
      <c r="CW66" s="376">
        <v>0.3565551003986534</v>
      </c>
      <c r="CX66" s="376">
        <v>0.91060503002648152</v>
      </c>
      <c r="CY66" s="376">
        <v>0.44128698198051608</v>
      </c>
      <c r="CZ66" s="376">
        <v>1.2341089843495439</v>
      </c>
      <c r="DA66" s="376">
        <v>0.97676967021333905</v>
      </c>
      <c r="DB66" s="376">
        <v>0.95079580922734119</v>
      </c>
      <c r="DC66" s="376">
        <v>0.61457481974050188</v>
      </c>
      <c r="DD66" s="376">
        <v>2.4797152972163143</v>
      </c>
      <c r="DE66" s="376">
        <v>0.8819607493309547</v>
      </c>
      <c r="DF66" s="376">
        <v>0.74737734165923286</v>
      </c>
      <c r="DG66" s="376">
        <v>1.1444817127564675</v>
      </c>
      <c r="DH66" s="376">
        <v>0.54211834018708493</v>
      </c>
      <c r="DI66" s="376">
        <v>0.68977364615931547</v>
      </c>
      <c r="DJ66" s="376">
        <v>0.79218784784966378</v>
      </c>
      <c r="DK66" s="376">
        <v>0.53330937513073506</v>
      </c>
      <c r="DL66" s="376">
        <v>0.6691939150193843</v>
      </c>
      <c r="DM66" s="376">
        <v>1.2631801609029436</v>
      </c>
      <c r="DN66" s="376">
        <v>0.53573223823614546</v>
      </c>
      <c r="DO66" s="376">
        <v>0.67265712410511913</v>
      </c>
      <c r="DP66" s="376">
        <v>0.60279613247189223</v>
      </c>
      <c r="DQ66" s="376">
        <v>0.72515120904549879</v>
      </c>
      <c r="DR66" s="376">
        <v>0.69856743839439195</v>
      </c>
      <c r="DS66" s="376">
        <v>1.1467706390849346</v>
      </c>
      <c r="DT66" s="376">
        <v>0.57444994636638291</v>
      </c>
      <c r="DU66" s="376">
        <v>0.66981623550401448</v>
      </c>
      <c r="DV66" s="376">
        <v>0.48203211418376463</v>
      </c>
      <c r="DW66" s="376">
        <v>0.55162533452274753</v>
      </c>
      <c r="DX66" s="376">
        <v>0.42854594112399652</v>
      </c>
      <c r="DY66" s="376">
        <v>0.49789652096342557</v>
      </c>
      <c r="DZ66" s="376">
        <v>0.44318287243532567</v>
      </c>
      <c r="EA66" s="376">
        <v>0.43992149866190899</v>
      </c>
      <c r="EB66" s="376">
        <v>0.36311864406779665</v>
      </c>
      <c r="EC66" s="376">
        <v>1.0166387154326495</v>
      </c>
      <c r="ED66" s="376">
        <v>0.92676181980374683</v>
      </c>
      <c r="EE66" s="376">
        <v>0.79755575379125787</v>
      </c>
      <c r="EF66" s="376">
        <v>0.484149866190901</v>
      </c>
      <c r="EG66" s="376">
        <v>0.60883853702051738</v>
      </c>
      <c r="EH66" s="376">
        <v>0.5015682426404996</v>
      </c>
      <c r="EI66" s="376">
        <v>0.49971454058876008</v>
      </c>
      <c r="EJ66" s="376">
        <v>0.80922925958965219</v>
      </c>
      <c r="EK66" s="376">
        <v>0.47157359500446033</v>
      </c>
      <c r="EL66" s="376">
        <v>0.40881712756467442</v>
      </c>
      <c r="EM66" s="376">
        <v>0.53914540588760029</v>
      </c>
      <c r="EN66" s="376">
        <v>0.49220874219446936</v>
      </c>
      <c r="EO66" s="376">
        <v>0.35869759143621771</v>
      </c>
      <c r="EP66" s="376">
        <v>0.44578055307760933</v>
      </c>
      <c r="EQ66" s="376">
        <v>0.71096164139161477</v>
      </c>
      <c r="ER66" s="376">
        <v>0.70949687778768977</v>
      </c>
      <c r="ES66" s="376">
        <v>0.45529527207850135</v>
      </c>
      <c r="ET66" s="376">
        <v>0.53381088314005354</v>
      </c>
      <c r="EU66" s="376">
        <v>0.51390900981266729</v>
      </c>
      <c r="EV66" s="376">
        <v>0.66092952720785003</v>
      </c>
      <c r="EW66" s="376">
        <v>0.66700624442462098</v>
      </c>
      <c r="EX66" s="376">
        <v>0.72742372881355943</v>
      </c>
      <c r="EY66" s="376">
        <v>0.59249776984834979</v>
      </c>
      <c r="EZ66" s="376">
        <v>0.68645495093666364</v>
      </c>
      <c r="FA66" s="376">
        <v>0.82076538804638721</v>
      </c>
      <c r="FB66" s="376">
        <v>0.56106868867082971</v>
      </c>
      <c r="FC66" s="376">
        <v>0.79648528099910809</v>
      </c>
      <c r="FD66" s="376">
        <v>0.93060838537020529</v>
      </c>
      <c r="FE66" s="376">
        <v>0.59187689562890289</v>
      </c>
      <c r="FF66" s="376">
        <v>0.52796966993755579</v>
      </c>
      <c r="FG66" s="376">
        <v>0.84190544157002678</v>
      </c>
      <c r="FH66" s="376">
        <v>1.3200107047279217</v>
      </c>
      <c r="FI66" s="376">
        <v>1.2721373773416595</v>
      </c>
      <c r="FJ66" s="178">
        <v>1.2103710972346122</v>
      </c>
      <c r="FK66" s="178">
        <v>1.0836842105263158</v>
      </c>
      <c r="FL66" s="178">
        <v>1.1427279214986621</v>
      </c>
      <c r="FM66" s="178">
        <v>1.4159593166301119</v>
      </c>
      <c r="FN66" s="178">
        <v>1.1628974130240857</v>
      </c>
      <c r="FO66" s="178">
        <v>1.6156149780069671</v>
      </c>
      <c r="FP66" s="178">
        <v>5.1242158786797507</v>
      </c>
      <c r="FQ66" s="178">
        <v>2.8067885816235507</v>
      </c>
      <c r="FR66" s="178">
        <v>3.1205727029438011</v>
      </c>
      <c r="FS66" s="178">
        <v>2.896961641391615</v>
      </c>
      <c r="FT66" s="178">
        <v>2.3246815343443359</v>
      </c>
      <c r="FU66" s="380">
        <v>2.8379339875111511</v>
      </c>
      <c r="FV66" s="380">
        <v>0</v>
      </c>
      <c r="FW66" s="380">
        <v>1.8909384478144518</v>
      </c>
      <c r="FX66" s="380">
        <v>1.8194148082069583</v>
      </c>
      <c r="FY66" s="380">
        <v>2.26292417484389</v>
      </c>
      <c r="FZ66" s="380">
        <v>3.8519072256913471</v>
      </c>
      <c r="GA66" s="380">
        <v>1.7305352363960753</v>
      </c>
      <c r="GB66" s="380">
        <v>2.3277288135593226</v>
      </c>
      <c r="GC66" s="380">
        <v>3.7195628902765394</v>
      </c>
    </row>
    <row r="67" spans="2:185" s="234" customFormat="1">
      <c r="B67" s="378" t="s">
        <v>26</v>
      </c>
      <c r="C67" s="378"/>
      <c r="D67" s="376">
        <v>6.4061056511056496</v>
      </c>
      <c r="E67" s="376">
        <v>6.398786855036855</v>
      </c>
      <c r="F67" s="376">
        <v>6.3011056511056509</v>
      </c>
      <c r="G67" s="376">
        <v>5.7039097051597052</v>
      </c>
      <c r="H67" s="376">
        <v>7.4237285012285019</v>
      </c>
      <c r="I67" s="376">
        <v>5.7401059582309584</v>
      </c>
      <c r="J67" s="376">
        <v>8.3529345823095813</v>
      </c>
      <c r="K67" s="376">
        <v>8.7266968673218663</v>
      </c>
      <c r="L67" s="376">
        <v>6.3327057739557748</v>
      </c>
      <c r="M67" s="376">
        <v>5.1863866707616708</v>
      </c>
      <c r="N67" s="376">
        <v>6.3229545454545448</v>
      </c>
      <c r="O67" s="376">
        <v>8.6922435503685485</v>
      </c>
      <c r="P67" s="376">
        <v>6.9577821079784954</v>
      </c>
      <c r="Q67" s="376">
        <v>7.6703854422604412</v>
      </c>
      <c r="R67" s="376">
        <v>6.1722880835380831</v>
      </c>
      <c r="S67" s="376">
        <v>8.0250708297511117</v>
      </c>
      <c r="T67" s="376">
        <v>4.5445838452088454</v>
      </c>
      <c r="U67" s="376">
        <v>5.264302825552825</v>
      </c>
      <c r="V67" s="376">
        <v>4.1884981572481559</v>
      </c>
      <c r="W67" s="376">
        <v>4.9789910933660932</v>
      </c>
      <c r="X67" s="376">
        <v>3.4098387592137591</v>
      </c>
      <c r="Y67" s="376">
        <v>1.894990786240786</v>
      </c>
      <c r="Z67" s="376">
        <v>2.5161716830466831</v>
      </c>
      <c r="AA67" s="376">
        <v>5.5338375307125292</v>
      </c>
      <c r="AB67" s="376">
        <v>3.3692060810810811</v>
      </c>
      <c r="AC67" s="376">
        <v>3.4729100122850123</v>
      </c>
      <c r="AD67" s="376">
        <v>2.6410042997542997</v>
      </c>
      <c r="AE67" s="376">
        <v>2.3474385749385749</v>
      </c>
      <c r="AF67" s="376">
        <v>2.4715356265356259</v>
      </c>
      <c r="AG67" s="376">
        <v>2.3380758599508598</v>
      </c>
      <c r="AH67" s="376">
        <v>1.8328808353808355</v>
      </c>
      <c r="AI67" s="376">
        <v>1.8246437346437343</v>
      </c>
      <c r="AJ67" s="376">
        <v>1.7876228501228499</v>
      </c>
      <c r="AK67" s="376">
        <v>1.7719272113022115</v>
      </c>
      <c r="AL67" s="376">
        <v>1.3175184275184273</v>
      </c>
      <c r="AM67" s="376">
        <v>1.6361947174447173</v>
      </c>
      <c r="AN67" s="376">
        <v>0.54678593366093364</v>
      </c>
      <c r="AO67" s="376">
        <v>1.1789189189189186</v>
      </c>
      <c r="AP67" s="376">
        <v>1.9565340909090909</v>
      </c>
      <c r="AQ67" s="376">
        <v>1.848492014742015</v>
      </c>
      <c r="AR67" s="376">
        <v>1.8893980343980343</v>
      </c>
      <c r="AS67" s="376">
        <v>1.3859643734643734</v>
      </c>
      <c r="AT67" s="376">
        <v>1.4620807739557735</v>
      </c>
      <c r="AU67" s="376">
        <v>1.6090724815724815</v>
      </c>
      <c r="AV67" s="376">
        <v>1.5257662776412775</v>
      </c>
      <c r="AW67" s="376">
        <v>1.1290386977886977</v>
      </c>
      <c r="AX67" s="376">
        <v>1.5478562653562653</v>
      </c>
      <c r="AY67" s="376">
        <v>2.3901458845208845</v>
      </c>
      <c r="AZ67" s="376">
        <v>0.67101197788697786</v>
      </c>
      <c r="BA67" s="376">
        <v>0.66239864864864839</v>
      </c>
      <c r="BB67" s="376">
        <v>0.97242321867321879</v>
      </c>
      <c r="BC67" s="376">
        <v>0.98697635135135142</v>
      </c>
      <c r="BD67" s="376">
        <v>0.96812500000000001</v>
      </c>
      <c r="BE67" s="376">
        <v>0.94942874692874679</v>
      </c>
      <c r="BF67" s="376">
        <v>1.1034904791154792</v>
      </c>
      <c r="BG67" s="376">
        <v>1.0929276719901719</v>
      </c>
      <c r="BH67" s="376">
        <v>1.0823648648648649</v>
      </c>
      <c r="BI67" s="376">
        <v>0.77500307125307122</v>
      </c>
      <c r="BJ67" s="376">
        <v>1.3317782555282554</v>
      </c>
      <c r="BK67" s="376">
        <v>1.8616354422604418</v>
      </c>
      <c r="BL67" s="376">
        <v>0.9149477886977887</v>
      </c>
      <c r="BM67" s="376">
        <v>0.96624078624078635</v>
      </c>
      <c r="BN67" s="376">
        <v>0.54830620393120399</v>
      </c>
      <c r="BO67" s="376">
        <v>0.23031787469287465</v>
      </c>
      <c r="BP67" s="376">
        <v>1.0906971744471745</v>
      </c>
      <c r="BQ67" s="376">
        <v>1.0372604422604423</v>
      </c>
      <c r="BR67" s="376">
        <v>1.357939189189189</v>
      </c>
      <c r="BS67" s="376">
        <v>1.1452349508599509</v>
      </c>
      <c r="BT67" s="376">
        <v>0.88826474201474181</v>
      </c>
      <c r="BU67" s="376">
        <v>1.0034014127764126</v>
      </c>
      <c r="BV67" s="376">
        <v>1.4242337223587223</v>
      </c>
      <c r="BW67" s="376">
        <v>1.6120039926289929</v>
      </c>
      <c r="BX67" s="376">
        <v>0.99254299754299735</v>
      </c>
      <c r="BY67" s="376">
        <v>1.5558200245700247</v>
      </c>
      <c r="BZ67" s="376">
        <v>0.89167690417690426</v>
      </c>
      <c r="CA67" s="376">
        <v>1.0139527027027027</v>
      </c>
      <c r="CB67" s="376">
        <v>1.335036855036855</v>
      </c>
      <c r="CC67" s="376">
        <v>1.217718058968059</v>
      </c>
      <c r="CD67" s="376">
        <v>1.1321636977886977</v>
      </c>
      <c r="CE67" s="376">
        <v>1.3318550368550368</v>
      </c>
      <c r="CF67" s="376">
        <v>1.0836977886977883</v>
      </c>
      <c r="CG67" s="376">
        <v>1.2794778869778867</v>
      </c>
      <c r="CH67" s="376">
        <v>1.5099708230958231</v>
      </c>
      <c r="CI67" s="376">
        <v>1.7401581695331694</v>
      </c>
      <c r="CJ67" s="376">
        <v>1.0421237714987714</v>
      </c>
      <c r="CK67" s="376">
        <v>0.79322174447174443</v>
      </c>
      <c r="CL67" s="376">
        <v>0.6599370393120394</v>
      </c>
      <c r="CM67" s="376">
        <v>0.77645884520884523</v>
      </c>
      <c r="CN67" s="376">
        <v>0.79713452088452075</v>
      </c>
      <c r="CO67" s="376">
        <v>1.4396744471744469</v>
      </c>
      <c r="CP67" s="376">
        <v>1.4732570638820639</v>
      </c>
      <c r="CQ67" s="376">
        <v>1.0299093980343978</v>
      </c>
      <c r="CR67" s="376">
        <v>0.95141203993497703</v>
      </c>
      <c r="CS67" s="376">
        <v>1.091314254204548</v>
      </c>
      <c r="CT67" s="376">
        <v>1.0142922621263399</v>
      </c>
      <c r="CU67" s="376">
        <v>2.1456121847377236</v>
      </c>
      <c r="CV67" s="376">
        <v>0.76687839284307335</v>
      </c>
      <c r="CW67" s="376">
        <v>0.96782693695837618</v>
      </c>
      <c r="CX67" s="376">
        <v>0.98007867358498246</v>
      </c>
      <c r="CY67" s="376">
        <v>1.2895332053223161</v>
      </c>
      <c r="CZ67" s="376">
        <v>1.1067104517741082</v>
      </c>
      <c r="DA67" s="376">
        <v>1.0413974241156019</v>
      </c>
      <c r="DB67" s="376">
        <v>1.1616289772059138</v>
      </c>
      <c r="DC67" s="376">
        <v>1.1928616363277464</v>
      </c>
      <c r="DD67" s="376">
        <v>1.5182966678747691</v>
      </c>
      <c r="DE67" s="376">
        <v>1.0940755528255528</v>
      </c>
      <c r="DF67" s="376">
        <v>1.0661624692874692</v>
      </c>
      <c r="DG67" s="376">
        <v>1.3943227886977885</v>
      </c>
      <c r="DH67" s="376">
        <v>0.72888007025812029</v>
      </c>
      <c r="DI67" s="376">
        <v>0.83141117056850466</v>
      </c>
      <c r="DJ67" s="376">
        <v>0.72202413344099414</v>
      </c>
      <c r="DK67" s="376">
        <v>1.2043463229059406</v>
      </c>
      <c r="DL67" s="376">
        <v>1.2561215595788882</v>
      </c>
      <c r="DM67" s="376">
        <v>1.0828059436455595</v>
      </c>
      <c r="DN67" s="376">
        <v>0.95458946091322328</v>
      </c>
      <c r="DO67" s="376">
        <v>0.94599888706756508</v>
      </c>
      <c r="DP67" s="376">
        <v>0.89656357365832673</v>
      </c>
      <c r="DQ67" s="376">
        <v>0.98455996891117536</v>
      </c>
      <c r="DR67" s="376">
        <v>1.0727733853064032</v>
      </c>
      <c r="DS67" s="376">
        <v>2.228676113594692</v>
      </c>
      <c r="DT67" s="376">
        <v>0.88014854072569382</v>
      </c>
      <c r="DU67" s="376">
        <v>0.80698095823095817</v>
      </c>
      <c r="DV67" s="376">
        <v>0.7725506756756757</v>
      </c>
      <c r="DW67" s="376">
        <v>0.82550522113022107</v>
      </c>
      <c r="DX67" s="376">
        <v>0.8510104422604422</v>
      </c>
      <c r="DY67" s="376">
        <v>0.84791769041769027</v>
      </c>
      <c r="DZ67" s="376">
        <v>0.81531941031941013</v>
      </c>
      <c r="EA67" s="376">
        <v>0.75480804668304657</v>
      </c>
      <c r="EB67" s="376">
        <v>0.61941492628992623</v>
      </c>
      <c r="EC67" s="376">
        <v>0.77480343980343991</v>
      </c>
      <c r="ED67" s="376">
        <v>0.86958691646191655</v>
      </c>
      <c r="EE67" s="376">
        <v>1.1363406019656019</v>
      </c>
      <c r="EF67" s="376">
        <v>0.72313882063882062</v>
      </c>
      <c r="EG67" s="376">
        <v>0.9777380221130223</v>
      </c>
      <c r="EH67" s="376">
        <v>0.75788851351351338</v>
      </c>
      <c r="EI67" s="376">
        <v>0.6744487100737101</v>
      </c>
      <c r="EJ67" s="376">
        <v>0.90112714987714981</v>
      </c>
      <c r="EK67" s="376">
        <v>0.76041922604422607</v>
      </c>
      <c r="EL67" s="376">
        <v>0.64661701474201483</v>
      </c>
      <c r="EM67" s="376">
        <v>0.61935350122850119</v>
      </c>
      <c r="EN67" s="376">
        <v>0.62560350122850117</v>
      </c>
      <c r="EO67" s="376">
        <v>0.51849355036855027</v>
      </c>
      <c r="EP67" s="376">
        <v>0.66985565110565093</v>
      </c>
      <c r="EQ67" s="376">
        <v>0.94132217444717436</v>
      </c>
      <c r="ER67" s="376">
        <v>0.9309229115479114</v>
      </c>
      <c r="ES67" s="376">
        <v>0.58459459459459451</v>
      </c>
      <c r="ET67" s="376">
        <v>0.58286394348894344</v>
      </c>
      <c r="EU67" s="376">
        <v>0.58359183046683039</v>
      </c>
      <c r="EV67" s="376">
        <v>0.72983875921375929</v>
      </c>
      <c r="EW67" s="376">
        <v>0.65598280098280104</v>
      </c>
      <c r="EX67" s="376">
        <v>0.63432739557739548</v>
      </c>
      <c r="EY67" s="376">
        <v>0.75146038083538091</v>
      </c>
      <c r="EZ67" s="376">
        <v>0.72169072481572472</v>
      </c>
      <c r="FA67" s="376">
        <v>0.6341707616707617</v>
      </c>
      <c r="FB67" s="376">
        <v>0.63338605651105651</v>
      </c>
      <c r="FC67" s="376">
        <v>0.80290694103194082</v>
      </c>
      <c r="FD67" s="376">
        <v>0.67770884520884511</v>
      </c>
      <c r="FE67" s="376">
        <v>0.9300660319410321</v>
      </c>
      <c r="FF67" s="376">
        <v>0.75929514742014736</v>
      </c>
      <c r="FG67" s="376">
        <v>0.93194256756756744</v>
      </c>
      <c r="FH67" s="376">
        <v>1.1166507985257987</v>
      </c>
      <c r="FI67" s="376">
        <v>1.2682509213759212</v>
      </c>
      <c r="FJ67" s="178">
        <v>1.4757033169533167</v>
      </c>
      <c r="FK67" s="178">
        <v>1.2040939803439801</v>
      </c>
      <c r="FL67" s="178">
        <v>1.3169011056511055</v>
      </c>
      <c r="FM67" s="178">
        <v>1.3863614434817666</v>
      </c>
      <c r="FN67" s="178">
        <v>1.5346222358722357</v>
      </c>
      <c r="FO67" s="178">
        <v>1.6340097136717813</v>
      </c>
      <c r="FP67" s="178">
        <v>2.0674324324324318</v>
      </c>
      <c r="FQ67" s="178">
        <v>3.5119640663390657</v>
      </c>
      <c r="FR67" s="178">
        <v>3.4022374078624078</v>
      </c>
      <c r="FS67" s="178">
        <v>3.168006756756756</v>
      </c>
      <c r="FT67" s="178">
        <v>3.954551597051597</v>
      </c>
      <c r="FU67" s="380">
        <v>3.5201028869778868</v>
      </c>
      <c r="FV67" s="380">
        <v>0</v>
      </c>
      <c r="FW67" s="380">
        <v>4.0652610565110567</v>
      </c>
      <c r="FX67" s="380">
        <v>2.5465755528255527</v>
      </c>
      <c r="FY67" s="380">
        <v>1.9443366093366092</v>
      </c>
      <c r="FZ67" s="380">
        <v>1.8184582309582311</v>
      </c>
      <c r="GA67" s="380">
        <v>2.6140264127764126</v>
      </c>
      <c r="GB67" s="380">
        <v>2.4330558968058971</v>
      </c>
      <c r="GC67" s="380">
        <v>1.9367260442260439</v>
      </c>
    </row>
    <row r="68" spans="2:185" s="234" customFormat="1">
      <c r="B68" s="378" t="s">
        <v>27</v>
      </c>
      <c r="C68" s="378"/>
      <c r="D68" s="376">
        <v>10.666496559633027</v>
      </c>
      <c r="E68" s="376">
        <v>5.8464850917431201</v>
      </c>
      <c r="F68" s="376">
        <v>7.1739076834862381</v>
      </c>
      <c r="G68" s="376">
        <v>1.1043061926605506</v>
      </c>
      <c r="H68" s="376">
        <v>6.1472391055045872</v>
      </c>
      <c r="I68" s="376">
        <v>4.1488274082568815</v>
      </c>
      <c r="J68" s="376">
        <v>5.3330189220183506</v>
      </c>
      <c r="K68" s="376">
        <v>4.8957970183486239</v>
      </c>
      <c r="L68" s="376">
        <v>2.2810865825688076</v>
      </c>
      <c r="M68" s="376">
        <v>1.2828354357798168</v>
      </c>
      <c r="N68" s="376">
        <v>6.3297935779816523</v>
      </c>
      <c r="O68" s="376">
        <v>8.1787958715596343</v>
      </c>
      <c r="P68" s="376">
        <v>6.5467884384731931</v>
      </c>
      <c r="Q68" s="376">
        <v>7.1551834862385313</v>
      </c>
      <c r="R68" s="376">
        <v>3.816505160550459</v>
      </c>
      <c r="S68" s="376">
        <v>4.9621345959554821</v>
      </c>
      <c r="T68" s="376">
        <v>7.8350344036697264</v>
      </c>
      <c r="U68" s="376">
        <v>5.4377608944954137</v>
      </c>
      <c r="V68" s="376">
        <v>3.7421244266055051</v>
      </c>
      <c r="W68" s="376">
        <v>5.1347620412844037</v>
      </c>
      <c r="X68" s="376">
        <v>1.3083715596330279</v>
      </c>
      <c r="Y68" s="376">
        <v>0.60577694954128447</v>
      </c>
      <c r="Z68" s="376">
        <v>1.6330332568807342</v>
      </c>
      <c r="AA68" s="376">
        <v>1.5627408256880735</v>
      </c>
      <c r="AB68" s="376">
        <v>1.6632339449541282</v>
      </c>
      <c r="AC68" s="376">
        <v>0.94970470183486255</v>
      </c>
      <c r="AD68" s="376">
        <v>0.61236525229357808</v>
      </c>
      <c r="AE68" s="376">
        <v>2.8163388761467893</v>
      </c>
      <c r="AF68" s="376">
        <v>10.633056192660552</v>
      </c>
      <c r="AG68" s="376">
        <v>0.97653956422018373</v>
      </c>
      <c r="AH68" s="376">
        <v>0.50310206422018355</v>
      </c>
      <c r="AI68" s="376">
        <v>0.98280389908256893</v>
      </c>
      <c r="AJ68" s="376">
        <v>0.77014048165137627</v>
      </c>
      <c r="AK68" s="376">
        <v>0.83180905963302765</v>
      </c>
      <c r="AL68" s="376">
        <v>3.232184633027523</v>
      </c>
      <c r="AM68" s="376">
        <v>3.7742431192660559</v>
      </c>
      <c r="AN68" s="376">
        <v>4.3993778669724772</v>
      </c>
      <c r="AO68" s="376">
        <v>3.740057339449542</v>
      </c>
      <c r="AP68" s="376">
        <v>1.6834719036697248</v>
      </c>
      <c r="AQ68" s="376">
        <v>0.57691800458715603</v>
      </c>
      <c r="AR68" s="376">
        <v>8.9842316513761483E-2</v>
      </c>
      <c r="AS68" s="376">
        <v>0.24182626146788991</v>
      </c>
      <c r="AT68" s="376">
        <v>0.38226777522935779</v>
      </c>
      <c r="AU68" s="376">
        <v>0.15044151376146792</v>
      </c>
      <c r="AV68" s="376">
        <v>0.21291857798165142</v>
      </c>
      <c r="AW68" s="376">
        <v>0.56523795871559634</v>
      </c>
      <c r="AX68" s="376">
        <v>0.29767488532110092</v>
      </c>
      <c r="AY68" s="376">
        <v>0.75128440366972515</v>
      </c>
      <c r="AZ68" s="376">
        <v>0.95677465596330291</v>
      </c>
      <c r="BA68" s="376">
        <v>0.64391341743119279</v>
      </c>
      <c r="BB68" s="376">
        <v>0.25961009174311933</v>
      </c>
      <c r="BC68" s="376">
        <v>0.43645068807339454</v>
      </c>
      <c r="BD68" s="376">
        <v>0.35305619266055055</v>
      </c>
      <c r="BE68" s="376">
        <v>0.26401949541284403</v>
      </c>
      <c r="BF68" s="376">
        <v>0.25776376146788993</v>
      </c>
      <c r="BG68" s="376">
        <v>0.20778239678899083</v>
      </c>
      <c r="BH68" s="376">
        <v>0.15780103211009178</v>
      </c>
      <c r="BI68" s="376">
        <v>0.91954701834862407</v>
      </c>
      <c r="BJ68" s="376">
        <v>1.380627866972477</v>
      </c>
      <c r="BK68" s="376">
        <v>1.7322219036697251</v>
      </c>
      <c r="BL68" s="376">
        <v>0.49778383027522949</v>
      </c>
      <c r="BM68" s="376">
        <v>0.42188360091743121</v>
      </c>
      <c r="BN68" s="376">
        <v>1.1021072247706423</v>
      </c>
      <c r="BO68" s="376">
        <v>1.687626146788991</v>
      </c>
      <c r="BP68" s="376">
        <v>0.30679759174311927</v>
      </c>
      <c r="BQ68" s="376">
        <v>0.2410665137614679</v>
      </c>
      <c r="BR68" s="376">
        <v>-7.9248853211009204E-2</v>
      </c>
      <c r="BS68" s="376">
        <v>-0.11586869266055048</v>
      </c>
      <c r="BT68" s="376">
        <v>0.38705275229357794</v>
      </c>
      <c r="BU68" s="376">
        <v>0.35273509174311923</v>
      </c>
      <c r="BV68" s="376">
        <v>1.4647362385321104E-2</v>
      </c>
      <c r="BW68" s="376">
        <v>2.0606020642201832</v>
      </c>
      <c r="BX68" s="376">
        <v>0.43936353211009177</v>
      </c>
      <c r="BY68" s="376">
        <v>-0.94935779816513755</v>
      </c>
      <c r="BZ68" s="376">
        <v>4.9280389908256908E-2</v>
      </c>
      <c r="CA68" s="376">
        <v>0.38261181192660554</v>
      </c>
      <c r="CB68" s="376">
        <v>2.4799311926605502E-2</v>
      </c>
      <c r="CC68" s="376">
        <v>0.432723623853211</v>
      </c>
      <c r="CD68" s="376">
        <v>1.019954128440367</v>
      </c>
      <c r="CE68" s="376">
        <v>4.2204701834862385E-2</v>
      </c>
      <c r="CF68" s="376">
        <v>8.7279243119266076E-2</v>
      </c>
      <c r="CG68" s="376">
        <v>0.46374139908256895</v>
      </c>
      <c r="CH68" s="376">
        <v>0.11694954128440369</v>
      </c>
      <c r="CI68" s="376">
        <v>1.3685091743119266</v>
      </c>
      <c r="CJ68" s="376">
        <v>0.46633314220183486</v>
      </c>
      <c r="CK68" s="376">
        <v>1.1325372706422019</v>
      </c>
      <c r="CL68" s="376">
        <v>1.291691513761468</v>
      </c>
      <c r="CM68" s="376">
        <v>1.3777580275229357</v>
      </c>
      <c r="CN68" s="376">
        <v>1.1775086009174314</v>
      </c>
      <c r="CO68" s="376">
        <v>0.15079415137614677</v>
      </c>
      <c r="CP68" s="376">
        <v>7.1829128440366985E-2</v>
      </c>
      <c r="CQ68" s="376">
        <v>0.15408543577981651</v>
      </c>
      <c r="CR68" s="376">
        <v>0.25961796912941515</v>
      </c>
      <c r="CS68" s="376">
        <v>0.24489568949141982</v>
      </c>
      <c r="CT68" s="376">
        <v>1.2754278050198424</v>
      </c>
      <c r="CU68" s="376">
        <v>1.0805413647932083</v>
      </c>
      <c r="CV68" s="376">
        <v>0.67132475967795813</v>
      </c>
      <c r="CW68" s="376">
        <v>0.39823353480521123</v>
      </c>
      <c r="CX68" s="376">
        <v>0.94354284137020772</v>
      </c>
      <c r="CY68" s="376">
        <v>0.20451787171999569</v>
      </c>
      <c r="CZ68" s="376">
        <v>1.086663316821334</v>
      </c>
      <c r="DA68" s="376">
        <v>0.84760805889454394</v>
      </c>
      <c r="DB68" s="376">
        <v>0.84347754428624766</v>
      </c>
      <c r="DC68" s="376">
        <v>0.60387657351102741</v>
      </c>
      <c r="DD68" s="376">
        <v>3.2990618168777757</v>
      </c>
      <c r="DE68" s="376">
        <v>1.0630934633027522</v>
      </c>
      <c r="DF68" s="376">
        <v>0.64693233944954132</v>
      </c>
      <c r="DG68" s="376">
        <v>1.466209862385321</v>
      </c>
      <c r="DH68" s="376">
        <v>0.45809918158253582</v>
      </c>
      <c r="DI68" s="376">
        <v>0.82984859720546955</v>
      </c>
      <c r="DJ68" s="376">
        <v>0.89430454690161465</v>
      </c>
      <c r="DK68" s="376">
        <v>0.38359938037698155</v>
      </c>
      <c r="DL68" s="376">
        <v>0.4539643956168618</v>
      </c>
      <c r="DM68" s="376">
        <v>0.98815606069976569</v>
      </c>
      <c r="DN68" s="376">
        <v>0.34096777421434604</v>
      </c>
      <c r="DO68" s="376">
        <v>0.30378915371480031</v>
      </c>
      <c r="DP68" s="376">
        <v>0.47695919300749134</v>
      </c>
      <c r="DQ68" s="376">
        <v>0.45534206196541249</v>
      </c>
      <c r="DR68" s="376">
        <v>0.44476099254035545</v>
      </c>
      <c r="DS68" s="376">
        <v>0.75225245519066453</v>
      </c>
      <c r="DT68" s="376">
        <v>0.42180826712252295</v>
      </c>
      <c r="DU68" s="376">
        <v>0.45176605504587164</v>
      </c>
      <c r="DV68" s="376">
        <v>0.25209002293577981</v>
      </c>
      <c r="DW68" s="376">
        <v>0.42886181192660561</v>
      </c>
      <c r="DX68" s="376">
        <v>0.23386467889908258</v>
      </c>
      <c r="DY68" s="376">
        <v>0.32588016055045876</v>
      </c>
      <c r="DZ68" s="376">
        <v>0.32401949541284408</v>
      </c>
      <c r="EA68" s="376">
        <v>0.26794724770642209</v>
      </c>
      <c r="EB68" s="376">
        <v>0.32170298165137623</v>
      </c>
      <c r="EC68" s="376">
        <v>1.207766628440367</v>
      </c>
      <c r="ED68" s="376">
        <v>1.0375860091743119</v>
      </c>
      <c r="EE68" s="376">
        <v>0.65954701834862395</v>
      </c>
      <c r="EF68" s="376">
        <v>0.37294438073394498</v>
      </c>
      <c r="EG68" s="376">
        <v>0.48859231651376156</v>
      </c>
      <c r="EH68" s="376">
        <v>0.44946100917431198</v>
      </c>
      <c r="EI68" s="376">
        <v>0.42585722477064225</v>
      </c>
      <c r="EJ68" s="376">
        <v>0.78983371559633031</v>
      </c>
      <c r="EK68" s="376">
        <v>0.33353497706422019</v>
      </c>
      <c r="EL68" s="376">
        <v>0.25614965596330275</v>
      </c>
      <c r="EM68" s="376">
        <v>0.34007454128440373</v>
      </c>
      <c r="EN68" s="376">
        <v>0.24038130733944954</v>
      </c>
      <c r="EO68" s="376">
        <v>0.16280676605504588</v>
      </c>
      <c r="EP68" s="376">
        <v>0.1839592889908257</v>
      </c>
      <c r="EQ68" s="376">
        <v>0.30487385321100918</v>
      </c>
      <c r="ER68" s="376">
        <v>0.34713589449541288</v>
      </c>
      <c r="ES68" s="376">
        <v>0.2450258027522936</v>
      </c>
      <c r="ET68" s="376">
        <v>0.32402522935779821</v>
      </c>
      <c r="EU68" s="376">
        <v>0.32848623853211012</v>
      </c>
      <c r="EV68" s="376">
        <v>0.36730217889908262</v>
      </c>
      <c r="EW68" s="376">
        <v>0.35114965596330278</v>
      </c>
      <c r="EX68" s="376">
        <v>0.52646788990825699</v>
      </c>
      <c r="EY68" s="376">
        <v>0.24217029816513766</v>
      </c>
      <c r="EZ68" s="376">
        <v>0.41093176605504589</v>
      </c>
      <c r="FA68" s="376">
        <v>0.75235665137614693</v>
      </c>
      <c r="FB68" s="376">
        <v>0.27350344036697249</v>
      </c>
      <c r="FC68" s="376">
        <v>0.5243176605504587</v>
      </c>
      <c r="FD68" s="376">
        <v>0.7845814220183488</v>
      </c>
      <c r="FE68" s="376">
        <v>0.34873279816513764</v>
      </c>
      <c r="FF68" s="376">
        <v>0.30025516055045876</v>
      </c>
      <c r="FG68" s="376">
        <v>0.6210063073394495</v>
      </c>
      <c r="FH68" s="376">
        <v>1.4098566513761468</v>
      </c>
      <c r="FI68" s="376">
        <v>1.1884977064220186</v>
      </c>
      <c r="FJ68" s="178">
        <v>1.0547448394495413</v>
      </c>
      <c r="FK68" s="178">
        <v>0.96764334862385315</v>
      </c>
      <c r="FL68" s="178">
        <v>0.95271788990825701</v>
      </c>
      <c r="FM68" s="178">
        <v>1.1972206663398373</v>
      </c>
      <c r="FN68" s="178">
        <v>0.78025516055045896</v>
      </c>
      <c r="FO68" s="178">
        <v>1.4077350832229696</v>
      </c>
      <c r="FP68" s="178">
        <v>6.5795183486238544</v>
      </c>
      <c r="FQ68" s="178">
        <v>2.7165252293577988</v>
      </c>
      <c r="FR68" s="178">
        <v>3.1736066513761467</v>
      </c>
      <c r="FS68" s="178">
        <v>2.8861697247706424</v>
      </c>
      <c r="FT68" s="178">
        <v>1.8085292431192661</v>
      </c>
      <c r="FU68" s="380">
        <v>2.2221645642201837</v>
      </c>
      <c r="FV68" s="380">
        <v>0</v>
      </c>
      <c r="FW68" s="380">
        <v>1.3080504587155966</v>
      </c>
      <c r="FX68" s="380">
        <v>0.8783744266055048</v>
      </c>
      <c r="FY68" s="380">
        <v>1.1151863532110093</v>
      </c>
      <c r="FZ68" s="380">
        <v>4.206003440366973</v>
      </c>
      <c r="GA68" s="380">
        <v>0.82382740825688083</v>
      </c>
      <c r="GB68" s="380">
        <v>1.9449426605504587</v>
      </c>
      <c r="GC68" s="380">
        <v>4.2387442660550469</v>
      </c>
    </row>
    <row r="69" spans="2:185" s="234" customFormat="1">
      <c r="B69" s="378"/>
      <c r="C69" s="378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408"/>
      <c r="FV69" s="408"/>
      <c r="FW69" s="408"/>
      <c r="FX69" s="408"/>
      <c r="FY69" s="408"/>
      <c r="FZ69" s="408"/>
      <c r="GA69" s="408"/>
      <c r="GB69" s="408"/>
      <c r="GC69" s="408"/>
    </row>
    <row r="70" spans="2:185" s="234" customFormat="1">
      <c r="B70" s="374" t="s">
        <v>128</v>
      </c>
      <c r="C70" s="378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376"/>
      <c r="CL70" s="376"/>
      <c r="CM70" s="376"/>
      <c r="CN70" s="376"/>
      <c r="CO70" s="376"/>
      <c r="CP70" s="376"/>
      <c r="CQ70" s="376"/>
      <c r="CR70" s="376"/>
      <c r="CS70" s="376"/>
      <c r="CT70" s="376"/>
      <c r="CU70" s="376"/>
      <c r="CV70" s="376"/>
      <c r="CW70" s="376"/>
      <c r="CX70" s="376"/>
      <c r="CY70" s="376"/>
      <c r="CZ70" s="376"/>
      <c r="DA70" s="376"/>
      <c r="DB70" s="376"/>
      <c r="DC70" s="376"/>
      <c r="DD70" s="376"/>
      <c r="DE70" s="376"/>
      <c r="DF70" s="376"/>
      <c r="DG70" s="376"/>
      <c r="DH70" s="376"/>
      <c r="DI70" s="376"/>
      <c r="DJ70" s="376"/>
      <c r="DK70" s="376"/>
      <c r="DL70" s="376"/>
      <c r="DM70" s="376"/>
      <c r="DN70" s="376"/>
      <c r="DO70" s="376"/>
      <c r="DP70" s="376"/>
      <c r="DQ70" s="376"/>
      <c r="DR70" s="376"/>
      <c r="DS70" s="376"/>
      <c r="DT70" s="376"/>
      <c r="DU70" s="376"/>
      <c r="DV70" s="376"/>
      <c r="DW70" s="376"/>
      <c r="DX70" s="376"/>
      <c r="DY70" s="376"/>
      <c r="DZ70" s="376"/>
      <c r="EA70" s="376"/>
      <c r="EB70" s="376"/>
      <c r="EC70" s="376"/>
      <c r="ED70" s="376"/>
      <c r="EE70" s="376"/>
      <c r="EF70" s="376"/>
      <c r="EG70" s="376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408"/>
      <c r="FV70" s="408"/>
      <c r="FW70" s="408"/>
      <c r="FX70" s="408"/>
      <c r="FY70" s="408"/>
      <c r="FZ70" s="408"/>
      <c r="GA70" s="408"/>
      <c r="GB70" s="408"/>
      <c r="GC70" s="408"/>
    </row>
    <row r="71" spans="2:185" s="234" customFormat="1">
      <c r="B71" s="378" t="s">
        <v>20</v>
      </c>
      <c r="C71" s="378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>
        <v>104.34877686408855</v>
      </c>
      <c r="Q71" s="376">
        <v>107.17706706265938</v>
      </c>
      <c r="R71" s="376">
        <v>107.19668238807718</v>
      </c>
      <c r="S71" s="376">
        <v>113.52360239954326</v>
      </c>
      <c r="T71" s="376">
        <v>110.03074107780834</v>
      </c>
      <c r="U71" s="376">
        <v>110.69058632300712</v>
      </c>
      <c r="V71" s="376">
        <v>104.15191295436207</v>
      </c>
      <c r="W71" s="376">
        <v>99.684485862055965</v>
      </c>
      <c r="X71" s="376">
        <v>95.034039185610752</v>
      </c>
      <c r="Y71" s="376">
        <v>90.345720935956606</v>
      </c>
      <c r="Z71" s="376">
        <v>83.514360755417854</v>
      </c>
      <c r="AA71" s="376">
        <v>76.55999020434794</v>
      </c>
      <c r="AB71" s="376">
        <v>70.106918960199465</v>
      </c>
      <c r="AC71" s="376">
        <v>62.603131208890538</v>
      </c>
      <c r="AD71" s="376">
        <v>57.261534453282749</v>
      </c>
      <c r="AE71" s="376">
        <v>50.022697515161106</v>
      </c>
      <c r="AF71" s="376">
        <v>48.967705629185417</v>
      </c>
      <c r="AG71" s="376">
        <v>44.146790034656405</v>
      </c>
      <c r="AH71" s="376">
        <v>40.652994604365624</v>
      </c>
      <c r="AI71" s="376">
        <v>36.046689373605759</v>
      </c>
      <c r="AJ71" s="376">
        <v>34.457822928366546</v>
      </c>
      <c r="AK71" s="376">
        <v>34.537305385270045</v>
      </c>
      <c r="AL71" s="376">
        <v>33.932643338594644</v>
      </c>
      <c r="AM71" s="376">
        <v>31.013270233317435</v>
      </c>
      <c r="AN71" s="376">
        <v>29.57691634408053</v>
      </c>
      <c r="AO71" s="376">
        <v>28.456509703196108</v>
      </c>
      <c r="AP71" s="376">
        <v>28.205028674019928</v>
      </c>
      <c r="AQ71" s="376">
        <v>27.015394202049634</v>
      </c>
      <c r="AR71" s="376">
        <v>23.125555351953352</v>
      </c>
      <c r="AS71" s="376">
        <v>21.97834784327981</v>
      </c>
      <c r="AT71" s="376">
        <v>21.593596031452812</v>
      </c>
      <c r="AU71" s="376">
        <v>21.055041718321398</v>
      </c>
      <c r="AV71" s="376">
        <v>20.506688008912931</v>
      </c>
      <c r="AW71" s="376">
        <v>19.806619616580722</v>
      </c>
      <c r="AX71" s="376">
        <v>18.983529679083389</v>
      </c>
      <c r="AY71" s="376">
        <v>18.530015443598224</v>
      </c>
      <c r="AZ71" s="376">
        <v>17.239370778673813</v>
      </c>
      <c r="BA71" s="376">
        <v>15.711260595063115</v>
      </c>
      <c r="BB71" s="376">
        <v>14.383463665912233</v>
      </c>
      <c r="BC71" s="376">
        <v>13.729392790173023</v>
      </c>
      <c r="BD71" s="376">
        <v>13.190444142337277</v>
      </c>
      <c r="BE71" s="376">
        <v>12.92150337811433</v>
      </c>
      <c r="BF71" s="376">
        <v>12.675851932023296</v>
      </c>
      <c r="BG71" s="376">
        <v>12.285970091428045</v>
      </c>
      <c r="BH71" s="376">
        <v>12.008281966758382</v>
      </c>
      <c r="BI71" s="376">
        <v>11.897349727512307</v>
      </c>
      <c r="BJ71" s="376">
        <v>12.162745161197464</v>
      </c>
      <c r="BK71" s="376">
        <v>12.206760758239032</v>
      </c>
      <c r="BL71" s="376">
        <v>12.1956324471453</v>
      </c>
      <c r="BM71" s="376">
        <v>12.36273943619377</v>
      </c>
      <c r="BN71" s="376">
        <v>12.373887639332581</v>
      </c>
      <c r="BO71" s="376">
        <v>12.29588890720812</v>
      </c>
      <c r="BP71" s="376">
        <v>12.373864427726966</v>
      </c>
      <c r="BQ71" s="376">
        <v>12.396167467208485</v>
      </c>
      <c r="BR71" s="376">
        <v>12.440720501582557</v>
      </c>
      <c r="BS71" s="376">
        <v>12.418410834816363</v>
      </c>
      <c r="BT71" s="376">
        <v>12.318077068700406</v>
      </c>
      <c r="BU71" s="376">
        <v>12.25126746600267</v>
      </c>
      <c r="BV71" s="376">
        <v>11.841793257559186</v>
      </c>
      <c r="BW71" s="376">
        <v>11.775984611923684</v>
      </c>
      <c r="BX71" s="376">
        <v>11.809244674791719</v>
      </c>
      <c r="BY71" s="376">
        <v>11.809244674791719</v>
      </c>
      <c r="BZ71" s="376">
        <v>11.720507179018069</v>
      </c>
      <c r="CA71" s="376">
        <v>11.875705343386622</v>
      </c>
      <c r="CB71" s="376">
        <v>12.030965045488884</v>
      </c>
      <c r="CC71" s="376">
        <v>12.264386046178943</v>
      </c>
      <c r="CD71" s="376">
        <v>12.497922659053607</v>
      </c>
      <c r="CE71" s="376">
        <v>12.776990734711124</v>
      </c>
      <c r="CF71" s="376">
        <v>12.900121940476051</v>
      </c>
      <c r="CG71" s="376">
        <v>13.202502983268726</v>
      </c>
      <c r="CH71" s="376">
        <v>13.314518125741781</v>
      </c>
      <c r="CI71" s="376">
        <v>13.169970119105079</v>
      </c>
      <c r="CJ71" s="376">
        <v>13.270964638794936</v>
      </c>
      <c r="CK71" s="376">
        <v>13.461883377527784</v>
      </c>
      <c r="CL71" s="376">
        <v>13.698450052560363</v>
      </c>
      <c r="CM71" s="376">
        <v>13.889975384594976</v>
      </c>
      <c r="CN71" s="376">
        <v>13.811057365619339</v>
      </c>
      <c r="CO71" s="376">
        <v>13.935010002354176</v>
      </c>
      <c r="CP71" s="376">
        <v>13.957535706190161</v>
      </c>
      <c r="CQ71" s="376">
        <v>13.77706252284867</v>
      </c>
      <c r="CR71" s="376">
        <v>13.720659061356088</v>
      </c>
      <c r="CS71" s="376">
        <v>13.540650103601681</v>
      </c>
      <c r="CT71" s="376">
        <v>13.563097839881543</v>
      </c>
      <c r="CU71" s="376">
        <v>13.987090541582825</v>
      </c>
      <c r="CV71" s="376">
        <v>13.828994715588937</v>
      </c>
      <c r="CW71" s="376">
        <v>13.67125880288793</v>
      </c>
      <c r="CX71" s="376">
        <v>13.806407431208001</v>
      </c>
      <c r="CY71" s="376">
        <v>13.738859855326391</v>
      </c>
      <c r="CZ71" s="376">
        <v>13.862795215247981</v>
      </c>
      <c r="DA71" s="376">
        <v>13.761443701358434</v>
      </c>
      <c r="DB71" s="376">
        <v>13.716469815728338</v>
      </c>
      <c r="DC71" s="376">
        <v>13.99830898945622</v>
      </c>
      <c r="DD71" s="376">
        <v>15.739777056550409</v>
      </c>
      <c r="DE71" s="376">
        <v>16.095299558408605</v>
      </c>
      <c r="DF71" s="376">
        <v>15.90023926067261</v>
      </c>
      <c r="DG71" s="376">
        <v>15.321645662170802</v>
      </c>
      <c r="DH71" s="376">
        <v>15.132432587674094</v>
      </c>
      <c r="DI71" s="376">
        <v>15.065406714976671</v>
      </c>
      <c r="DJ71" s="376">
        <v>14.760821817661519</v>
      </c>
      <c r="DK71" s="376">
        <v>14.635550262793263</v>
      </c>
      <c r="DL71" s="376">
        <v>14.543343750913706</v>
      </c>
      <c r="DM71" s="376">
        <v>14.576204250787672</v>
      </c>
      <c r="DN71" s="376">
        <v>14.128811529727292</v>
      </c>
      <c r="DO71" s="376">
        <v>13.684272735903003</v>
      </c>
      <c r="DP71" s="376">
        <v>11.913276180099963</v>
      </c>
      <c r="DQ71" s="376">
        <v>11.445648280211064</v>
      </c>
      <c r="DR71" s="376">
        <v>11.28264966228414</v>
      </c>
      <c r="DS71" s="376">
        <v>11.375530889330165</v>
      </c>
      <c r="DT71" s="376">
        <v>11.480019174812295</v>
      </c>
      <c r="DU71" s="376">
        <v>11.323834622809258</v>
      </c>
      <c r="DV71" s="376">
        <v>11.122229837815967</v>
      </c>
      <c r="DW71" s="376">
        <v>10.8803006408843</v>
      </c>
      <c r="DX71" s="376">
        <v>10.51935539382538</v>
      </c>
      <c r="DY71" s="376">
        <v>10.115793384376914</v>
      </c>
      <c r="DZ71" s="376">
        <v>10.022807991334236</v>
      </c>
      <c r="EA71" s="376">
        <v>9.8850351683387849</v>
      </c>
      <c r="EB71" s="376">
        <v>9.660837339740036</v>
      </c>
      <c r="EC71" s="376">
        <v>9.772870714635884</v>
      </c>
      <c r="ED71" s="376">
        <v>9.8465903755692743</v>
      </c>
      <c r="EE71" s="376">
        <v>9.0423596130108095</v>
      </c>
      <c r="EF71" s="376">
        <v>8.91693182464941</v>
      </c>
      <c r="EG71" s="376">
        <v>9.060005925506708</v>
      </c>
      <c r="EH71" s="376">
        <v>9.1259880041651531</v>
      </c>
      <c r="EI71" s="376">
        <v>9.0163558776475519</v>
      </c>
      <c r="EJ71" s="376">
        <v>9.2592147207291919</v>
      </c>
      <c r="EK71" s="376">
        <v>9.1996896399627595</v>
      </c>
      <c r="EL71" s="376">
        <v>9.0519131968467512</v>
      </c>
      <c r="EM71" s="376">
        <v>8.9818667758660098</v>
      </c>
      <c r="EN71" s="376">
        <v>8.9327071787534962</v>
      </c>
      <c r="EO71" s="376">
        <v>8.3913940649066543</v>
      </c>
      <c r="EP71" s="376">
        <v>7.9490481130634949</v>
      </c>
      <c r="EQ71" s="376">
        <v>7.6886871501600229</v>
      </c>
      <c r="ER71" s="376">
        <v>7.8421100787115172</v>
      </c>
      <c r="ES71" s="376">
        <v>7.4835183541583028</v>
      </c>
      <c r="ET71" s="376">
        <v>7.3171033155522869</v>
      </c>
      <c r="EU71" s="376">
        <v>7.2213228144130781</v>
      </c>
      <c r="EV71" s="376">
        <v>6.9529349109916039</v>
      </c>
      <c r="EW71" s="376">
        <v>6.8920098331069157</v>
      </c>
      <c r="EX71" s="376">
        <v>6.9824420220216954</v>
      </c>
      <c r="EY71" s="376">
        <v>7.0519280562665765</v>
      </c>
      <c r="EZ71" s="376">
        <v>7.1900614817151265</v>
      </c>
      <c r="FA71" s="376">
        <v>7.4774155730275238</v>
      </c>
      <c r="FB71" s="376">
        <v>7.4912212368670072</v>
      </c>
      <c r="FC71" s="376">
        <v>7.4754192051943669</v>
      </c>
      <c r="FD71" s="376">
        <v>7.4406455521851322</v>
      </c>
      <c r="FE71" s="376">
        <v>7.7347340297752698</v>
      </c>
      <c r="FF71" s="376">
        <v>7.8673547357538176</v>
      </c>
      <c r="FG71" s="376">
        <v>8.2331364041531074</v>
      </c>
      <c r="FH71" s="376">
        <v>8.8645903552605496</v>
      </c>
      <c r="FI71" s="376">
        <v>9.6080894364948257</v>
      </c>
      <c r="FJ71" s="178">
        <v>10.414948452457562</v>
      </c>
      <c r="FK71" s="178">
        <v>11.013539059248444</v>
      </c>
      <c r="FL71" s="178">
        <v>11.658194443193469</v>
      </c>
      <c r="FM71" s="178">
        <v>12.403788168497787</v>
      </c>
      <c r="FN71" s="178">
        <v>13.297132906607612</v>
      </c>
      <c r="FO71" s="178">
        <v>14.273844748032861</v>
      </c>
      <c r="FP71" s="178">
        <v>17.343981862927226</v>
      </c>
      <c r="FQ71" s="178">
        <v>20.27627223772399</v>
      </c>
      <c r="FR71" s="178">
        <v>23.624480404625594</v>
      </c>
      <c r="FS71" s="178">
        <v>26.382740302989262</v>
      </c>
      <c r="FT71" s="178">
        <v>29.006618354293966</v>
      </c>
      <c r="FU71" s="380">
        <v>31.395947669333822</v>
      </c>
      <c r="FV71" s="380">
        <v>29.646450156259128</v>
      </c>
      <c r="FW71" s="380">
        <v>38.197451336633634</v>
      </c>
      <c r="FX71" s="380">
        <v>39.455317564851057</v>
      </c>
      <c r="FY71" s="380">
        <v>40.06074765590715</v>
      </c>
      <c r="FZ71" s="380">
        <v>41.166526774872182</v>
      </c>
      <c r="GA71" s="380">
        <v>41.958504336502855</v>
      </c>
      <c r="GB71" s="380">
        <v>40.393845195599695</v>
      </c>
      <c r="GC71" s="380">
        <v>39.455892511779368</v>
      </c>
    </row>
    <row r="72" spans="2:185" s="234" customFormat="1">
      <c r="B72" s="378" t="s">
        <v>24</v>
      </c>
      <c r="C72" s="378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>
        <v>120.22752725191141</v>
      </c>
      <c r="Q72" s="376">
        <v>125.45023221602985</v>
      </c>
      <c r="R72" s="376">
        <v>132.54931226069579</v>
      </c>
      <c r="S72" s="376">
        <v>137.41017325471395</v>
      </c>
      <c r="T72" s="376">
        <v>129.9973103039116</v>
      </c>
      <c r="U72" s="376">
        <v>131.02233150477295</v>
      </c>
      <c r="V72" s="376">
        <v>118.16198999921426</v>
      </c>
      <c r="W72" s="376">
        <v>109.95245164637804</v>
      </c>
      <c r="X72" s="376">
        <v>103.90654575992851</v>
      </c>
      <c r="Y72" s="376">
        <v>99.327014930883166</v>
      </c>
      <c r="Z72" s="376">
        <v>90.868454016251803</v>
      </c>
      <c r="AA72" s="376">
        <v>86.407684538280535</v>
      </c>
      <c r="AB72" s="376">
        <v>80.548915829537265</v>
      </c>
      <c r="AC72" s="376">
        <v>73.650230905362974</v>
      </c>
      <c r="AD72" s="376">
        <v>67.373520620741758</v>
      </c>
      <c r="AE72" s="376">
        <v>57.348774899031874</v>
      </c>
      <c r="AF72" s="376">
        <v>55.205511010718908</v>
      </c>
      <c r="AG72" s="376">
        <v>50.048110852522676</v>
      </c>
      <c r="AH72" s="376">
        <v>46.988567811366686</v>
      </c>
      <c r="AI72" s="376">
        <v>42.163997751912639</v>
      </c>
      <c r="AJ72" s="376">
        <v>39.816108664064757</v>
      </c>
      <c r="AK72" s="376">
        <v>40.131844599192256</v>
      </c>
      <c r="AL72" s="376">
        <v>39.035136756506319</v>
      </c>
      <c r="AM72" s="376">
        <v>32.850578308441023</v>
      </c>
      <c r="AN72" s="376">
        <v>28.79807317720784</v>
      </c>
      <c r="AO72" s="376">
        <v>25.33742060167592</v>
      </c>
      <c r="AP72" s="376">
        <v>24.436325767854463</v>
      </c>
      <c r="AQ72" s="376">
        <v>24.241722971227976</v>
      </c>
      <c r="AR72" s="376">
        <v>23.432212571629396</v>
      </c>
      <c r="AS72" s="376">
        <v>22.094357323562708</v>
      </c>
      <c r="AT72" s="376">
        <v>22.431601281840273</v>
      </c>
      <c r="AU72" s="376">
        <v>22.744725581793858</v>
      </c>
      <c r="AV72" s="376">
        <v>22.105869600664985</v>
      </c>
      <c r="AW72" s="376">
        <v>21.125003485142415</v>
      </c>
      <c r="AX72" s="376">
        <v>21.590777014615959</v>
      </c>
      <c r="AY72" s="376">
        <v>22.31922303680134</v>
      </c>
      <c r="AZ72" s="376">
        <v>22.173532647080062</v>
      </c>
      <c r="BA72" s="376">
        <v>21.318161301261828</v>
      </c>
      <c r="BB72" s="376">
        <v>19.988517102637537</v>
      </c>
      <c r="BC72" s="376">
        <v>18.367526856904391</v>
      </c>
      <c r="BD72" s="376">
        <v>17.081427064312727</v>
      </c>
      <c r="BE72" s="376">
        <v>16.977406053100609</v>
      </c>
      <c r="BF72" s="376">
        <v>16.286934399073449</v>
      </c>
      <c r="BG72" s="376">
        <v>15.425507441937425</v>
      </c>
      <c r="BH72" s="376">
        <v>15.402718595453324</v>
      </c>
      <c r="BI72" s="376">
        <v>14.867074928261314</v>
      </c>
      <c r="BJ72" s="376">
        <v>14.742967490464331</v>
      </c>
      <c r="BK72" s="376">
        <v>14.317288220266388</v>
      </c>
      <c r="BL72" s="376">
        <v>14.464970297863866</v>
      </c>
      <c r="BM72" s="376">
        <v>14.862812796416524</v>
      </c>
      <c r="BN72" s="376">
        <v>14.226390760540486</v>
      </c>
      <c r="BO72" s="376">
        <v>13.421580425718771</v>
      </c>
      <c r="BP72" s="376">
        <v>13.679739391556623</v>
      </c>
      <c r="BQ72" s="376">
        <v>13.320313281436103</v>
      </c>
      <c r="BR72" s="376">
        <v>14.150170103091341</v>
      </c>
      <c r="BS72" s="376">
        <v>14.347632464264116</v>
      </c>
      <c r="BT72" s="376">
        <v>13.862151797206135</v>
      </c>
      <c r="BU72" s="376">
        <v>14.189763901791785</v>
      </c>
      <c r="BV72" s="376">
        <v>14.369413481184967</v>
      </c>
      <c r="BW72" s="376">
        <v>14.481485419922047</v>
      </c>
      <c r="BX72" s="376">
        <v>15.231364145380066</v>
      </c>
      <c r="BY72" s="376">
        <v>16.120829400534898</v>
      </c>
      <c r="BZ72" s="376">
        <v>16.790912785793168</v>
      </c>
      <c r="CA72" s="376">
        <v>18.086514556652979</v>
      </c>
      <c r="CB72" s="376">
        <v>18.587869229434983</v>
      </c>
      <c r="CC72" s="376">
        <v>18.999265346297921</v>
      </c>
      <c r="CD72" s="376">
        <v>18.636854772986666</v>
      </c>
      <c r="CE72" s="376">
        <v>19.140247782187238</v>
      </c>
      <c r="CF72" s="376">
        <v>19.872691546440624</v>
      </c>
      <c r="CG72" s="376">
        <v>20.228467243551187</v>
      </c>
      <c r="CH72" s="376">
        <v>20.157647412070602</v>
      </c>
      <c r="CI72" s="376">
        <v>20.087070232973915</v>
      </c>
      <c r="CJ72" s="376">
        <v>19.81473710189934</v>
      </c>
      <c r="CK72" s="376">
        <v>18.838146393909796</v>
      </c>
      <c r="CL72" s="376">
        <v>18.614788516623793</v>
      </c>
      <c r="CM72" s="376">
        <v>18.462372558264949</v>
      </c>
      <c r="CN72" s="376">
        <v>17.61213627896565</v>
      </c>
      <c r="CO72" s="376">
        <v>18.100057033975169</v>
      </c>
      <c r="CP72" s="376">
        <v>18.600481004458125</v>
      </c>
      <c r="CQ72" s="376">
        <v>17.924561981341427</v>
      </c>
      <c r="CR72" s="376">
        <v>17.576665627050446</v>
      </c>
      <c r="CS72" s="376">
        <v>17.570415765550628</v>
      </c>
      <c r="CT72" s="376">
        <v>16.892584173068713</v>
      </c>
      <c r="CU72" s="376">
        <v>17.66188103730455</v>
      </c>
      <c r="CV72" s="376">
        <v>17.274756473490392</v>
      </c>
      <c r="CW72" s="376">
        <v>17.617690916415985</v>
      </c>
      <c r="CX72" s="376">
        <v>17.780517868017377</v>
      </c>
      <c r="CY72" s="376">
        <v>18.328636446661427</v>
      </c>
      <c r="CZ72" s="376">
        <v>18.268086442751642</v>
      </c>
      <c r="DA72" s="376">
        <v>17.465386473954215</v>
      </c>
      <c r="DB72" s="376">
        <v>16.62167007944133</v>
      </c>
      <c r="DC72" s="376">
        <v>16.936213842445724</v>
      </c>
      <c r="DD72" s="376">
        <v>17.554360553361036</v>
      </c>
      <c r="DE72" s="376">
        <v>17.514225418734686</v>
      </c>
      <c r="DF72" s="376">
        <v>17.429363753684935</v>
      </c>
      <c r="DG72" s="376">
        <v>16.295912651709866</v>
      </c>
      <c r="DH72" s="376">
        <v>16.174943176238333</v>
      </c>
      <c r="DI72" s="376">
        <v>15.848605453172793</v>
      </c>
      <c r="DJ72" s="376">
        <v>15.538559028899822</v>
      </c>
      <c r="DK72" s="376">
        <v>15.423085523254244</v>
      </c>
      <c r="DL72" s="376">
        <v>15.925927234531812</v>
      </c>
      <c r="DM72" s="376">
        <v>15.705067937386419</v>
      </c>
      <c r="DN72" s="376">
        <v>15.503526330805585</v>
      </c>
      <c r="DO72" s="376">
        <v>14.731699327902948</v>
      </c>
      <c r="DP72" s="376">
        <v>13.86617516744284</v>
      </c>
      <c r="DQ72" s="376">
        <v>13.366602831116881</v>
      </c>
      <c r="DR72" s="376">
        <v>13.26750974365012</v>
      </c>
      <c r="DS72" s="376">
        <v>14.009542995359524</v>
      </c>
      <c r="DT72" s="376">
        <v>14.183917381347722</v>
      </c>
      <c r="DU72" s="376">
        <v>13.832581401904021</v>
      </c>
      <c r="DV72" s="376">
        <v>13.788220375584203</v>
      </c>
      <c r="DW72" s="376">
        <v>13.172470918188917</v>
      </c>
      <c r="DX72" s="376">
        <v>12.649946383061049</v>
      </c>
      <c r="DY72" s="376">
        <v>12.764347779117081</v>
      </c>
      <c r="DZ72" s="376">
        <v>12.65071968890612</v>
      </c>
      <c r="EA72" s="376">
        <v>12.63404443690337</v>
      </c>
      <c r="EB72" s="376">
        <v>12.379404032465246</v>
      </c>
      <c r="EC72" s="376">
        <v>12.284300921139636</v>
      </c>
      <c r="ED72" s="376">
        <v>12.149190631144124</v>
      </c>
      <c r="EE72" s="376">
        <v>10.784273142769063</v>
      </c>
      <c r="EF72" s="376">
        <v>10.612718911031237</v>
      </c>
      <c r="EG72" s="376">
        <v>11.008156635042887</v>
      </c>
      <c r="EH72" s="376">
        <v>11.129380671872568</v>
      </c>
      <c r="EI72" s="376">
        <v>10.953089764600099</v>
      </c>
      <c r="EJ72" s="376">
        <v>10.986078790298226</v>
      </c>
      <c r="EK72" s="376">
        <v>10.887062661321956</v>
      </c>
      <c r="EL72" s="376">
        <v>10.601327911154046</v>
      </c>
      <c r="EM72" s="376">
        <v>10.3049861572986</v>
      </c>
      <c r="EN72" s="376">
        <v>10.064026004835004</v>
      </c>
      <c r="EO72" s="376">
        <v>9.6600612233471708</v>
      </c>
      <c r="EP72" s="376">
        <v>9.2689225922126575</v>
      </c>
      <c r="EQ72" s="376">
        <v>8.7721965877416874</v>
      </c>
      <c r="ER72" s="376">
        <v>8.7721965877416874</v>
      </c>
      <c r="ES72" s="376">
        <v>8.1479350201492551</v>
      </c>
      <c r="ET72" s="376">
        <v>7.7189467812751822</v>
      </c>
      <c r="EU72" s="376">
        <v>7.4729154231848893</v>
      </c>
      <c r="EV72" s="376">
        <v>7.0469849152162478</v>
      </c>
      <c r="EW72" s="376">
        <v>6.632773940745218</v>
      </c>
      <c r="EX72" s="376">
        <v>6.4102691461550343</v>
      </c>
      <c r="EY72" s="376">
        <v>6.4632095785660759</v>
      </c>
      <c r="EZ72" s="376">
        <v>6.4949928036368343</v>
      </c>
      <c r="FA72" s="376">
        <v>6.5480070374100308</v>
      </c>
      <c r="FB72" s="376">
        <v>6.4102796742315116</v>
      </c>
      <c r="FC72" s="376">
        <v>6.2623849144341159</v>
      </c>
      <c r="FD72" s="376">
        <v>5.9354237300820012</v>
      </c>
      <c r="FE72" s="376">
        <v>6.3782270537945163</v>
      </c>
      <c r="FF72" s="376">
        <v>6.6430075870825389</v>
      </c>
      <c r="FG72" s="376">
        <v>6.993283216660906</v>
      </c>
      <c r="FH72" s="376">
        <v>7.5892867837685118</v>
      </c>
      <c r="FI72" s="376">
        <v>8.4465719374240411</v>
      </c>
      <c r="FJ72" s="178">
        <v>9.5803855442575969</v>
      </c>
      <c r="FK72" s="178">
        <v>10.256067682869618</v>
      </c>
      <c r="FL72" s="178">
        <v>11.056773307705402</v>
      </c>
      <c r="FM72" s="178">
        <v>11.839781874092537</v>
      </c>
      <c r="FN72" s="178">
        <v>12.919875346990505</v>
      </c>
      <c r="FO72" s="178">
        <v>13.916599654661322</v>
      </c>
      <c r="FP72" s="178">
        <v>15.402369721841813</v>
      </c>
      <c r="FQ72" s="178">
        <v>18.696312484962796</v>
      </c>
      <c r="FR72" s="178">
        <v>22.103128882634305</v>
      </c>
      <c r="FS72" s="178">
        <v>25.119366887770788</v>
      </c>
      <c r="FT72" s="178">
        <v>29.129523666051305</v>
      </c>
      <c r="FU72" s="380">
        <v>31.885647886591517</v>
      </c>
      <c r="FV72" s="380">
        <v>29.96220721973939</v>
      </c>
      <c r="FW72" s="380">
        <v>41.988227096090782</v>
      </c>
      <c r="FX72" s="380">
        <v>43.250344670278281</v>
      </c>
      <c r="FY72" s="380">
        <v>42.799485493804326</v>
      </c>
      <c r="FZ72" s="380">
        <v>42.391124870658658</v>
      </c>
      <c r="GA72" s="380">
        <v>43.572750751721756</v>
      </c>
      <c r="GB72" s="380">
        <v>44.17949554605336</v>
      </c>
      <c r="GC72" s="380">
        <v>40.998043967710096</v>
      </c>
    </row>
    <row r="73" spans="2:185" s="234" customFormat="1">
      <c r="B73" s="378" t="s">
        <v>25</v>
      </c>
      <c r="C73" s="378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>
        <v>95.665345329565639</v>
      </c>
      <c r="Q73" s="376">
        <v>95.921250203595221</v>
      </c>
      <c r="R73" s="376">
        <v>86.839597752673967</v>
      </c>
      <c r="S73" s="376">
        <v>93.036236762718175</v>
      </c>
      <c r="T73" s="376">
        <v>92.34491919122442</v>
      </c>
      <c r="U73" s="376">
        <v>91.84004358648059</v>
      </c>
      <c r="V73" s="376">
        <v>89.89444362574055</v>
      </c>
      <c r="W73" s="376">
        <v>88.523450641107516</v>
      </c>
      <c r="X73" s="376">
        <v>85.476992321739374</v>
      </c>
      <c r="Y73" s="376">
        <v>81.195079602049248</v>
      </c>
      <c r="Z73" s="376">
        <v>75.653849033689525</v>
      </c>
      <c r="AA73" s="376">
        <v>65.801553266838241</v>
      </c>
      <c r="AB73" s="376">
        <v>58.455338894850868</v>
      </c>
      <c r="AC73" s="376">
        <v>50.287066467227675</v>
      </c>
      <c r="AD73" s="376">
        <v>45.805135166746616</v>
      </c>
      <c r="AE73" s="376">
        <v>41.75058088545029</v>
      </c>
      <c r="AF73" s="376">
        <v>42.027301275772025</v>
      </c>
      <c r="AG73" s="376">
        <v>37.417569963772678</v>
      </c>
      <c r="AH73" s="376">
        <v>33.479231810496024</v>
      </c>
      <c r="AI73" s="376">
        <v>29.107271530708935</v>
      </c>
      <c r="AJ73" s="376">
        <v>28.11203833470281</v>
      </c>
      <c r="AK73" s="376">
        <v>27.939184396256707</v>
      </c>
      <c r="AL73" s="376">
        <v>28.501716216117433</v>
      </c>
      <c r="AM73" s="376">
        <v>29.713838683419294</v>
      </c>
      <c r="AN73" s="376">
        <v>31.389921073341899</v>
      </c>
      <c r="AO73" s="376">
        <v>33.217352995778391</v>
      </c>
      <c r="AP73" s="376">
        <v>34.178535619587251</v>
      </c>
      <c r="AQ73" s="376">
        <v>31.131691209432756</v>
      </c>
      <c r="AR73" s="376">
        <v>22.109047902900056</v>
      </c>
      <c r="AS73" s="376">
        <v>21.258060361215975</v>
      </c>
      <c r="AT73" s="376">
        <v>20.362433797373807</v>
      </c>
      <c r="AU73" s="376">
        <v>19.192233583750642</v>
      </c>
      <c r="AV73" s="376">
        <v>18.924362560935826</v>
      </c>
      <c r="AW73" s="376">
        <v>18.591718119513267</v>
      </c>
      <c r="AX73" s="376">
        <v>16.29498240360131</v>
      </c>
      <c r="AY73" s="376">
        <v>14.635338613512985</v>
      </c>
      <c r="AZ73" s="376">
        <v>12.603407745083446</v>
      </c>
      <c r="BA73" s="376">
        <v>10.602752965651632</v>
      </c>
      <c r="BB73" s="376">
        <v>9.3679427981394241</v>
      </c>
      <c r="BC73" s="376">
        <v>9.3918120665545661</v>
      </c>
      <c r="BD73" s="376">
        <v>9.3675396823653063</v>
      </c>
      <c r="BE73" s="376">
        <v>8.8574235945057858</v>
      </c>
      <c r="BF73" s="376">
        <v>8.8882891445702885</v>
      </c>
      <c r="BG73" s="376">
        <v>8.9456764981247012</v>
      </c>
      <c r="BH73" s="376">
        <v>8.3061259202009836</v>
      </c>
      <c r="BI73" s="376">
        <v>8.519413432503784</v>
      </c>
      <c r="BJ73" s="376">
        <v>9.0092019206163325</v>
      </c>
      <c r="BK73" s="376">
        <v>9.2880449368165969</v>
      </c>
      <c r="BL73" s="376">
        <v>9.1679460314903523</v>
      </c>
      <c r="BM73" s="376">
        <v>9.0763191287191347</v>
      </c>
      <c r="BN73" s="376">
        <v>9.5579337947339553</v>
      </c>
      <c r="BO73" s="376">
        <v>10.039236507577531</v>
      </c>
      <c r="BP73" s="376">
        <v>9.9360712588694451</v>
      </c>
      <c r="BQ73" s="376">
        <v>10.297011009762446</v>
      </c>
      <c r="BR73" s="376">
        <v>9.7072313789011897</v>
      </c>
      <c r="BS73" s="376">
        <v>9.3818592517715551</v>
      </c>
      <c r="BT73" s="376">
        <v>9.643951023116319</v>
      </c>
      <c r="BU73" s="376">
        <v>9.3050693807947145</v>
      </c>
      <c r="BV73" s="376">
        <v>8.3420718294149836</v>
      </c>
      <c r="BW73" s="376">
        <v>8.130637697502884</v>
      </c>
      <c r="BX73" s="376">
        <v>7.6171237280544979</v>
      </c>
      <c r="BY73" s="376">
        <v>6.8169583055043601</v>
      </c>
      <c r="BZ73" s="376">
        <v>6.0792643455890811</v>
      </c>
      <c r="CA73" s="376">
        <v>5.2872206920867395</v>
      </c>
      <c r="CB73" s="376">
        <v>5.0492928031181101</v>
      </c>
      <c r="CC73" s="376">
        <v>5.0891927876625083</v>
      </c>
      <c r="CD73" s="376">
        <v>5.7391576458417823</v>
      </c>
      <c r="CE73" s="376">
        <v>5.7036903897162974</v>
      </c>
      <c r="CF73" s="376">
        <v>5.2339771051234507</v>
      </c>
      <c r="CG73" s="376">
        <v>5.3923486417766675</v>
      </c>
      <c r="CH73" s="376">
        <v>5.6122536789903004</v>
      </c>
      <c r="CI73" s="376">
        <v>5.3838793268720506</v>
      </c>
      <c r="CJ73" s="376">
        <v>5.6760058155820596</v>
      </c>
      <c r="CK73" s="376">
        <v>6.7875204656212702</v>
      </c>
      <c r="CL73" s="376">
        <v>7.4704876443395563</v>
      </c>
      <c r="CM73" s="376">
        <v>7.9573683884535082</v>
      </c>
      <c r="CN73" s="376">
        <v>8.6844158768689041</v>
      </c>
      <c r="CO73" s="376">
        <v>8.41992806331832</v>
      </c>
      <c r="CP73" s="376">
        <v>7.8452654953952701</v>
      </c>
      <c r="CQ73" s="376">
        <v>8.0379642683510735</v>
      </c>
      <c r="CR73" s="376">
        <v>8.2350493442636417</v>
      </c>
      <c r="CS73" s="376">
        <v>7.8643504094147545</v>
      </c>
      <c r="CT73" s="376">
        <v>8.5389126112744069</v>
      </c>
      <c r="CU73" s="376">
        <v>8.3136806367440439</v>
      </c>
      <c r="CV73" s="376">
        <v>8.3828787704806977</v>
      </c>
      <c r="CW73" s="376">
        <v>7.8008301125094883</v>
      </c>
      <c r="CX73" s="376">
        <v>7.8572161720079627</v>
      </c>
      <c r="CY73" s="376">
        <v>7.2913668308370783</v>
      </c>
      <c r="CZ73" s="376">
        <v>7.6696863458322007</v>
      </c>
      <c r="DA73" s="376">
        <v>8.217166262308421</v>
      </c>
      <c r="DB73" s="376">
        <v>8.9715197160734164</v>
      </c>
      <c r="DC73" s="376">
        <v>9.2450848853268877</v>
      </c>
      <c r="DD73" s="376">
        <v>11.658646924429094</v>
      </c>
      <c r="DE73" s="376">
        <v>12.33214937893287</v>
      </c>
      <c r="DF73" s="376">
        <v>12.00960370108794</v>
      </c>
      <c r="DG73" s="376">
        <v>12.117802034304328</v>
      </c>
      <c r="DH73" s="376">
        <v>12.020082483313201</v>
      </c>
      <c r="DI73" s="376">
        <v>12.412951236557427</v>
      </c>
      <c r="DJ73" s="376">
        <v>12.248610876594412</v>
      </c>
      <c r="DK73" s="376">
        <v>12.358705882349279</v>
      </c>
      <c r="DL73" s="376">
        <v>11.729298301976666</v>
      </c>
      <c r="DM73" s="376">
        <v>12.041244597574497</v>
      </c>
      <c r="DN73" s="376">
        <v>11.567451030529988</v>
      </c>
      <c r="DO73" s="376">
        <v>11.611453304235924</v>
      </c>
      <c r="DP73" s="376">
        <v>9.5363000553101323</v>
      </c>
      <c r="DQ73" s="376">
        <v>9.3698256345994544</v>
      </c>
      <c r="DR73" s="376">
        <v>9.3030134550775685</v>
      </c>
      <c r="DS73" s="376">
        <v>9.3093741950619631</v>
      </c>
      <c r="DT73" s="376">
        <v>9.3380219517137579</v>
      </c>
      <c r="DU73" s="376">
        <v>9.3318961680542785</v>
      </c>
      <c r="DV73" s="376">
        <v>9.0121921057401249</v>
      </c>
      <c r="DW73" s="376">
        <v>9.0328392482342341</v>
      </c>
      <c r="DX73" s="376">
        <v>8.7742312304439061</v>
      </c>
      <c r="DY73" s="376">
        <v>7.9417884502821243</v>
      </c>
      <c r="DZ73" s="376">
        <v>7.8353915419426752</v>
      </c>
      <c r="EA73" s="376">
        <v>7.5804230591517934</v>
      </c>
      <c r="EB73" s="376">
        <v>7.3168031775185876</v>
      </c>
      <c r="EC73" s="376">
        <v>7.6050581319899662</v>
      </c>
      <c r="ED73" s="376">
        <v>7.8389298309648314</v>
      </c>
      <c r="EE73" s="376">
        <v>7.4618226746174301</v>
      </c>
      <c r="EF73" s="376">
        <v>7.3665702728019165</v>
      </c>
      <c r="EG73" s="376">
        <v>7.3000384355843195</v>
      </c>
      <c r="EH73" s="376">
        <v>7.3169304308164511</v>
      </c>
      <c r="EI73" s="376">
        <v>7.2586169026590142</v>
      </c>
      <c r="EJ73" s="376">
        <v>7.6695165040279223</v>
      </c>
      <c r="EK73" s="376">
        <v>7.6413738391640678</v>
      </c>
      <c r="EL73" s="376">
        <v>7.6028033482800064</v>
      </c>
      <c r="EM73" s="376">
        <v>7.7095935304848533</v>
      </c>
      <c r="EN73" s="376">
        <v>7.8504131395075465</v>
      </c>
      <c r="EO73" s="376">
        <v>7.149562507837774</v>
      </c>
      <c r="EP73" s="376">
        <v>6.6472021938194317</v>
      </c>
      <c r="EQ73" s="376">
        <v>6.5631455867757698</v>
      </c>
      <c r="ER73" s="376">
        <v>6.8122983791442051</v>
      </c>
      <c r="ES73" s="376">
        <v>6.6545298803262973</v>
      </c>
      <c r="ET73" s="376">
        <v>6.6966028530386552</v>
      </c>
      <c r="EU73" s="376">
        <v>6.7195587440553961</v>
      </c>
      <c r="EV73" s="376">
        <v>6.574921139096169</v>
      </c>
      <c r="EW73" s="376">
        <v>6.7899502403700494</v>
      </c>
      <c r="EX73" s="376">
        <v>7.1293512989783911</v>
      </c>
      <c r="EY73" s="376">
        <v>7.1928222288591632</v>
      </c>
      <c r="EZ73" s="376">
        <v>7.4026014846144133</v>
      </c>
      <c r="FA73" s="376">
        <v>7.8882683963092752</v>
      </c>
      <c r="FB73" s="376">
        <v>8.0137874469269601</v>
      </c>
      <c r="FC73" s="376">
        <v>8.0982362639417893</v>
      </c>
      <c r="FD73" s="376">
        <v>8.3244172021702099</v>
      </c>
      <c r="FE73" s="376">
        <v>8.4744987016317594</v>
      </c>
      <c r="FF73" s="376">
        <v>8.4694838382744599</v>
      </c>
      <c r="FG73" s="376">
        <v>8.8257770168903171</v>
      </c>
      <c r="FH73" s="376">
        <v>9.5187276796946723</v>
      </c>
      <c r="FI73" s="376">
        <v>10.161822050936415</v>
      </c>
      <c r="FJ73" s="178">
        <v>10.69072174245364</v>
      </c>
      <c r="FK73" s="178">
        <v>11.228476910637756</v>
      </c>
      <c r="FL73" s="178">
        <v>11.730824953381072</v>
      </c>
      <c r="FM73" s="178">
        <v>12.398131697002238</v>
      </c>
      <c r="FN73" s="178">
        <v>13.078536099947559</v>
      </c>
      <c r="FO73" s="178">
        <v>14.006777309286729</v>
      </c>
      <c r="FP73" s="178">
        <v>18.688084609278743</v>
      </c>
      <c r="FQ73" s="178">
        <v>21.336286308071859</v>
      </c>
      <c r="FR73" s="178">
        <v>24.534042592360535</v>
      </c>
      <c r="FS73" s="178">
        <v>27.114763962880044</v>
      </c>
      <c r="FT73" s="178">
        <v>28.421461822816287</v>
      </c>
      <c r="FU73" s="380">
        <v>30.469581811216027</v>
      </c>
      <c r="FV73" s="380">
        <v>28.887117393874256</v>
      </c>
      <c r="FW73" s="380">
        <v>33.79779360737907</v>
      </c>
      <c r="FX73" s="380">
        <v>34.76006239519257</v>
      </c>
      <c r="FY73" s="380">
        <v>35.967236393400846</v>
      </c>
      <c r="FZ73" s="380">
        <v>38.893956458636119</v>
      </c>
      <c r="GA73" s="380">
        <v>39.131804583648965</v>
      </c>
      <c r="GB73" s="380">
        <v>35.836179063079676</v>
      </c>
      <c r="GC73" s="380">
        <v>36.843902285299848</v>
      </c>
    </row>
    <row r="74" spans="2:185" s="234" customFormat="1">
      <c r="B74" s="378" t="s">
        <v>26</v>
      </c>
      <c r="C74" s="378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>
        <v>120.96008099617228</v>
      </c>
      <c r="Q74" s="376">
        <v>123.62581998158201</v>
      </c>
      <c r="R74" s="376">
        <v>123.78552394048445</v>
      </c>
      <c r="S74" s="376">
        <v>128.70666641320432</v>
      </c>
      <c r="T74" s="376">
        <v>122.49338632199837</v>
      </c>
      <c r="U74" s="376">
        <v>121.65460809564834</v>
      </c>
      <c r="V74" s="376">
        <v>112.77458558042517</v>
      </c>
      <c r="W74" s="376">
        <v>105.41421835686795</v>
      </c>
      <c r="X74" s="376">
        <v>99.74804085236606</v>
      </c>
      <c r="Y74" s="376">
        <v>93.679975519019976</v>
      </c>
      <c r="Z74" s="376">
        <v>86.733704630376664</v>
      </c>
      <c r="AA74" s="376">
        <v>81.309400412890483</v>
      </c>
      <c r="AB74" s="376">
        <v>75.246836170725501</v>
      </c>
      <c r="AC74" s="376">
        <v>68.439666802144714</v>
      </c>
      <c r="AD74" s="376">
        <v>62.797508135920005</v>
      </c>
      <c r="AE74" s="376">
        <v>54.167469246222112</v>
      </c>
      <c r="AF74" s="376">
        <v>51.154458169826547</v>
      </c>
      <c r="AG74" s="376">
        <v>46.911992939274981</v>
      </c>
      <c r="AH74" s="376">
        <v>43.645165594141943</v>
      </c>
      <c r="AI74" s="376">
        <v>39.333155193015166</v>
      </c>
      <c r="AJ74" s="376">
        <v>37.166359756742089</v>
      </c>
      <c r="AK74" s="376">
        <v>37.026977697192507</v>
      </c>
      <c r="AL74" s="376">
        <v>35.473051079071034</v>
      </c>
      <c r="AM74" s="376">
        <v>30.402087590206101</v>
      </c>
      <c r="AN74" s="376">
        <v>26.845466071677571</v>
      </c>
      <c r="AO74" s="376">
        <v>24.061527816751912</v>
      </c>
      <c r="AP74" s="376">
        <v>23.28786490845027</v>
      </c>
      <c r="AQ74" s="376">
        <v>22.7075576041325</v>
      </c>
      <c r="AR74" s="376">
        <v>21.993207413379082</v>
      </c>
      <c r="AS74" s="376">
        <v>20.853008677652113</v>
      </c>
      <c r="AT74" s="376">
        <v>20.407225869446343</v>
      </c>
      <c r="AU74" s="376">
        <v>20.14812317537692</v>
      </c>
      <c r="AV74" s="376">
        <v>19.83777475570945</v>
      </c>
      <c r="AW74" s="376">
        <v>19.054597371184311</v>
      </c>
      <c r="AX74" s="376">
        <v>19.326111030400664</v>
      </c>
      <c r="AY74" s="376">
        <v>20.239796482581447</v>
      </c>
      <c r="AZ74" s="376">
        <v>20.373933659592534</v>
      </c>
      <c r="BA74" s="376">
        <v>19.770232328347646</v>
      </c>
      <c r="BB74" s="376">
        <v>18.604663336652042</v>
      </c>
      <c r="BC74" s="376">
        <v>17.612729986385272</v>
      </c>
      <c r="BD74" s="376">
        <v>16.570502758796227</v>
      </c>
      <c r="BE74" s="376">
        <v>16.060613560371728</v>
      </c>
      <c r="BF74" s="376">
        <v>15.694372292408854</v>
      </c>
      <c r="BG74" s="376">
        <v>15.135000329230609</v>
      </c>
      <c r="BH74" s="376">
        <v>14.61285200974994</v>
      </c>
      <c r="BI74" s="376">
        <v>14.239775557054863</v>
      </c>
      <c r="BJ74" s="376">
        <v>14.000133068028324</v>
      </c>
      <c r="BK74" s="376">
        <v>13.405309394136815</v>
      </c>
      <c r="BL74" s="376">
        <v>13.703643578881628</v>
      </c>
      <c r="BM74" s="376">
        <v>14.032729913768213</v>
      </c>
      <c r="BN74" s="376">
        <v>13.526654582360518</v>
      </c>
      <c r="BO74" s="376">
        <v>12.640892043502944</v>
      </c>
      <c r="BP74" s="376">
        <v>12.754007448146712</v>
      </c>
      <c r="BQ74" s="376">
        <v>12.833573813494388</v>
      </c>
      <c r="BR74" s="376">
        <v>13.081505796135851</v>
      </c>
      <c r="BS74" s="376">
        <v>13.119924582172215</v>
      </c>
      <c r="BT74" s="376">
        <v>12.882855294743727</v>
      </c>
      <c r="BU74" s="376">
        <v>13.128666195937811</v>
      </c>
      <c r="BV74" s="376">
        <v>13.233369893866495</v>
      </c>
      <c r="BW74" s="376">
        <v>12.953668266447028</v>
      </c>
      <c r="BX74" s="376">
        <v>13.049412838665882</v>
      </c>
      <c r="BY74" s="376">
        <v>13.722236150702951</v>
      </c>
      <c r="BZ74" s="376">
        <v>14.123194902649184</v>
      </c>
      <c r="CA74" s="376">
        <v>15.034058371439261</v>
      </c>
      <c r="CB74" s="376">
        <v>15.323974342602321</v>
      </c>
      <c r="CC74" s="376">
        <v>15.538752083163109</v>
      </c>
      <c r="CD74" s="376">
        <v>15.27385336439499</v>
      </c>
      <c r="CE74" s="376">
        <v>15.502772904381969</v>
      </c>
      <c r="CF74" s="376">
        <v>15.76191166885266</v>
      </c>
      <c r="CG74" s="376">
        <v>16.079438562191935</v>
      </c>
      <c r="CH74" s="376">
        <v>16.162796489271109</v>
      </c>
      <c r="CI74" s="376">
        <v>16.295186725130677</v>
      </c>
      <c r="CJ74" s="376">
        <v>16.332464827834873</v>
      </c>
      <c r="CK74" s="376">
        <v>15.45043310232464</v>
      </c>
      <c r="CL74" s="376">
        <v>15.187270457740883</v>
      </c>
      <c r="CM74" s="376">
        <v>14.92268667453575</v>
      </c>
      <c r="CN74" s="376">
        <v>14.30011707602868</v>
      </c>
      <c r="CO74" s="376">
        <v>14.564321612320327</v>
      </c>
      <c r="CP74" s="376">
        <v>14.95614394094178</v>
      </c>
      <c r="CQ74" s="376">
        <v>14.596017847052655</v>
      </c>
      <c r="CR74" s="376">
        <v>14.436028747871124</v>
      </c>
      <c r="CS74" s="376">
        <v>14.235788951015714</v>
      </c>
      <c r="CT74" s="376">
        <v>13.671253359289317</v>
      </c>
      <c r="CU74" s="376">
        <v>14.140362950108454</v>
      </c>
      <c r="CV74" s="376">
        <v>13.826395710078309</v>
      </c>
      <c r="CW74" s="376">
        <v>14.031653672990632</v>
      </c>
      <c r="CX74" s="376">
        <v>14.380457767832519</v>
      </c>
      <c r="CY74" s="376">
        <v>14.960231877455035</v>
      </c>
      <c r="CZ74" s="376">
        <v>15.289730071136256</v>
      </c>
      <c r="DA74" s="376">
        <v>14.819835588529966</v>
      </c>
      <c r="DB74" s="376">
        <v>14.449380985855099</v>
      </c>
      <c r="DC74" s="376">
        <v>14.637717411072318</v>
      </c>
      <c r="DD74" s="376">
        <v>15.279168983427299</v>
      </c>
      <c r="DE74" s="376">
        <v>15.281999763590088</v>
      </c>
      <c r="DF74" s="376">
        <v>15.339937141434346</v>
      </c>
      <c r="DG74" s="376">
        <v>14.485444733433376</v>
      </c>
      <c r="DH74" s="376">
        <v>14.440187131719849</v>
      </c>
      <c r="DI74" s="376">
        <v>14.280536484948566</v>
      </c>
      <c r="DJ74" s="376">
        <v>13.98535585068227</v>
      </c>
      <c r="DK74" s="376">
        <v>13.887396430857084</v>
      </c>
      <c r="DL74" s="376">
        <v>14.065397109985492</v>
      </c>
      <c r="DM74" s="376">
        <v>14.101968663687655</v>
      </c>
      <c r="DN74" s="376">
        <v>13.871381278418269</v>
      </c>
      <c r="DO74" s="376">
        <v>13.580274290627401</v>
      </c>
      <c r="DP74" s="376">
        <v>12.882565271332005</v>
      </c>
      <c r="DQ74" s="376">
        <v>12.754886760303133</v>
      </c>
      <c r="DR74" s="376">
        <v>12.761447817494995</v>
      </c>
      <c r="DS74" s="376">
        <v>13.690473574416806</v>
      </c>
      <c r="DT74" s="376">
        <v>13.86164606102267</v>
      </c>
      <c r="DU74" s="376">
        <v>13.833718269616263</v>
      </c>
      <c r="DV74" s="376">
        <v>13.88892365046272</v>
      </c>
      <c r="DW74" s="376">
        <v>13.46435438869365</v>
      </c>
      <c r="DX74" s="376">
        <v>13.0116236678109</v>
      </c>
      <c r="DY74" s="376">
        <v>12.747130175769705</v>
      </c>
      <c r="DZ74" s="376">
        <v>12.591070691425303</v>
      </c>
      <c r="EA74" s="376">
        <v>12.379182553115633</v>
      </c>
      <c r="EB74" s="376">
        <v>12.070827013545625</v>
      </c>
      <c r="EC74" s="376">
        <v>11.83867902179343</v>
      </c>
      <c r="ED74" s="376">
        <v>11.614577516625909</v>
      </c>
      <c r="EE74" s="376">
        <v>10.421358011734634</v>
      </c>
      <c r="EF74" s="376">
        <v>10.249513909380955</v>
      </c>
      <c r="EG74" s="376">
        <v>10.437945264329141</v>
      </c>
      <c r="EH74" s="376">
        <v>10.423588341240338</v>
      </c>
      <c r="EI74" s="376">
        <v>10.258073243505084</v>
      </c>
      <c r="EJ74" s="376">
        <v>10.312619188252947</v>
      </c>
      <c r="EK74" s="376">
        <v>10.216913689520315</v>
      </c>
      <c r="EL74" s="376">
        <v>10.031316607513952</v>
      </c>
      <c r="EM74" s="376">
        <v>9.882111873236294</v>
      </c>
      <c r="EN74" s="376">
        <v>9.8874832281576115</v>
      </c>
      <c r="EO74" s="376">
        <v>9.608121754960564</v>
      </c>
      <c r="EP74" s="376">
        <v>9.3911997449742923</v>
      </c>
      <c r="EQ74" s="376">
        <v>9.1814450352146419</v>
      </c>
      <c r="ER74" s="376">
        <v>9.4090394508295407</v>
      </c>
      <c r="ES74" s="376">
        <v>8.9866254775794694</v>
      </c>
      <c r="ET74" s="376">
        <v>8.8023015296999478</v>
      </c>
      <c r="EU74" s="376">
        <v>8.707347353038557</v>
      </c>
      <c r="EV74" s="376">
        <v>8.5298601231736129</v>
      </c>
      <c r="EW74" s="376">
        <v>8.425349501048867</v>
      </c>
      <c r="EX74" s="376">
        <v>8.4177090170250466</v>
      </c>
      <c r="EY74" s="376">
        <v>8.5618545109962447</v>
      </c>
      <c r="EZ74" s="376">
        <v>8.667690042786365</v>
      </c>
      <c r="FA74" s="376">
        <v>8.7955772645238817</v>
      </c>
      <c r="FB74" s="376">
        <v>8.7616244976597333</v>
      </c>
      <c r="FC74" s="376">
        <v>8.6117105067858706</v>
      </c>
      <c r="FD74" s="376">
        <v>8.3415083860665913</v>
      </c>
      <c r="FE74" s="376">
        <v>8.7099941592047792</v>
      </c>
      <c r="FF74" s="376">
        <v>8.8973202409898473</v>
      </c>
      <c r="FG74" s="376">
        <v>9.2755684005747554</v>
      </c>
      <c r="FH74" s="376">
        <v>9.687231661994387</v>
      </c>
      <c r="FI74" s="376">
        <v>10.347891378812252</v>
      </c>
      <c r="FJ74" s="178">
        <v>11.264809284305887</v>
      </c>
      <c r="FK74" s="178">
        <v>11.759580849553345</v>
      </c>
      <c r="FL74" s="178">
        <v>12.415044216420233</v>
      </c>
      <c r="FM74" s="178">
        <v>13.256375658831612</v>
      </c>
      <c r="FN74" s="178">
        <v>14.268918842740424</v>
      </c>
      <c r="FO74" s="178">
        <v>15.211227934744814</v>
      </c>
      <c r="FP74" s="178">
        <v>16.809850042971963</v>
      </c>
      <c r="FQ74" s="178">
        <v>19.795010490232745</v>
      </c>
      <c r="FR74" s="178">
        <v>22.951422701031319</v>
      </c>
      <c r="FS74" s="178">
        <v>25.679010152119023</v>
      </c>
      <c r="FT74" s="178">
        <v>29.213244177941398</v>
      </c>
      <c r="FU74" s="380">
        <v>32.10028794101742</v>
      </c>
      <c r="FV74" s="380">
        <v>30.175292731343479</v>
      </c>
      <c r="FW74" s="380">
        <v>40.865352640560282</v>
      </c>
      <c r="FX74" s="380">
        <v>42.584498250601584</v>
      </c>
      <c r="FY74" s="380">
        <v>43.327513026398577</v>
      </c>
      <c r="FZ74" s="380">
        <v>43.723936615025963</v>
      </c>
      <c r="GA74" s="380">
        <v>45.096357861224469</v>
      </c>
      <c r="GB74" s="380">
        <v>45.594158381993211</v>
      </c>
      <c r="GC74" s="380">
        <v>43.41057203214762</v>
      </c>
    </row>
    <row r="75" spans="2:185" s="234" customFormat="1">
      <c r="B75" s="378" t="s">
        <v>27</v>
      </c>
      <c r="C75" s="378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>
        <v>79.389964276746639</v>
      </c>
      <c r="Q75" s="376">
        <v>81.405114180200769</v>
      </c>
      <c r="R75" s="376">
        <v>75.458383282414218</v>
      </c>
      <c r="S75" s="376">
        <v>82.353212966375125</v>
      </c>
      <c r="T75" s="376">
        <v>83.50186901480815</v>
      </c>
      <c r="U75" s="376">
        <v>85.548103023749647</v>
      </c>
      <c r="V75" s="376">
        <v>82.795929262928198</v>
      </c>
      <c r="W75" s="376">
        <v>83.990130702211857</v>
      </c>
      <c r="X75" s="376">
        <v>82.055208872599522</v>
      </c>
      <c r="Y75" s="376">
        <v>80.732984865498707</v>
      </c>
      <c r="Z75" s="376">
        <v>74.138989301101958</v>
      </c>
      <c r="AA75" s="376">
        <v>62.813263795191617</v>
      </c>
      <c r="AB75" s="376">
        <v>54.944742669922846</v>
      </c>
      <c r="AC75" s="376">
        <v>45.835052225434339</v>
      </c>
      <c r="AD75" s="376">
        <v>41.257750216933402</v>
      </c>
      <c r="AE75" s="376">
        <v>38.222853157338143</v>
      </c>
      <c r="AF75" s="376">
        <v>41.592148205533611</v>
      </c>
      <c r="AG75" s="376">
        <v>35.606659639685887</v>
      </c>
      <c r="AH75" s="376">
        <v>31.521941364602771</v>
      </c>
      <c r="AI75" s="376">
        <v>26.467752417535788</v>
      </c>
      <c r="AJ75" s="376">
        <v>25.955400719228592</v>
      </c>
      <c r="AK75" s="376">
        <v>26.335695754114433</v>
      </c>
      <c r="AL75" s="376">
        <v>28.758898167796119</v>
      </c>
      <c r="AM75" s="376">
        <v>32.381296759960229</v>
      </c>
      <c r="AN75" s="376">
        <v>36.608475966498112</v>
      </c>
      <c r="AO75" s="376">
        <v>40.382040694671765</v>
      </c>
      <c r="AP75" s="376">
        <v>42.235598513095965</v>
      </c>
      <c r="AQ75" s="376">
        <v>38.177719773310415</v>
      </c>
      <c r="AR75" s="376">
        <v>23.992551912884569</v>
      </c>
      <c r="AS75" s="376">
        <v>23.0680436504596</v>
      </c>
      <c r="AT75" s="376">
        <v>22.886030449006189</v>
      </c>
      <c r="AU75" s="376">
        <v>21.883876161368072</v>
      </c>
      <c r="AV75" s="376">
        <v>21.227855458654808</v>
      </c>
      <c r="AW75" s="376">
        <v>20.919562011445109</v>
      </c>
      <c r="AX75" s="376">
        <v>17.308832087572636</v>
      </c>
      <c r="AY75" s="376">
        <v>13.853928750261405</v>
      </c>
      <c r="AZ75" s="376">
        <v>10.154736354312783</v>
      </c>
      <c r="BA75" s="376">
        <v>6.9891044636821187</v>
      </c>
      <c r="BB75" s="376">
        <v>5.5055287848008421</v>
      </c>
      <c r="BC75" s="376">
        <v>5.3532940073945614</v>
      </c>
      <c r="BD75" s="376">
        <v>5.6395693526464887</v>
      </c>
      <c r="BE75" s="376">
        <v>5.6407234361930598</v>
      </c>
      <c r="BF75" s="376">
        <v>5.5040667921668032</v>
      </c>
      <c r="BG75" s="376">
        <v>5.5551891729799934</v>
      </c>
      <c r="BH75" s="376">
        <v>5.4735928102787375</v>
      </c>
      <c r="BI75" s="376">
        <v>5.8379266546304169</v>
      </c>
      <c r="BJ75" s="376">
        <v>6.9160127140610177</v>
      </c>
      <c r="BK75" s="376">
        <v>7.9382450757766216</v>
      </c>
      <c r="BL75" s="376">
        <v>7.3743563589271615</v>
      </c>
      <c r="BM75" s="376">
        <v>7.1140177059239553</v>
      </c>
      <c r="BN75" s="376">
        <v>8.0308577040503337</v>
      </c>
      <c r="BO75" s="376">
        <v>9.4438869291040355</v>
      </c>
      <c r="BP75" s="376">
        <v>9.3922125944733956</v>
      </c>
      <c r="BQ75" s="376">
        <v>9.3707829438516939</v>
      </c>
      <c r="BR75" s="376">
        <v>9.0058095577382318</v>
      </c>
      <c r="BS75" s="376">
        <v>8.6600392510077082</v>
      </c>
      <c r="BT75" s="376">
        <v>8.9120839890816423</v>
      </c>
      <c r="BU75" s="376">
        <v>8.3214025114054557</v>
      </c>
      <c r="BV75" s="376">
        <v>6.8048108098682034</v>
      </c>
      <c r="BW75" s="376">
        <v>7.1284589919604375</v>
      </c>
      <c r="BX75" s="376">
        <v>7.0693943547301092</v>
      </c>
      <c r="BY75" s="376">
        <v>5.6481922890840481</v>
      </c>
      <c r="BZ75" s="376">
        <v>4.5585129428142981</v>
      </c>
      <c r="CA75" s="376">
        <v>3.2176936183553737</v>
      </c>
      <c r="CB75" s="376">
        <v>2.9258172321724301</v>
      </c>
      <c r="CC75" s="376">
        <v>3.1073231669350809</v>
      </c>
      <c r="CD75" s="376">
        <v>4.1896852704356089</v>
      </c>
      <c r="CE75" s="376">
        <v>4.3395976157503942</v>
      </c>
      <c r="CF75" s="376">
        <v>4.0238968558643773</v>
      </c>
      <c r="CG75" s="376">
        <v>4.1338657556111782</v>
      </c>
      <c r="CH75" s="376">
        <v>4.2423771527114358</v>
      </c>
      <c r="CI75" s="376">
        <v>3.5392951109481783</v>
      </c>
      <c r="CJ75" s="376">
        <v>3.5959779817443573</v>
      </c>
      <c r="CK75" s="376">
        <v>5.7983042570821972</v>
      </c>
      <c r="CL75" s="376">
        <v>7.1056690241617391</v>
      </c>
      <c r="CM75" s="376">
        <v>8.1899775190021611</v>
      </c>
      <c r="CN75" s="376">
        <v>9.4492911516070688</v>
      </c>
      <c r="CO75" s="376">
        <v>9.1458099540682571</v>
      </c>
      <c r="CP75" s="376">
        <v>8.1213927101121097</v>
      </c>
      <c r="CQ75" s="376">
        <v>8.2517119874129712</v>
      </c>
      <c r="CR75" s="376">
        <v>8.4287493690790303</v>
      </c>
      <c r="CS75" s="376">
        <v>8.1990262859376077</v>
      </c>
      <c r="CT75" s="376">
        <v>9.482887256633596</v>
      </c>
      <c r="CU75" s="376">
        <v>9.2144792422011488</v>
      </c>
      <c r="CV75" s="376">
        <v>9.4240542848350337</v>
      </c>
      <c r="CW75" s="376">
        <v>8.537636364606918</v>
      </c>
      <c r="CX75" s="376">
        <v>8.1822051863290195</v>
      </c>
      <c r="CY75" s="376">
        <v>6.8811462969987414</v>
      </c>
      <c r="CZ75" s="376">
        <v>6.7976231826386551</v>
      </c>
      <c r="DA75" s="376">
        <v>7.5432399944840363</v>
      </c>
      <c r="DB75" s="376">
        <v>8.3839561433049692</v>
      </c>
      <c r="DC75" s="376">
        <v>8.8682754698690438</v>
      </c>
      <c r="DD75" s="376">
        <v>12.328033894314295</v>
      </c>
      <c r="DE75" s="376">
        <v>13.354453991903386</v>
      </c>
      <c r="DF75" s="376">
        <v>12.621046954421658</v>
      </c>
      <c r="DG75" s="376">
        <v>12.962041399777082</v>
      </c>
      <c r="DH75" s="376">
        <v>12.737081128663501</v>
      </c>
      <c r="DI75" s="376">
        <v>13.255263491288337</v>
      </c>
      <c r="DJ75" s="376">
        <v>13.151603668487223</v>
      </c>
      <c r="DK75" s="376">
        <v>13.365906475782328</v>
      </c>
      <c r="DL75" s="376">
        <v>12.655762958176886</v>
      </c>
      <c r="DM75" s="376">
        <v>12.810472940448491</v>
      </c>
      <c r="DN75" s="376">
        <v>12.225666962428713</v>
      </c>
      <c r="DO75" s="376">
        <v>11.86733604811071</v>
      </c>
      <c r="DP75" s="376">
        <v>8.7447066009204555</v>
      </c>
      <c r="DQ75" s="376">
        <v>8.0860864511452419</v>
      </c>
      <c r="DR75" s="376">
        <v>7.8416134035334393</v>
      </c>
      <c r="DS75" s="376">
        <v>7.0523566259533137</v>
      </c>
      <c r="DT75" s="376">
        <v>6.9985352009745361</v>
      </c>
      <c r="DU75" s="376">
        <v>6.5981364425376379</v>
      </c>
      <c r="DV75" s="376">
        <v>5.9254284666148829</v>
      </c>
      <c r="DW75" s="376">
        <v>5.975400771966779</v>
      </c>
      <c r="DX75" s="376">
        <v>5.7466706064813113</v>
      </c>
      <c r="DY75" s="376">
        <v>5.0469383739789455</v>
      </c>
      <c r="DZ75" s="376">
        <v>5.0241485902435548</v>
      </c>
      <c r="EA75" s="376">
        <v>4.9890079589584566</v>
      </c>
      <c r="EB75" s="376">
        <v>4.8202227696293951</v>
      </c>
      <c r="EC75" s="376">
        <v>5.5970113498548333</v>
      </c>
      <c r="ED75" s="376">
        <v>6.220976415759278</v>
      </c>
      <c r="EE75" s="376">
        <v>6.1228535496802667</v>
      </c>
      <c r="EF75" s="376">
        <v>6.0744528139759826</v>
      </c>
      <c r="EG75" s="376">
        <v>6.1140092549174945</v>
      </c>
      <c r="EH75" s="376">
        <v>6.3207040824108471</v>
      </c>
      <c r="EI75" s="376">
        <v>6.3138773776135579</v>
      </c>
      <c r="EJ75" s="376">
        <v>6.9138991211393348</v>
      </c>
      <c r="EK75" s="376">
        <v>6.9225914044920618</v>
      </c>
      <c r="EL75" s="376">
        <v>6.8470800425747136</v>
      </c>
      <c r="EM75" s="376">
        <v>6.9238455794668017</v>
      </c>
      <c r="EN75" s="376">
        <v>6.8364877168656122</v>
      </c>
      <c r="EO75" s="376">
        <v>5.7228148121382842</v>
      </c>
      <c r="EP75" s="376">
        <v>4.8276921874598466</v>
      </c>
      <c r="EQ75" s="376">
        <v>4.4583328405060652</v>
      </c>
      <c r="ER75" s="376">
        <v>4.4337934387689266</v>
      </c>
      <c r="ES75" s="376">
        <v>4.1823134411661016</v>
      </c>
      <c r="ET75" s="376">
        <v>4.0535099006823447</v>
      </c>
      <c r="EU75" s="376">
        <v>3.9576674547995974</v>
      </c>
      <c r="EV75" s="376">
        <v>3.5199204601212362</v>
      </c>
      <c r="EW75" s="376">
        <v>3.5386572867027324</v>
      </c>
      <c r="EX75" s="376">
        <v>3.8179546471496995</v>
      </c>
      <c r="EY75" s="376">
        <v>3.7175395971748753</v>
      </c>
      <c r="EZ75" s="376">
        <v>3.8970978023574689</v>
      </c>
      <c r="FA75" s="376">
        <v>4.5055722890341325</v>
      </c>
      <c r="FB75" s="376">
        <v>4.5971212957319159</v>
      </c>
      <c r="FC75" s="376">
        <v>4.8263581244673395</v>
      </c>
      <c r="FD75" s="376">
        <v>5.2822944672616936</v>
      </c>
      <c r="FE75" s="376">
        <v>5.3934607681569329</v>
      </c>
      <c r="FF75" s="376">
        <v>5.369302135731135</v>
      </c>
      <c r="FG75" s="376">
        <v>5.6770236503303018</v>
      </c>
      <c r="FH75" s="376">
        <v>6.772973473751092</v>
      </c>
      <c r="FI75" s="376">
        <v>7.6531615830424009</v>
      </c>
      <c r="FJ75" s="178">
        <v>8.2198542930231824</v>
      </c>
      <c r="FK75" s="178">
        <v>9.0116513927881883</v>
      </c>
      <c r="FL75" s="178">
        <v>9.604078157608253</v>
      </c>
      <c r="FM75" s="178">
        <v>10.092273855511118</v>
      </c>
      <c r="FN75" s="178">
        <v>10.656206274743026</v>
      </c>
      <c r="FO75" s="178">
        <v>11.644474194303436</v>
      </c>
      <c r="FP75" s="178">
        <v>18.054583051223823</v>
      </c>
      <c r="FQ75" s="178">
        <v>20.88734799763721</v>
      </c>
      <c r="FR75" s="178">
        <v>24.425715464519097</v>
      </c>
      <c r="FS75" s="178">
        <v>27.281007847791319</v>
      </c>
      <c r="FT75" s="178">
        <v>27.83540824037453</v>
      </c>
      <c r="FU75" s="380">
        <v>29.209390321539576</v>
      </c>
      <c r="FV75" s="380">
        <v>27.836779660811661</v>
      </c>
      <c r="FW75" s="380">
        <v>30.923083389148523</v>
      </c>
      <c r="FX75" s="380">
        <v>30.850103768064745</v>
      </c>
      <c r="FY75" s="380">
        <v>30.83467141696508</v>
      </c>
      <c r="FZ75" s="380">
        <v>34.283068956465364</v>
      </c>
      <c r="GA75" s="380">
        <v>33.591892733049256</v>
      </c>
      <c r="GB75" s="380">
        <v>28.131166052157759</v>
      </c>
      <c r="GC75" s="380">
        <v>29.81847203952012</v>
      </c>
    </row>
    <row r="76" spans="2:185" s="234" customFormat="1">
      <c r="B76" s="378"/>
      <c r="C76" s="378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6"/>
      <c r="BK76" s="376"/>
      <c r="BL76" s="376"/>
      <c r="BM76" s="376"/>
      <c r="BN76" s="376"/>
      <c r="BO76" s="376"/>
      <c r="BP76" s="376"/>
      <c r="BQ76" s="376"/>
      <c r="BR76" s="376"/>
      <c r="BS76" s="376"/>
      <c r="BT76" s="376"/>
      <c r="BU76" s="376"/>
      <c r="BV76" s="376"/>
      <c r="BW76" s="376"/>
      <c r="BX76" s="376"/>
      <c r="BY76" s="376"/>
      <c r="BZ76" s="376"/>
      <c r="CA76" s="376"/>
      <c r="CB76" s="376"/>
      <c r="CC76" s="376"/>
      <c r="CD76" s="376"/>
      <c r="CE76" s="376"/>
      <c r="CF76" s="376"/>
      <c r="CG76" s="376"/>
      <c r="CH76" s="376"/>
      <c r="CI76" s="376"/>
      <c r="CJ76" s="376"/>
      <c r="CK76" s="376"/>
      <c r="CL76" s="376"/>
      <c r="CM76" s="376"/>
      <c r="CN76" s="376"/>
      <c r="CO76" s="376"/>
      <c r="CP76" s="376"/>
      <c r="CQ76" s="376"/>
      <c r="CR76" s="376"/>
      <c r="CS76" s="376"/>
      <c r="CT76" s="376"/>
      <c r="CU76" s="376"/>
      <c r="CV76" s="376"/>
      <c r="CW76" s="376"/>
      <c r="CX76" s="376"/>
      <c r="CY76" s="376"/>
      <c r="CZ76" s="376"/>
      <c r="DA76" s="376"/>
      <c r="DB76" s="376"/>
      <c r="DC76" s="376"/>
      <c r="DD76" s="376"/>
      <c r="DE76" s="376"/>
      <c r="DF76" s="376"/>
      <c r="DG76" s="376"/>
      <c r="DH76" s="376"/>
      <c r="DI76" s="376"/>
      <c r="DJ76" s="376"/>
      <c r="DK76" s="376"/>
      <c r="DL76" s="376"/>
      <c r="DM76" s="376"/>
      <c r="DN76" s="376"/>
      <c r="DO76" s="376"/>
      <c r="DP76" s="376"/>
      <c r="DQ76" s="376"/>
      <c r="DR76" s="376"/>
      <c r="DS76" s="376"/>
      <c r="DT76" s="376"/>
      <c r="DU76" s="376"/>
      <c r="DV76" s="376"/>
      <c r="DW76" s="376"/>
      <c r="DX76" s="376"/>
      <c r="DY76" s="376"/>
      <c r="DZ76" s="376"/>
      <c r="EA76" s="376"/>
      <c r="EB76" s="376"/>
      <c r="EC76" s="376"/>
      <c r="ED76" s="376"/>
      <c r="EE76" s="376"/>
      <c r="EF76" s="376"/>
      <c r="EG76" s="376"/>
      <c r="EH76" s="376"/>
      <c r="EI76" s="376"/>
      <c r="EJ76" s="376"/>
      <c r="EK76" s="376"/>
      <c r="EL76" s="376"/>
      <c r="EM76" s="376"/>
      <c r="EN76" s="376"/>
      <c r="EO76" s="376"/>
      <c r="EP76" s="376"/>
      <c r="EQ76" s="376"/>
      <c r="ER76" s="376"/>
      <c r="ES76" s="376"/>
      <c r="ET76" s="376"/>
      <c r="EU76" s="376"/>
      <c r="EV76" s="376"/>
      <c r="EW76" s="376"/>
      <c r="EX76" s="376"/>
      <c r="EY76" s="376"/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8"/>
      <c r="FU76" s="408"/>
      <c r="FV76" s="408"/>
      <c r="FW76" s="408"/>
      <c r="FX76" s="408"/>
      <c r="FY76" s="408"/>
      <c r="FZ76" s="408"/>
      <c r="GA76" s="408"/>
      <c r="GB76" s="408"/>
      <c r="GC76" s="408"/>
    </row>
    <row r="77" spans="2:185" s="234" customFormat="1">
      <c r="B77" s="374" t="s">
        <v>129</v>
      </c>
      <c r="C77" s="378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  <c r="AQ77" s="376"/>
      <c r="AR77" s="376"/>
      <c r="AS77" s="376"/>
      <c r="AT77" s="376"/>
      <c r="AU77" s="376"/>
      <c r="AV77" s="376"/>
      <c r="AW77" s="376"/>
      <c r="AX77" s="376"/>
      <c r="AY77" s="376"/>
      <c r="AZ77" s="376"/>
      <c r="BA77" s="376"/>
      <c r="BB77" s="376"/>
      <c r="BC77" s="376"/>
      <c r="BD77" s="376"/>
      <c r="BE77" s="376"/>
      <c r="BF77" s="376"/>
      <c r="BG77" s="376"/>
      <c r="BH77" s="376"/>
      <c r="BI77" s="376"/>
      <c r="BJ77" s="376"/>
      <c r="BK77" s="376"/>
      <c r="BL77" s="376"/>
      <c r="BM77" s="376"/>
      <c r="BN77" s="376"/>
      <c r="BO77" s="376"/>
      <c r="BP77" s="376"/>
      <c r="BQ77" s="376"/>
      <c r="BR77" s="376"/>
      <c r="BS77" s="376"/>
      <c r="BT77" s="376"/>
      <c r="BU77" s="376"/>
      <c r="BV77" s="376"/>
      <c r="BW77" s="376"/>
      <c r="BX77" s="376"/>
      <c r="BY77" s="376"/>
      <c r="BZ77" s="376"/>
      <c r="CA77" s="376"/>
      <c r="CB77" s="376"/>
      <c r="CC77" s="376"/>
      <c r="CD77" s="376"/>
      <c r="CE77" s="376"/>
      <c r="CF77" s="376"/>
      <c r="CG77" s="376"/>
      <c r="CH77" s="376"/>
      <c r="CI77" s="376"/>
      <c r="CJ77" s="376"/>
      <c r="CK77" s="376"/>
      <c r="CL77" s="376"/>
      <c r="CM77" s="376"/>
      <c r="CN77" s="376"/>
      <c r="CO77" s="376"/>
      <c r="CP77" s="376"/>
      <c r="CQ77" s="376"/>
      <c r="CR77" s="376"/>
      <c r="CS77" s="376"/>
      <c r="CT77" s="376"/>
      <c r="CU77" s="376"/>
      <c r="CV77" s="376"/>
      <c r="CW77" s="376"/>
      <c r="CX77" s="376"/>
      <c r="CY77" s="376"/>
      <c r="CZ77" s="376"/>
      <c r="DA77" s="376"/>
      <c r="DB77" s="376"/>
      <c r="DC77" s="376"/>
      <c r="DD77" s="376"/>
      <c r="DE77" s="376"/>
      <c r="DF77" s="376"/>
      <c r="DG77" s="376"/>
      <c r="DH77" s="376"/>
      <c r="DI77" s="376"/>
      <c r="DJ77" s="376"/>
      <c r="DK77" s="376"/>
      <c r="DL77" s="376"/>
      <c r="DM77" s="376"/>
      <c r="DN77" s="376"/>
      <c r="DO77" s="376"/>
      <c r="DP77" s="376"/>
      <c r="DQ77" s="376"/>
      <c r="DR77" s="376"/>
      <c r="DS77" s="376"/>
      <c r="DT77" s="376"/>
      <c r="DU77" s="376"/>
      <c r="DV77" s="376"/>
      <c r="DW77" s="376"/>
      <c r="DX77" s="376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8"/>
      <c r="FU77" s="408"/>
      <c r="FV77" s="408"/>
      <c r="FW77" s="408"/>
      <c r="FX77" s="408"/>
      <c r="FY77" s="408"/>
      <c r="FZ77" s="408"/>
      <c r="GA77" s="408"/>
      <c r="GB77" s="408"/>
      <c r="GC77" s="408"/>
    </row>
    <row r="78" spans="2:185" s="234" customFormat="1">
      <c r="B78" s="378" t="s">
        <v>20</v>
      </c>
      <c r="C78" s="378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>
        <v>43.525439300960066</v>
      </c>
      <c r="AN78" s="376">
        <v>40.557019895125009</v>
      </c>
      <c r="AO78" s="376">
        <v>38.007605140329417</v>
      </c>
      <c r="AP78" s="376">
        <v>35.84960903052783</v>
      </c>
      <c r="AQ78" s="376">
        <v>34.076741099135873</v>
      </c>
      <c r="AR78" s="376">
        <v>32.02256920641382</v>
      </c>
      <c r="AS78" s="376">
        <v>30.232131446301857</v>
      </c>
      <c r="AT78" s="376">
        <v>28.696398600711358</v>
      </c>
      <c r="AU78" s="376">
        <v>27.459962436443618</v>
      </c>
      <c r="AV78" s="376">
        <v>26.317853655679091</v>
      </c>
      <c r="AW78" s="376">
        <v>25.14255180873992</v>
      </c>
      <c r="AX78" s="376">
        <v>23.963750193238532</v>
      </c>
      <c r="AY78" s="376">
        <v>22.960959408277269</v>
      </c>
      <c r="AZ78" s="376">
        <v>21.959111081857863</v>
      </c>
      <c r="BA78" s="376">
        <v>20.913516086560779</v>
      </c>
      <c r="BB78" s="376">
        <v>19.784887737480595</v>
      </c>
      <c r="BC78" s="376">
        <v>18.705604382987516</v>
      </c>
      <c r="BD78" s="376">
        <v>17.872908046398162</v>
      </c>
      <c r="BE78" s="376">
        <v>17.117160410623988</v>
      </c>
      <c r="BF78" s="376">
        <v>16.382716434263411</v>
      </c>
      <c r="BG78" s="376">
        <v>15.666435713213067</v>
      </c>
      <c r="BH78" s="376">
        <v>14.978633987274748</v>
      </c>
      <c r="BI78" s="376">
        <v>14.344647411130019</v>
      </c>
      <c r="BJ78" s="376">
        <v>13.803861646867155</v>
      </c>
      <c r="BK78" s="376">
        <v>13.304699213992798</v>
      </c>
      <c r="BL78" s="376">
        <v>12.907530829433632</v>
      </c>
      <c r="BM78" s="376">
        <v>12.644868272999688</v>
      </c>
      <c r="BN78" s="376">
        <v>12.486883252184455</v>
      </c>
      <c r="BO78" s="376">
        <v>12.373912139595644</v>
      </c>
      <c r="BP78" s="376">
        <v>12.310554800090134</v>
      </c>
      <c r="BQ78" s="376">
        <v>12.270654368616206</v>
      </c>
      <c r="BR78" s="376">
        <v>12.254061786037184</v>
      </c>
      <c r="BS78" s="376">
        <v>12.265941493762899</v>
      </c>
      <c r="BT78" s="376">
        <v>12.290576131873543</v>
      </c>
      <c r="BU78" s="376">
        <v>12.317806451588019</v>
      </c>
      <c r="BV78" s="376">
        <v>12.288200258313831</v>
      </c>
      <c r="BW78" s="376">
        <v>12.249284183675746</v>
      </c>
      <c r="BX78" s="376">
        <v>12.21461693745589</v>
      </c>
      <c r="BY78" s="376">
        <v>12.167192311398267</v>
      </c>
      <c r="BZ78" s="376">
        <v>12.111619331935518</v>
      </c>
      <c r="CA78" s="376">
        <v>12.076436197214303</v>
      </c>
      <c r="CB78" s="376">
        <v>12.049182886174714</v>
      </c>
      <c r="CC78" s="376">
        <v>12.040980974533744</v>
      </c>
      <c r="CD78" s="376">
        <v>12.049874739620293</v>
      </c>
      <c r="CE78" s="376">
        <v>12.084817918075874</v>
      </c>
      <c r="CF78" s="376">
        <v>12.137878978492299</v>
      </c>
      <c r="CG78" s="376">
        <v>12.221900705177614</v>
      </c>
      <c r="CH78" s="376">
        <v>12.346962399722905</v>
      </c>
      <c r="CI78" s="376">
        <v>12.464533808905465</v>
      </c>
      <c r="CJ78" s="376">
        <v>12.587169282176669</v>
      </c>
      <c r="CK78" s="376">
        <v>12.725370760137999</v>
      </c>
      <c r="CL78" s="376">
        <v>12.889809876243131</v>
      </c>
      <c r="CM78" s="376">
        <v>13.057208979537593</v>
      </c>
      <c r="CN78" s="376">
        <v>13.203920860153451</v>
      </c>
      <c r="CO78" s="376">
        <v>13.341721771193171</v>
      </c>
      <c r="CP78" s="376">
        <v>13.461965036691371</v>
      </c>
      <c r="CQ78" s="376">
        <v>13.543191657157937</v>
      </c>
      <c r="CR78" s="376">
        <v>13.608872103129176</v>
      </c>
      <c r="CS78" s="376">
        <v>13.634445774816539</v>
      </c>
      <c r="CT78" s="376">
        <v>13.653024591924945</v>
      </c>
      <c r="CU78" s="376">
        <v>13.720515828482061</v>
      </c>
      <c r="CV78" s="376">
        <v>13.765292198334777</v>
      </c>
      <c r="CW78" s="376">
        <v>13.780649023827607</v>
      </c>
      <c r="CX78" s="376">
        <v>13.789321497628816</v>
      </c>
      <c r="CY78" s="376">
        <v>13.777041739103035</v>
      </c>
      <c r="CZ78" s="376">
        <v>13.781976281684649</v>
      </c>
      <c r="DA78" s="376">
        <v>13.768296253381408</v>
      </c>
      <c r="DB78" s="376">
        <v>13.749030915553906</v>
      </c>
      <c r="DC78" s="376">
        <v>13.768852082253712</v>
      </c>
      <c r="DD78" s="376">
        <v>13.946033217437614</v>
      </c>
      <c r="DE78" s="376">
        <v>14.166297190192111</v>
      </c>
      <c r="DF78" s="376">
        <v>14.365595597224679</v>
      </c>
      <c r="DG78" s="376">
        <v>14.480116879047689</v>
      </c>
      <c r="DH78" s="376">
        <v>14.588657121799375</v>
      </c>
      <c r="DI78" s="376">
        <v>14.702261185152832</v>
      </c>
      <c r="DJ78" s="376">
        <v>14.777074117470089</v>
      </c>
      <c r="DK78" s="376">
        <v>14.845267597902945</v>
      </c>
      <c r="DL78" s="376">
        <v>14.894849235668595</v>
      </c>
      <c r="DM78" s="376">
        <v>14.954712516628854</v>
      </c>
      <c r="DN78" s="376">
        <v>14.977958628457234</v>
      </c>
      <c r="DO78" s="376">
        <v>14.939558129806896</v>
      </c>
      <c r="DP78" s="376">
        <v>14.607232893281164</v>
      </c>
      <c r="DQ78" s="376">
        <v>14.210135805357616</v>
      </c>
      <c r="DR78" s="376">
        <v>13.819072663468779</v>
      </c>
      <c r="DS78" s="376">
        <v>13.483537627934883</v>
      </c>
      <c r="DT78" s="376">
        <v>13.177509623659688</v>
      </c>
      <c r="DU78" s="376">
        <v>12.867313265857261</v>
      </c>
      <c r="DV78" s="376">
        <v>12.567032987304083</v>
      </c>
      <c r="DW78" s="376">
        <v>12.258922723570564</v>
      </c>
      <c r="DX78" s="376">
        <v>11.929884109857669</v>
      </c>
      <c r="DY78" s="376">
        <v>11.566796268898205</v>
      </c>
      <c r="DZ78" s="376">
        <v>11.234362157699529</v>
      </c>
      <c r="EA78" s="376">
        <v>10.927917010593834</v>
      </c>
      <c r="EB78" s="376">
        <v>10.740459077447939</v>
      </c>
      <c r="EC78" s="376">
        <v>10.600899130658025</v>
      </c>
      <c r="ED78" s="376">
        <v>10.481729180028964</v>
      </c>
      <c r="EE78" s="376">
        <v>10.284675898299422</v>
      </c>
      <c r="EF78" s="376">
        <v>10.070597639398237</v>
      </c>
      <c r="EG78" s="376">
        <v>9.8835477502367439</v>
      </c>
      <c r="EH78" s="376">
        <v>9.7200778695829335</v>
      </c>
      <c r="EI78" s="376">
        <v>9.5675210407941691</v>
      </c>
      <c r="EJ78" s="376">
        <v>9.4657583915160437</v>
      </c>
      <c r="EK78" s="376">
        <v>9.3913358144363421</v>
      </c>
      <c r="EL78" s="376">
        <v>9.3120692231117186</v>
      </c>
      <c r="EM78" s="376">
        <v>9.2382969928418426</v>
      </c>
      <c r="EN78" s="376">
        <v>9.1785762611081623</v>
      </c>
      <c r="EO78" s="376">
        <v>9.0635849727340947</v>
      </c>
      <c r="EP78" s="376">
        <v>8.9051917372146683</v>
      </c>
      <c r="EQ78" s="376">
        <v>8.788537638950956</v>
      </c>
      <c r="ER78" s="376">
        <v>8.6961367181626503</v>
      </c>
      <c r="ES78" s="376">
        <v>8.5617673193456589</v>
      </c>
      <c r="ET78" s="376">
        <v>8.4087836227139547</v>
      </c>
      <c r="EU78" s="376">
        <v>8.2574550354349796</v>
      </c>
      <c r="EV78" s="376">
        <v>8.0645358099317619</v>
      </c>
      <c r="EW78" s="376">
        <v>7.8726393981827902</v>
      </c>
      <c r="EX78" s="376">
        <v>7.7019429568056408</v>
      </c>
      <c r="EY78" s="376">
        <v>7.5442704122718585</v>
      </c>
      <c r="EZ78" s="376">
        <v>7.4037974504459925</v>
      </c>
      <c r="FA78" s="376">
        <v>7.331754402341395</v>
      </c>
      <c r="FB78" s="376">
        <v>7.296324293982881</v>
      </c>
      <c r="FC78" s="376">
        <v>7.2803873036109357</v>
      </c>
      <c r="FD78" s="376">
        <v>7.2493253738222796</v>
      </c>
      <c r="FE78" s="376">
        <v>7.2723419812465551</v>
      </c>
      <c r="FF78" s="376">
        <v>7.3199062636583268</v>
      </c>
      <c r="FG78" s="376">
        <v>7.406252653017642</v>
      </c>
      <c r="FH78" s="376">
        <v>7.5680321842426235</v>
      </c>
      <c r="FI78" s="376">
        <v>7.7977649063880161</v>
      </c>
      <c r="FJ78" s="178">
        <v>8.0883837350554053</v>
      </c>
      <c r="FK78" s="178">
        <v>8.4233126318349107</v>
      </c>
      <c r="FL78" s="178">
        <v>8.8007738996786813</v>
      </c>
      <c r="FM78" s="178">
        <v>9.217182038060546</v>
      </c>
      <c r="FN78" s="178">
        <v>9.7065670562434647</v>
      </c>
      <c r="FO78" s="178">
        <v>10.27910825821159</v>
      </c>
      <c r="FP78" s="178">
        <v>11.11669690919288</v>
      </c>
      <c r="FQ78" s="178">
        <v>12.179398340548332</v>
      </c>
      <c r="FR78" s="178">
        <v>13.513683083494787</v>
      </c>
      <c r="FS78" s="178">
        <v>15.050000934623053</v>
      </c>
      <c r="FT78" s="178">
        <v>16.758323449450408</v>
      </c>
      <c r="FU78" s="380">
        <v>18.60792031691998</v>
      </c>
      <c r="FV78" s="380">
        <v>20.229535499607998</v>
      </c>
      <c r="FW78" s="380">
        <v>23.097502558348857</v>
      </c>
      <c r="FX78" s="380">
        <v>25.447391776980723</v>
      </c>
      <c r="FY78" s="380">
        <v>27.771562769564007</v>
      </c>
      <c r="FZ78" s="380">
        <v>30.09789797610647</v>
      </c>
      <c r="GA78" s="380">
        <v>32.393783918428532</v>
      </c>
      <c r="GB78" s="380">
        <v>34.291502948995365</v>
      </c>
      <c r="GC78" s="380">
        <v>35.849491438303893</v>
      </c>
    </row>
    <row r="79" spans="2:185" s="234" customFormat="1">
      <c r="B79" s="378" t="s">
        <v>24</v>
      </c>
      <c r="C79" s="378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>
        <v>49.813237490610973</v>
      </c>
      <c r="AN79" s="376">
        <v>45.886280579241912</v>
      </c>
      <c r="AO79" s="376">
        <v>42.127045339713142</v>
      </c>
      <c r="AP79" s="376">
        <v>38.798051167016069</v>
      </c>
      <c r="AQ79" s="376">
        <v>36.16013499904718</v>
      </c>
      <c r="AR79" s="376">
        <v>33.677173091273339</v>
      </c>
      <c r="AS79" s="376">
        <v>31.464319461400091</v>
      </c>
      <c r="AT79" s="376">
        <v>29.570629132622873</v>
      </c>
      <c r="AU79" s="376">
        <v>28.07329181834708</v>
      </c>
      <c r="AV79" s="376">
        <v>26.714310639312334</v>
      </c>
      <c r="AW79" s="376">
        <v>25.289404001223147</v>
      </c>
      <c r="AX79" s="376">
        <v>24.028487553556708</v>
      </c>
      <c r="AY79" s="376">
        <v>23.257401156798309</v>
      </c>
      <c r="AZ79" s="376">
        <v>22.766529320206551</v>
      </c>
      <c r="BA79" s="376">
        <v>22.449003794531961</v>
      </c>
      <c r="BB79" s="376">
        <v>22.079513973934418</v>
      </c>
      <c r="BC79" s="376">
        <v>21.581379791703515</v>
      </c>
      <c r="BD79" s="376">
        <v>21.031169754453227</v>
      </c>
      <c r="BE79" s="376">
        <v>20.58122963006268</v>
      </c>
      <c r="BF79" s="376">
        <v>20.051056378804709</v>
      </c>
      <c r="BG79" s="376">
        <v>19.427048981100327</v>
      </c>
      <c r="BH79" s="376">
        <v>18.860227401309903</v>
      </c>
      <c r="BI79" s="376">
        <v>18.327628413630247</v>
      </c>
      <c r="BJ79" s="376">
        <v>17.757259035537022</v>
      </c>
      <c r="BK79" s="376">
        <v>17.100213875890404</v>
      </c>
      <c r="BL79" s="376">
        <v>16.484538077708621</v>
      </c>
      <c r="BM79" s="376">
        <v>15.980586063047596</v>
      </c>
      <c r="BN79" s="376">
        <v>15.524618596148887</v>
      </c>
      <c r="BO79" s="376">
        <v>15.123930092130223</v>
      </c>
      <c r="BP79" s="376">
        <v>14.847477167446943</v>
      </c>
      <c r="BQ79" s="376">
        <v>14.550726837214256</v>
      </c>
      <c r="BR79" s="376">
        <v>14.383225190380067</v>
      </c>
      <c r="BS79" s="376">
        <v>14.300226239295743</v>
      </c>
      <c r="BT79" s="376">
        <v>14.176903296407261</v>
      </c>
      <c r="BU79" s="376">
        <v>14.125052024769991</v>
      </c>
      <c r="BV79" s="376">
        <v>14.09897108688285</v>
      </c>
      <c r="BW79" s="376">
        <v>14.116107405550494</v>
      </c>
      <c r="BX79" s="376">
        <v>14.188346093614324</v>
      </c>
      <c r="BY79" s="376">
        <v>14.308116025508721</v>
      </c>
      <c r="BZ79" s="376">
        <v>14.534167387322228</v>
      </c>
      <c r="CA79" s="376">
        <v>14.931426260153513</v>
      </c>
      <c r="CB79" s="376">
        <v>15.349209157182964</v>
      </c>
      <c r="CC79" s="376">
        <v>15.826250303319501</v>
      </c>
      <c r="CD79" s="376">
        <v>16.203979146071656</v>
      </c>
      <c r="CE79" s="376">
        <v>16.607359829354884</v>
      </c>
      <c r="CF79" s="376">
        <v>17.108351853646653</v>
      </c>
      <c r="CG79" s="376">
        <v>17.609175793862253</v>
      </c>
      <c r="CH79" s="376">
        <v>18.087415958662945</v>
      </c>
      <c r="CI79" s="376">
        <v>18.549592527688354</v>
      </c>
      <c r="CJ79" s="376">
        <v>18.92239324619862</v>
      </c>
      <c r="CK79" s="376">
        <v>19.132974178715401</v>
      </c>
      <c r="CL79" s="376">
        <v>19.26717633230637</v>
      </c>
      <c r="CM79" s="376">
        <v>19.28473578018377</v>
      </c>
      <c r="CN79" s="376">
        <v>19.186784196382199</v>
      </c>
      <c r="CO79" s="376">
        <v>19.103081055835137</v>
      </c>
      <c r="CP79" s="376">
        <v>19.093202099692206</v>
      </c>
      <c r="CQ79" s="376">
        <v>18.984001518310546</v>
      </c>
      <c r="CR79" s="376">
        <v>18.789881079461846</v>
      </c>
      <c r="CS79" s="376">
        <v>18.571956917978881</v>
      </c>
      <c r="CT79" s="376">
        <v>18.300751112446399</v>
      </c>
      <c r="CU79" s="376">
        <v>18.107426848983255</v>
      </c>
      <c r="CV79" s="376">
        <v>17.902840925759222</v>
      </c>
      <c r="CW79" s="376">
        <v>17.806110930706588</v>
      </c>
      <c r="CX79" s="376">
        <v>17.742627436287538</v>
      </c>
      <c r="CY79" s="376">
        <v>17.7406992771147</v>
      </c>
      <c r="CZ79" s="376">
        <v>17.797421662506551</v>
      </c>
      <c r="DA79" s="376">
        <v>17.744871425053677</v>
      </c>
      <c r="DB79" s="376">
        <v>17.579312687303549</v>
      </c>
      <c r="DC79" s="376">
        <v>17.495474209001749</v>
      </c>
      <c r="DD79" s="376">
        <v>17.494565008815588</v>
      </c>
      <c r="DE79" s="376">
        <v>17.490553280982148</v>
      </c>
      <c r="DF79" s="376">
        <v>17.530795277665412</v>
      </c>
      <c r="DG79" s="376">
        <v>17.408856702124531</v>
      </c>
      <c r="DH79" s="376">
        <v>17.307942252552145</v>
      </c>
      <c r="DI79" s="376">
        <v>17.152774843268915</v>
      </c>
      <c r="DJ79" s="376">
        <v>16.960008818086614</v>
      </c>
      <c r="DK79" s="376">
        <v>16.717957424934159</v>
      </c>
      <c r="DL79" s="376">
        <v>16.529881008588433</v>
      </c>
      <c r="DM79" s="376">
        <v>16.385405301035426</v>
      </c>
      <c r="DN79" s="376">
        <v>16.288864638953406</v>
      </c>
      <c r="DO79" s="376">
        <v>16.100675774714944</v>
      </c>
      <c r="DP79" s="376">
        <v>15.790129256625217</v>
      </c>
      <c r="DQ79" s="376">
        <v>15.442085222275615</v>
      </c>
      <c r="DR79" s="376">
        <v>15.096860157101899</v>
      </c>
      <c r="DS79" s="376">
        <v>14.906811880788817</v>
      </c>
      <c r="DT79" s="376">
        <v>14.744840943421478</v>
      </c>
      <c r="DU79" s="376">
        <v>14.578723077649848</v>
      </c>
      <c r="DV79" s="376">
        <v>14.434942714256692</v>
      </c>
      <c r="DW79" s="376">
        <v>14.246672853559804</v>
      </c>
      <c r="DX79" s="376">
        <v>13.975701220137493</v>
      </c>
      <c r="DY79" s="376">
        <v>13.735966049723892</v>
      </c>
      <c r="DZ79" s="376">
        <v>13.504698995912513</v>
      </c>
      <c r="EA79" s="376">
        <v>13.333764421770633</v>
      </c>
      <c r="EB79" s="376">
        <v>13.20866307715287</v>
      </c>
      <c r="EC79" s="376">
        <v>13.115221039715852</v>
      </c>
      <c r="ED79" s="376">
        <v>13.018534845836104</v>
      </c>
      <c r="EE79" s="376">
        <v>12.742278669225104</v>
      </c>
      <c r="EF79" s="376">
        <v>12.440956369329381</v>
      </c>
      <c r="EG79" s="376">
        <v>12.205987047427659</v>
      </c>
      <c r="EH79" s="376">
        <v>11.988428179332701</v>
      </c>
      <c r="EI79" s="376">
        <v>11.805186518224865</v>
      </c>
      <c r="EJ79" s="376">
        <v>11.667199179745102</v>
      </c>
      <c r="EK79" s="376">
        <v>11.513211800993361</v>
      </c>
      <c r="EL79" s="376">
        <v>11.344578177232446</v>
      </c>
      <c r="EM79" s="376">
        <v>11.153306397493235</v>
      </c>
      <c r="EN79" s="376">
        <v>10.962888371047818</v>
      </c>
      <c r="EO79" s="376">
        <v>10.746654524782361</v>
      </c>
      <c r="EP79" s="376">
        <v>10.508792341236939</v>
      </c>
      <c r="EQ79" s="376">
        <v>10.335144366818017</v>
      </c>
      <c r="ER79" s="376">
        <v>10.1766361092116</v>
      </c>
      <c r="ES79" s="376">
        <v>9.9334556698208445</v>
      </c>
      <c r="ET79" s="376">
        <v>9.6454990933685814</v>
      </c>
      <c r="EU79" s="376">
        <v>9.3527486632033465</v>
      </c>
      <c r="EV79" s="376">
        <v>9.0225673651052496</v>
      </c>
      <c r="EW79" s="376">
        <v>8.6669686307084817</v>
      </c>
      <c r="EX79" s="376">
        <v>8.3178009688351651</v>
      </c>
      <c r="EY79" s="376">
        <v>8.000107036031757</v>
      </c>
      <c r="EZ79" s="376">
        <v>7.7072784712982401</v>
      </c>
      <c r="FA79" s="376">
        <v>7.4534155770554777</v>
      </c>
      <c r="FB79" s="376">
        <v>7.2202643864755389</v>
      </c>
      <c r="FC79" s="376">
        <v>7.0146367660183007</v>
      </c>
      <c r="FD79" s="376">
        <v>6.7821314659950005</v>
      </c>
      <c r="FE79" s="376">
        <v>6.6385801644788911</v>
      </c>
      <c r="FF79" s="376">
        <v>6.5527376647422475</v>
      </c>
      <c r="FG79" s="376">
        <v>6.5170508455508536</v>
      </c>
      <c r="FH79" s="376">
        <v>6.5665881937316373</v>
      </c>
      <c r="FI79" s="376">
        <v>6.7224003367448715</v>
      </c>
      <c r="FJ79" s="178">
        <v>6.9922591567661341</v>
      </c>
      <c r="FK79" s="178">
        <v>7.3143928835697869</v>
      </c>
      <c r="FL79" s="178">
        <v>7.7008409547840939</v>
      </c>
      <c r="FM79" s="178">
        <v>8.1478536869774807</v>
      </c>
      <c r="FN79" s="178">
        <v>8.6958136516271942</v>
      </c>
      <c r="FO79" s="178">
        <v>9.3389147275732221</v>
      </c>
      <c r="FP79" s="178">
        <v>10.132848763602498</v>
      </c>
      <c r="FQ79" s="178">
        <v>11.171794630560816</v>
      </c>
      <c r="FR79" s="178">
        <v>12.477747232804258</v>
      </c>
      <c r="FS79" s="178">
        <v>14.010058397495118</v>
      </c>
      <c r="FT79" s="178">
        <v>15.837253520732641</v>
      </c>
      <c r="FU79" s="380">
        <v>17.82852073018568</v>
      </c>
      <c r="FV79" s="380">
        <v>19.552867374471994</v>
      </c>
      <c r="FW79" s="380">
        <v>22.84174521639406</v>
      </c>
      <c r="FX79" s="380">
        <v>25.58150278581013</v>
      </c>
      <c r="FY79" s="380">
        <v>28.193938796883433</v>
      </c>
      <c r="FZ79" s="380">
        <v>30.657951331645485</v>
      </c>
      <c r="GA79" s="380">
        <v>33.121075527726383</v>
      </c>
      <c r="GB79" s="380">
        <v>35.489804721446006</v>
      </c>
      <c r="GC79" s="380">
        <v>37.292861598272722</v>
      </c>
    </row>
    <row r="80" spans="2:185" s="234" customFormat="1">
      <c r="B80" s="378" t="s">
        <v>25</v>
      </c>
      <c r="C80" s="378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>
        <v>36.215242017450898</v>
      </c>
      <c r="AN80" s="376">
        <v>34.381392526196244</v>
      </c>
      <c r="AO80" s="376">
        <v>33.24469876409475</v>
      </c>
      <c r="AP80" s="376">
        <v>32.501730619997232</v>
      </c>
      <c r="AQ80" s="376">
        <v>31.763538928357015</v>
      </c>
      <c r="AR80" s="376">
        <v>30.077697982367944</v>
      </c>
      <c r="AS80" s="376">
        <v>28.673242742108073</v>
      </c>
      <c r="AT80" s="376">
        <v>27.496538624636859</v>
      </c>
      <c r="AU80" s="376">
        <v>26.564414204782743</v>
      </c>
      <c r="AV80" s="376">
        <v>25.714539637773015</v>
      </c>
      <c r="AW80" s="376">
        <v>24.880355250771625</v>
      </c>
      <c r="AX80" s="376">
        <v>23.795346050999274</v>
      </c>
      <c r="AY80" s="376">
        <v>22.476581309219011</v>
      </c>
      <c r="AZ80" s="376">
        <v>20.892015815867602</v>
      </c>
      <c r="BA80" s="376">
        <v>19.076048322062125</v>
      </c>
      <c r="BB80" s="376">
        <v>17.206532166203107</v>
      </c>
      <c r="BC80" s="376">
        <v>15.596730051895458</v>
      </c>
      <c r="BD80" s="376">
        <v>14.534446702812083</v>
      </c>
      <c r="BE80" s="376">
        <v>13.52787327992683</v>
      </c>
      <c r="BF80" s="376">
        <v>12.626843169261344</v>
      </c>
      <c r="BG80" s="376">
        <v>11.846991037388786</v>
      </c>
      <c r="BH80" s="376">
        <v>11.055678514425544</v>
      </c>
      <c r="BI80" s="376">
        <v>10.330602150211732</v>
      </c>
      <c r="BJ80" s="376">
        <v>9.7975133252497244</v>
      </c>
      <c r="BK80" s="376">
        <v>9.3891386420578584</v>
      </c>
      <c r="BL80" s="376">
        <v>9.1115542795888764</v>
      </c>
      <c r="BM80" s="376">
        <v>8.9771338383323407</v>
      </c>
      <c r="BN80" s="376">
        <v>8.9829256047369075</v>
      </c>
      <c r="BO80" s="376">
        <v>9.0271915754187262</v>
      </c>
      <c r="BP80" s="376">
        <v>9.0685811761686654</v>
      </c>
      <c r="BQ80" s="376">
        <v>9.1849343657268054</v>
      </c>
      <c r="BR80" s="376">
        <v>9.2491686836453066</v>
      </c>
      <c r="BS80" s="376">
        <v>9.2847271196319117</v>
      </c>
      <c r="BT80" s="376">
        <v>9.3949676675075686</v>
      </c>
      <c r="BU80" s="376">
        <v>9.4631765280072244</v>
      </c>
      <c r="BV80" s="376">
        <v>9.413945471208681</v>
      </c>
      <c r="BW80" s="376">
        <v>9.3203579599526147</v>
      </c>
      <c r="BX80" s="376">
        <v>9.187471578375078</v>
      </c>
      <c r="BY80" s="376">
        <v>8.994716810782359</v>
      </c>
      <c r="BZ80" s="376">
        <v>8.7001920373139185</v>
      </c>
      <c r="CA80" s="376">
        <v>8.2928225875466381</v>
      </c>
      <c r="CB80" s="376">
        <v>7.8807161756800204</v>
      </c>
      <c r="CC80" s="376">
        <v>7.4512047602561111</v>
      </c>
      <c r="CD80" s="376">
        <v>7.1281687356024888</v>
      </c>
      <c r="CE80" s="376">
        <v>6.8315100720438409</v>
      </c>
      <c r="CF80" s="376">
        <v>6.4770065799398751</v>
      </c>
      <c r="CG80" s="376">
        <v>6.1653666476396847</v>
      </c>
      <c r="CH80" s="376">
        <v>5.9481886049911168</v>
      </c>
      <c r="CI80" s="376">
        <v>5.7242760043482868</v>
      </c>
      <c r="CJ80" s="376">
        <v>5.5678690383511373</v>
      </c>
      <c r="CK80" s="376">
        <v>5.5731883628533101</v>
      </c>
      <c r="CL80" s="376">
        <v>5.693603148895285</v>
      </c>
      <c r="CM80" s="376">
        <v>5.9182416515741556</v>
      </c>
      <c r="CN80" s="376">
        <v>6.2219420339413629</v>
      </c>
      <c r="CO80" s="376">
        <v>6.5014247651868198</v>
      </c>
      <c r="CP80" s="376">
        <v>6.6799168217607452</v>
      </c>
      <c r="CQ80" s="376">
        <v>6.8759197982954881</v>
      </c>
      <c r="CR80" s="376">
        <v>7.1261061880072614</v>
      </c>
      <c r="CS80" s="376">
        <v>7.3304423930434996</v>
      </c>
      <c r="CT80" s="376">
        <v>7.5718453770910337</v>
      </c>
      <c r="CU80" s="376">
        <v>7.8176555271823744</v>
      </c>
      <c r="CV80" s="376">
        <v>8.0464294557295162</v>
      </c>
      <c r="CW80" s="376">
        <v>8.1278392599346496</v>
      </c>
      <c r="CX80" s="376">
        <v>8.1574516892025635</v>
      </c>
      <c r="CY80" s="376">
        <v>8.0936383283665769</v>
      </c>
      <c r="CZ80" s="376">
        <v>8.0038816365056036</v>
      </c>
      <c r="DA80" s="376">
        <v>7.9854775430696785</v>
      </c>
      <c r="DB80" s="376">
        <v>8.0794183622539784</v>
      </c>
      <c r="DC80" s="376">
        <v>8.182102799262406</v>
      </c>
      <c r="DD80" s="376">
        <v>8.4800158978496665</v>
      </c>
      <c r="DE80" s="376">
        <v>8.8615170686162674</v>
      </c>
      <c r="DF80" s="376">
        <v>9.1610337832220221</v>
      </c>
      <c r="DG80" s="376">
        <v>9.4902630869266513</v>
      </c>
      <c r="DH80" s="376">
        <v>9.8033295819688995</v>
      </c>
      <c r="DI80" s="376">
        <v>10.190079088810284</v>
      </c>
      <c r="DJ80" s="376">
        <v>10.555527495448576</v>
      </c>
      <c r="DK80" s="376">
        <v>10.973198282052046</v>
      </c>
      <c r="DL80" s="376">
        <v>11.303444146166525</v>
      </c>
      <c r="DM80" s="376">
        <v>11.613076678286168</v>
      </c>
      <c r="DN80" s="376">
        <v>11.816300242527751</v>
      </c>
      <c r="DO80" s="376">
        <v>11.997506765163816</v>
      </c>
      <c r="DP80" s="376">
        <v>11.789027331561767</v>
      </c>
      <c r="DQ80" s="376">
        <v>11.51508712060695</v>
      </c>
      <c r="DR80" s="376">
        <v>11.271458553914938</v>
      </c>
      <c r="DS80" s="376">
        <v>11.015354388012101</v>
      </c>
      <c r="DT80" s="376">
        <v>10.778177750698195</v>
      </c>
      <c r="DU80" s="376">
        <v>10.517761857226455</v>
      </c>
      <c r="DV80" s="376">
        <v>10.245121907681037</v>
      </c>
      <c r="DW80" s="376">
        <v>9.9766151386251778</v>
      </c>
      <c r="DX80" s="376">
        <v>9.745063735483777</v>
      </c>
      <c r="DY80" s="376">
        <v>9.4239966484357378</v>
      </c>
      <c r="DZ80" s="376">
        <v>9.137889683344552</v>
      </c>
      <c r="EA80" s="376">
        <v>8.8313466021401741</v>
      </c>
      <c r="EB80" s="376">
        <v>8.6486974815235271</v>
      </c>
      <c r="EC80" s="376">
        <v>8.5034432614032589</v>
      </c>
      <c r="ED80" s="376">
        <v>8.3827435952041629</v>
      </c>
      <c r="EE80" s="376">
        <v>8.2258701668644036</v>
      </c>
      <c r="EF80" s="376">
        <v>8.0599083741442623</v>
      </c>
      <c r="EG80" s="376">
        <v>7.8910028161722607</v>
      </c>
      <c r="EH80" s="376">
        <v>7.7520313912748078</v>
      </c>
      <c r="EI80" s="376">
        <v>7.6089471842370742</v>
      </c>
      <c r="EJ80" s="376">
        <v>7.5242777296926935</v>
      </c>
      <c r="EK80" s="376">
        <v>7.5026054021330957</v>
      </c>
      <c r="EL80" s="376">
        <v>7.486686037415188</v>
      </c>
      <c r="EM80" s="376">
        <v>7.5005172805515858</v>
      </c>
      <c r="EN80" s="376">
        <v>7.5479746902671359</v>
      </c>
      <c r="EO80" s="376">
        <v>7.5109481525989761</v>
      </c>
      <c r="EP80" s="376">
        <v>7.4106404131803405</v>
      </c>
      <c r="EQ80" s="376">
        <v>7.3329632624635712</v>
      </c>
      <c r="ER80" s="376">
        <v>7.2851525516108326</v>
      </c>
      <c r="ES80" s="376">
        <v>7.2292302852077173</v>
      </c>
      <c r="ET80" s="376">
        <v>7.1760207831943346</v>
      </c>
      <c r="EU80" s="376">
        <v>7.1299033365846256</v>
      </c>
      <c r="EV80" s="376">
        <v>7.0387554098390526</v>
      </c>
      <c r="EW80" s="376">
        <v>6.9695933900108455</v>
      </c>
      <c r="EX80" s="376">
        <v>6.9339297384618819</v>
      </c>
      <c r="EY80" s="376">
        <v>6.8962792417418992</v>
      </c>
      <c r="EZ80" s="376">
        <v>6.8662549327597597</v>
      </c>
      <c r="FA80" s="376">
        <v>6.9315689365742061</v>
      </c>
      <c r="FB80" s="376">
        <v>7.0466907446699274</v>
      </c>
      <c r="FC80" s="376">
        <v>7.1750987069024541</v>
      </c>
      <c r="FD80" s="376">
        <v>7.3015833051011239</v>
      </c>
      <c r="FE80" s="376">
        <v>7.4527606429076805</v>
      </c>
      <c r="FF80" s="376">
        <v>7.5994956196359995</v>
      </c>
      <c r="FG80" s="376">
        <v>7.7745649028348707</v>
      </c>
      <c r="FH80" s="376">
        <v>8.0194338992659091</v>
      </c>
      <c r="FI80" s="376">
        <v>8.3012297831566872</v>
      </c>
      <c r="FJ80" s="178">
        <v>8.6004208077938795</v>
      </c>
      <c r="FK80" s="178">
        <v>8.9392412316664096</v>
      </c>
      <c r="FL80" s="178">
        <v>9.3032131396593396</v>
      </c>
      <c r="FM80" s="178">
        <v>9.6844562579675184</v>
      </c>
      <c r="FN80" s="178">
        <v>10.112602129699047</v>
      </c>
      <c r="FO80" s="178">
        <v>10.611859338239992</v>
      </c>
      <c r="FP80" s="178">
        <v>11.493171979206773</v>
      </c>
      <c r="FQ80" s="178">
        <v>12.585360601068952</v>
      </c>
      <c r="FR80" s="178">
        <v>13.948462929051221</v>
      </c>
      <c r="FS80" s="178">
        <v>15.498906110469004</v>
      </c>
      <c r="FT80" s="178">
        <v>17.104103768233315</v>
      </c>
      <c r="FU80" s="380">
        <v>18.83031733553366</v>
      </c>
      <c r="FV80" s="380">
        <v>20.36305195466019</v>
      </c>
      <c r="FW80" s="380">
        <v>22.727596784882653</v>
      </c>
      <c r="FX80" s="380">
        <v>24.661313526394775</v>
      </c>
      <c r="FY80" s="380">
        <v>26.632954473614362</v>
      </c>
      <c r="FZ80" s="380">
        <v>28.776831136312168</v>
      </c>
      <c r="GA80" s="380">
        <v>30.849780814938836</v>
      </c>
      <c r="GB80" s="380">
        <v>32.219771693185479</v>
      </c>
      <c r="GC80" s="380">
        <v>33.470966583808412</v>
      </c>
    </row>
    <row r="81" spans="2:185" s="234" customFormat="1">
      <c r="B81" s="378" t="s">
        <v>26</v>
      </c>
      <c r="C81" s="378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>
        <v>46.351296347925206</v>
      </c>
      <c r="AN81" s="376">
        <v>42.682065894232345</v>
      </c>
      <c r="AO81" s="376">
        <v>39.248420608425853</v>
      </c>
      <c r="AP81" s="376">
        <v>36.20625563342422</v>
      </c>
      <c r="AQ81" s="376">
        <v>33.72213305512372</v>
      </c>
      <c r="AR81" s="376">
        <v>31.446692327308568</v>
      </c>
      <c r="AS81" s="376">
        <v>29.398556058746045</v>
      </c>
      <c r="AT81" s="376">
        <v>27.588261228643589</v>
      </c>
      <c r="AU81" s="376">
        <v>26.081262240877393</v>
      </c>
      <c r="AV81" s="376">
        <v>24.732095897701175</v>
      </c>
      <c r="AW81" s="376">
        <v>23.363148556606813</v>
      </c>
      <c r="AX81" s="376">
        <v>22.166482498650286</v>
      </c>
      <c r="AY81" s="376">
        <v>21.408473942353066</v>
      </c>
      <c r="AZ81" s="376">
        <v>20.92388856121304</v>
      </c>
      <c r="BA81" s="376">
        <v>20.591157755112302</v>
      </c>
      <c r="BB81" s="376">
        <v>20.215444699899582</v>
      </c>
      <c r="BC81" s="376">
        <v>19.798075942361287</v>
      </c>
      <c r="BD81" s="376">
        <v>19.343196324670316</v>
      </c>
      <c r="BE81" s="376">
        <v>18.934343500142703</v>
      </c>
      <c r="BF81" s="376">
        <v>18.531807259055086</v>
      </c>
      <c r="BG81" s="376">
        <v>18.103330418136697</v>
      </c>
      <c r="BH81" s="376">
        <v>17.658010445071799</v>
      </c>
      <c r="BI81" s="376">
        <v>17.244438713736034</v>
      </c>
      <c r="BJ81" s="376">
        <v>16.794556687100325</v>
      </c>
      <c r="BK81" s="376">
        <v>16.225907763869245</v>
      </c>
      <c r="BL81" s="376">
        <v>15.687357386585219</v>
      </c>
      <c r="BM81" s="376">
        <v>15.233729464603261</v>
      </c>
      <c r="BN81" s="376">
        <v>14.826366255834605</v>
      </c>
      <c r="BO81" s="376">
        <v>14.417823554445471</v>
      </c>
      <c r="BP81" s="376">
        <v>14.102280805253253</v>
      </c>
      <c r="BQ81" s="376">
        <v>13.836082446516343</v>
      </c>
      <c r="BR81" s="376">
        <v>13.620697796180259</v>
      </c>
      <c r="BS81" s="376">
        <v>13.453703330708048</v>
      </c>
      <c r="BT81" s="376">
        <v>13.307059680406283</v>
      </c>
      <c r="BU81" s="376">
        <v>13.214686003269728</v>
      </c>
      <c r="BV81" s="376">
        <v>13.154410643567649</v>
      </c>
      <c r="BW81" s="376">
        <v>13.115759647010275</v>
      </c>
      <c r="BX81" s="376">
        <v>13.065185435070273</v>
      </c>
      <c r="BY81" s="376">
        <v>13.052421982707182</v>
      </c>
      <c r="BZ81" s="376">
        <v>13.115481343016157</v>
      </c>
      <c r="CA81" s="376">
        <v>13.323989926335644</v>
      </c>
      <c r="CB81" s="376">
        <v>13.548429165404203</v>
      </c>
      <c r="CC81" s="376">
        <v>13.783442012793097</v>
      </c>
      <c r="CD81" s="376">
        <v>13.97255724471087</v>
      </c>
      <c r="CE81" s="376">
        <v>14.176279798552756</v>
      </c>
      <c r="CF81" s="376">
        <v>14.418301819204311</v>
      </c>
      <c r="CG81" s="376">
        <v>14.665006088986788</v>
      </c>
      <c r="CH81" s="376">
        <v>14.91027295582006</v>
      </c>
      <c r="CI81" s="376">
        <v>15.187797833908963</v>
      </c>
      <c r="CJ81" s="376">
        <v>15.455933754506566</v>
      </c>
      <c r="CK81" s="376">
        <v>15.589530672230653</v>
      </c>
      <c r="CL81" s="376">
        <v>15.666275061826871</v>
      </c>
      <c r="CM81" s="376">
        <v>15.647392963491416</v>
      </c>
      <c r="CN81" s="376">
        <v>15.550298615198038</v>
      </c>
      <c r="CO81" s="376">
        <v>15.462342551473851</v>
      </c>
      <c r="CP81" s="376">
        <v>15.431198007288797</v>
      </c>
      <c r="CQ81" s="376">
        <v>15.350628348905481</v>
      </c>
      <c r="CR81" s="376">
        <v>15.238498757774362</v>
      </c>
      <c r="CS81" s="376">
        <v>15.087285914002351</v>
      </c>
      <c r="CT81" s="376">
        <v>14.879975563767827</v>
      </c>
      <c r="CU81" s="376">
        <v>14.70635870787914</v>
      </c>
      <c r="CV81" s="376">
        <v>14.503668829399437</v>
      </c>
      <c r="CW81" s="376">
        <v>14.389144794212422</v>
      </c>
      <c r="CX81" s="376">
        <v>14.327086665770528</v>
      </c>
      <c r="CY81" s="376">
        <v>14.337484110810848</v>
      </c>
      <c r="CZ81" s="376">
        <v>14.422909735897779</v>
      </c>
      <c r="DA81" s="376">
        <v>14.445930095627851</v>
      </c>
      <c r="DB81" s="376">
        <v>14.405076867260084</v>
      </c>
      <c r="DC81" s="376">
        <v>14.409072109605999</v>
      </c>
      <c r="DD81" s="376">
        <v>14.481689556218473</v>
      </c>
      <c r="DE81" s="376">
        <v>14.569995023457881</v>
      </c>
      <c r="DF81" s="376">
        <v>14.706234595118735</v>
      </c>
      <c r="DG81" s="376">
        <v>14.729158175594877</v>
      </c>
      <c r="DH81" s="376">
        <v>14.773270637298612</v>
      </c>
      <c r="DI81" s="376">
        <v>14.787415474628487</v>
      </c>
      <c r="DJ81" s="376">
        <v>14.748891410274815</v>
      </c>
      <c r="DK81" s="376">
        <v>14.657831673929888</v>
      </c>
      <c r="DL81" s="376">
        <v>14.558704533201078</v>
      </c>
      <c r="DM81" s="376">
        <v>14.499636655413832</v>
      </c>
      <c r="DN81" s="376">
        <v>14.448382689477766</v>
      </c>
      <c r="DO81" s="376">
        <v>14.356965536466957</v>
      </c>
      <c r="DP81" s="376">
        <v>14.155012812773466</v>
      </c>
      <c r="DQ81" s="376">
        <v>13.943619687226917</v>
      </c>
      <c r="DR81" s="376">
        <v>13.731445218656633</v>
      </c>
      <c r="DS81" s="376">
        <v>13.668310743089853</v>
      </c>
      <c r="DT81" s="376">
        <v>13.625355637296122</v>
      </c>
      <c r="DU81" s="376">
        <v>13.592237102471852</v>
      </c>
      <c r="DV81" s="376">
        <v>13.587208152253943</v>
      </c>
      <c r="DW81" s="376">
        <v>13.551902770316126</v>
      </c>
      <c r="DX81" s="376">
        <v>13.464418715620008</v>
      </c>
      <c r="DY81" s="376">
        <v>13.353211542316021</v>
      </c>
      <c r="DZ81" s="376">
        <v>13.247844219393537</v>
      </c>
      <c r="EA81" s="376">
        <v>13.14688562961833</v>
      </c>
      <c r="EB81" s="376">
        <v>13.074000825314485</v>
      </c>
      <c r="EC81" s="376">
        <v>12.990644151064034</v>
      </c>
      <c r="ED81" s="376">
        <v>12.887545948860478</v>
      </c>
      <c r="EE81" s="376">
        <v>12.60519500475845</v>
      </c>
      <c r="EF81" s="376">
        <v>12.298089989354144</v>
      </c>
      <c r="EG81" s="376">
        <v>12.013999476494302</v>
      </c>
      <c r="EH81" s="376">
        <v>11.728351216047153</v>
      </c>
      <c r="EI81" s="376">
        <v>11.464514071559934</v>
      </c>
      <c r="EJ81" s="376">
        <v>11.243655071196502</v>
      </c>
      <c r="EK81" s="376">
        <v>11.036616980468095</v>
      </c>
      <c r="EL81" s="376">
        <v>10.827650864423145</v>
      </c>
      <c r="EM81" s="376">
        <v>10.624281051741843</v>
      </c>
      <c r="EN81" s="376">
        <v>10.447499252892626</v>
      </c>
      <c r="EO81" s="376">
        <v>10.266043870796935</v>
      </c>
      <c r="EP81" s="376">
        <v>10.084634273503321</v>
      </c>
      <c r="EQ81" s="376">
        <v>9.9788734463029147</v>
      </c>
      <c r="ER81" s="376">
        <v>9.9074068124362267</v>
      </c>
      <c r="ES81" s="376">
        <v>9.7846572713501008</v>
      </c>
      <c r="ET81" s="376">
        <v>9.648067572648559</v>
      </c>
      <c r="EU81" s="376">
        <v>9.5176724224435691</v>
      </c>
      <c r="EV81" s="376">
        <v>9.3685863383696653</v>
      </c>
      <c r="EW81" s="376">
        <v>9.2193155295891742</v>
      </c>
      <c r="EX81" s="376">
        <v>9.0854342323385495</v>
      </c>
      <c r="EY81" s="376">
        <v>8.9774854987132588</v>
      </c>
      <c r="EZ81" s="376">
        <v>8.879462717577443</v>
      </c>
      <c r="FA81" s="376">
        <v>8.8154152315743115</v>
      </c>
      <c r="FB81" s="376">
        <v>8.7659627972016256</v>
      </c>
      <c r="FC81" s="376">
        <v>8.7203148940447637</v>
      </c>
      <c r="FD81" s="376">
        <v>8.6334175607844479</v>
      </c>
      <c r="FE81" s="376">
        <v>8.6121063610849227</v>
      </c>
      <c r="FF81" s="376">
        <v>8.6214644608818052</v>
      </c>
      <c r="FG81" s="376">
        <v>8.6708454853724923</v>
      </c>
      <c r="FH81" s="376">
        <v>8.7692825286747045</v>
      </c>
      <c r="FI81" s="376">
        <v>8.9323822793093015</v>
      </c>
      <c r="FJ81" s="178">
        <v>9.1739894213362927</v>
      </c>
      <c r="FK81" s="178">
        <v>9.4451595840133944</v>
      </c>
      <c r="FL81" s="178">
        <v>9.7627061268980633</v>
      </c>
      <c r="FM81" s="178">
        <v>10.140846580263259</v>
      </c>
      <c r="FN81" s="178">
        <v>10.606764509786228</v>
      </c>
      <c r="FO81" s="178">
        <v>11.163752326050721</v>
      </c>
      <c r="FP81" s="178">
        <v>11.878064507772359</v>
      </c>
      <c r="FQ81" s="178">
        <v>12.81747988071845</v>
      </c>
      <c r="FR81" s="178">
        <v>14.0093788254018</v>
      </c>
      <c r="FS81" s="178">
        <v>15.40120627351997</v>
      </c>
      <c r="FT81" s="178">
        <v>17.061202654638791</v>
      </c>
      <c r="FU81" s="380">
        <v>18.91308768679788</v>
      </c>
      <c r="FV81" s="380">
        <v>20.512345187172947</v>
      </c>
      <c r="FW81" s="380">
        <v>23.613400879071342</v>
      </c>
      <c r="FX81" s="380">
        <v>26.177184257507371</v>
      </c>
      <c r="FY81" s="380">
        <v>28.717314719916466</v>
      </c>
      <c r="FZ81" s="380">
        <v>31.187451298660111</v>
      </c>
      <c r="GA81" s="380">
        <v>33.679774580204537</v>
      </c>
      <c r="GB81" s="380">
        <v>36.062522327219504</v>
      </c>
      <c r="GC81" s="380">
        <v>37.989755827067462</v>
      </c>
    </row>
    <row r="82" spans="2:185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>
        <v>34.425449673554603</v>
      </c>
      <c r="AN82" s="376">
        <v>33.380818564179208</v>
      </c>
      <c r="AO82" s="376">
        <v>33.227977591376494</v>
      </c>
      <c r="AP82" s="376">
        <v>33.51906488510938</v>
      </c>
      <c r="AQ82" s="376">
        <v>33.646759908052665</v>
      </c>
      <c r="AR82" s="376">
        <v>32.057285691480864</v>
      </c>
      <c r="AS82" s="376">
        <v>30.835955432286379</v>
      </c>
      <c r="AT82" s="376">
        <v>29.938720443818823</v>
      </c>
      <c r="AU82" s="376">
        <v>29.367683327651704</v>
      </c>
      <c r="AV82" s="376">
        <v>28.808480918482054</v>
      </c>
      <c r="AW82" s="376">
        <v>28.228353889141953</v>
      </c>
      <c r="AX82" s="376">
        <v>27.130155786273505</v>
      </c>
      <c r="AY82" s="376">
        <v>25.454568236725319</v>
      </c>
      <c r="AZ82" s="376">
        <v>23.194461783149777</v>
      </c>
      <c r="BA82" s="376">
        <v>20.497420648175112</v>
      </c>
      <c r="BB82" s="376">
        <v>17.72910000609636</v>
      </c>
      <c r="BC82" s="376">
        <v>15.293797473840103</v>
      </c>
      <c r="BD82" s="376">
        <v>13.742738065891791</v>
      </c>
      <c r="BE82" s="376">
        <v>12.321613843229953</v>
      </c>
      <c r="BF82" s="376">
        <v>10.957201799767722</v>
      </c>
      <c r="BG82" s="376">
        <v>9.7177113972459583</v>
      </c>
      <c r="BH82" s="376">
        <v>8.5633066180632564</v>
      </c>
      <c r="BI82" s="376">
        <v>7.4991877941492637</v>
      </c>
      <c r="BJ82" s="376">
        <v>6.7637793872742531</v>
      </c>
      <c r="BK82" s="376">
        <v>6.3412989435080611</v>
      </c>
      <c r="BL82" s="376">
        <v>6.1249241075636771</v>
      </c>
      <c r="BM82" s="376">
        <v>6.1208327515626433</v>
      </c>
      <c r="BN82" s="376">
        <v>6.3161409652034965</v>
      </c>
      <c r="BO82" s="376">
        <v>6.6451303178283698</v>
      </c>
      <c r="BP82" s="376">
        <v>6.9524102750990506</v>
      </c>
      <c r="BQ82" s="376">
        <v>7.262452029168851</v>
      </c>
      <c r="BR82" s="376">
        <v>7.5567319767277725</v>
      </c>
      <c r="BS82" s="376">
        <v>7.8210647183689321</v>
      </c>
      <c r="BT82" s="376">
        <v>8.1166029602305372</v>
      </c>
      <c r="BU82" s="376">
        <v>8.3333351017924695</v>
      </c>
      <c r="BV82" s="376">
        <v>8.3338934008205907</v>
      </c>
      <c r="BW82" s="376">
        <v>8.2772567636461911</v>
      </c>
      <c r="BX82" s="376">
        <v>8.2491604716312068</v>
      </c>
      <c r="BY82" s="376">
        <v>8.1141587457444828</v>
      </c>
      <c r="BZ82" s="376">
        <v>7.8079780764634394</v>
      </c>
      <c r="CA82" s="376">
        <v>7.2646406583359679</v>
      </c>
      <c r="CB82" s="376">
        <v>6.709810116225194</v>
      </c>
      <c r="CC82" s="376">
        <v>6.1819376080894672</v>
      </c>
      <c r="CD82" s="376">
        <v>5.7857171251375261</v>
      </c>
      <c r="CE82" s="376">
        <v>5.4369341615954401</v>
      </c>
      <c r="CF82" s="376">
        <v>5.0466877381541098</v>
      </c>
      <c r="CG82" s="376">
        <v>4.7163669789458291</v>
      </c>
      <c r="CH82" s="376">
        <v>4.512067884460615</v>
      </c>
      <c r="CI82" s="376">
        <v>4.2164812698243388</v>
      </c>
      <c r="CJ82" s="376">
        <v>3.9342843083871255</v>
      </c>
      <c r="CK82" s="376">
        <v>3.958749584770918</v>
      </c>
      <c r="CL82" s="376">
        <v>4.1780683564873762</v>
      </c>
      <c r="CM82" s="376">
        <v>4.5964263855288712</v>
      </c>
      <c r="CN82" s="376">
        <v>5.142304203317507</v>
      </c>
      <c r="CO82" s="376">
        <v>5.6501583583915735</v>
      </c>
      <c r="CP82" s="376">
        <v>5.982682222090471</v>
      </c>
      <c r="CQ82" s="376">
        <v>6.3104717128292869</v>
      </c>
      <c r="CR82" s="376">
        <v>6.6772501770036889</v>
      </c>
      <c r="CS82" s="376">
        <v>7.0133240812909081</v>
      </c>
      <c r="CT82" s="376">
        <v>7.4465578000404413</v>
      </c>
      <c r="CU82" s="376">
        <v>7.9221021575199622</v>
      </c>
      <c r="CV82" s="376">
        <v>8.4103588162346874</v>
      </c>
      <c r="CW82" s="376">
        <v>8.6331094301828664</v>
      </c>
      <c r="CX82" s="376">
        <v>8.7165642009651432</v>
      </c>
      <c r="CY82" s="376">
        <v>8.5921787912309391</v>
      </c>
      <c r="CZ82" s="376">
        <v>8.3599302119162395</v>
      </c>
      <c r="DA82" s="376">
        <v>8.2211624883279519</v>
      </c>
      <c r="DB82" s="376">
        <v>8.2397817148896166</v>
      </c>
      <c r="DC82" s="376">
        <v>8.2916908717529196</v>
      </c>
      <c r="DD82" s="376">
        <v>8.6336983747411633</v>
      </c>
      <c r="DE82" s="376">
        <v>9.0768283390920264</v>
      </c>
      <c r="DF82" s="376">
        <v>9.3544839211254853</v>
      </c>
      <c r="DG82" s="376">
        <v>9.6870905299849071</v>
      </c>
      <c r="DH82" s="376">
        <v>9.9806565701874312</v>
      </c>
      <c r="DI82" s="376">
        <v>10.380214781584812</v>
      </c>
      <c r="DJ82" s="376">
        <v>10.796499284337818</v>
      </c>
      <c r="DK82" s="376">
        <v>11.332683312171994</v>
      </c>
      <c r="DL82" s="376">
        <v>11.811452853154854</v>
      </c>
      <c r="DM82" s="376">
        <v>12.237246897875506</v>
      </c>
      <c r="DN82" s="376">
        <v>12.537859768832861</v>
      </c>
      <c r="DO82" s="376">
        <v>12.762596294478939</v>
      </c>
      <c r="DP82" s="376">
        <v>12.413323635175091</v>
      </c>
      <c r="DQ82" s="376">
        <v>11.929236370321558</v>
      </c>
      <c r="DR82" s="376">
        <v>11.498868784766078</v>
      </c>
      <c r="DS82" s="376">
        <v>10.96572821154631</v>
      </c>
      <c r="DT82" s="376">
        <v>10.460707089715715</v>
      </c>
      <c r="DU82" s="376">
        <v>9.8947520426400981</v>
      </c>
      <c r="DV82" s="376">
        <v>9.2848572345850631</v>
      </c>
      <c r="DW82" s="376">
        <v>8.6820711591430122</v>
      </c>
      <c r="DX82" s="376">
        <v>8.1318791352561259</v>
      </c>
      <c r="DY82" s="376">
        <v>7.5214903782846543</v>
      </c>
      <c r="DZ82" s="376">
        <v>6.96704765065682</v>
      </c>
      <c r="EA82" s="376">
        <v>6.4475553665719687</v>
      </c>
      <c r="EB82" s="376">
        <v>6.1324914660488226</v>
      </c>
      <c r="EC82" s="376">
        <v>5.9369613641019008</v>
      </c>
      <c r="ED82" s="376">
        <v>5.8136580503410524</v>
      </c>
      <c r="EE82" s="376">
        <v>5.7406213203934291</v>
      </c>
      <c r="EF82" s="376">
        <v>5.6676111438093564</v>
      </c>
      <c r="EG82" s="376">
        <v>5.6305101109974682</v>
      </c>
      <c r="EH82" s="376">
        <v>5.6663574189688806</v>
      </c>
      <c r="EI82" s="376">
        <v>5.6981158489818737</v>
      </c>
      <c r="EJ82" s="376">
        <v>5.8005261600560916</v>
      </c>
      <c r="EK82" s="376">
        <v>5.9582050938972406</v>
      </c>
      <c r="EL82" s="376">
        <v>6.1102734803684688</v>
      </c>
      <c r="EM82" s="376">
        <v>6.2711762515858744</v>
      </c>
      <c r="EN82" s="376">
        <v>6.437550858619745</v>
      </c>
      <c r="EO82" s="376">
        <v>6.4443616241703241</v>
      </c>
      <c r="EP82" s="376">
        <v>6.3221454892656288</v>
      </c>
      <c r="EQ82" s="376">
        <v>6.1759732499853524</v>
      </c>
      <c r="ER82" s="376">
        <v>6.0328447790077373</v>
      </c>
      <c r="ES82" s="376">
        <v>5.86573545482225</v>
      </c>
      <c r="ET82" s="376">
        <v>5.6724050952040486</v>
      </c>
      <c r="EU82" s="376">
        <v>5.4728657572772361</v>
      </c>
      <c r="EV82" s="376">
        <v>5.1886965041061321</v>
      </c>
      <c r="EW82" s="376">
        <v>4.9081752735922768</v>
      </c>
      <c r="EX82" s="376">
        <v>4.660855424633243</v>
      </c>
      <c r="EY82" s="376">
        <v>4.4015854374146146</v>
      </c>
      <c r="EZ82" s="376">
        <v>4.1673700007482548</v>
      </c>
      <c r="FA82" s="376">
        <v>4.0720244732354702</v>
      </c>
      <c r="FB82" s="376">
        <v>4.0555659022528516</v>
      </c>
      <c r="FC82" s="376">
        <v>4.0880350483999965</v>
      </c>
      <c r="FD82" s="376">
        <v>4.1605582174058187</v>
      </c>
      <c r="FE82" s="376">
        <v>4.262398682051967</v>
      </c>
      <c r="FF82" s="376">
        <v>4.3725568851317744</v>
      </c>
      <c r="FG82" s="376">
        <v>4.516722748233879</v>
      </c>
      <c r="FH82" s="376">
        <v>4.7888515739983584</v>
      </c>
      <c r="FI82" s="376">
        <v>5.1335060240036627</v>
      </c>
      <c r="FJ82" s="178">
        <v>5.5032449856450434</v>
      </c>
      <c r="FK82" s="178">
        <v>5.9473407728452408</v>
      </c>
      <c r="FL82" s="178">
        <v>6.4263082986543862</v>
      </c>
      <c r="FM82" s="178">
        <v>6.8962159832280987</v>
      </c>
      <c r="FN82" s="178">
        <v>7.4048123417823311</v>
      </c>
      <c r="FO82" s="178">
        <v>7.9775363163065212</v>
      </c>
      <c r="FP82" s="178">
        <v>9.0605341699751474</v>
      </c>
      <c r="FQ82" s="178">
        <v>10.37085853987033</v>
      </c>
      <c r="FR82" s="178">
        <v>11.981582251860734</v>
      </c>
      <c r="FS82" s="178">
        <v>13.805309676894424</v>
      </c>
      <c r="FT82" s="178">
        <v>15.587924070401343</v>
      </c>
      <c r="FU82" s="380">
        <v>17.413489179588424</v>
      </c>
      <c r="FV82" s="380">
        <v>19.063465154187085</v>
      </c>
      <c r="FW82" s="380">
        <v>21.217655871790882</v>
      </c>
      <c r="FX82" s="380">
        <v>22.990694717371039</v>
      </c>
      <c r="FY82" s="380">
        <v>24.708405212389657</v>
      </c>
      <c r="FZ82" s="380">
        <v>26.646545804110374</v>
      </c>
      <c r="GA82" s="380">
        <v>28.428169823909865</v>
      </c>
      <c r="GB82" s="380">
        <v>29.165816139967415</v>
      </c>
      <c r="GC82" s="380">
        <v>29.850230642428745</v>
      </c>
    </row>
    <row r="83" spans="2:185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</row>
    <row r="84" spans="2:185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</row>
    <row r="85" spans="2:185" s="319" customFormat="1">
      <c r="B85" s="319" t="s">
        <v>112</v>
      </c>
      <c r="D85" s="180">
        <v>7.63</v>
      </c>
      <c r="E85" s="180">
        <v>6.21</v>
      </c>
      <c r="F85" s="180">
        <v>5.62</v>
      </c>
      <c r="G85" s="180">
        <v>4.1399999999999997</v>
      </c>
      <c r="H85" s="180">
        <v>6.98</v>
      </c>
      <c r="I85" s="180">
        <v>5.04</v>
      </c>
      <c r="J85" s="180">
        <v>7.3</v>
      </c>
      <c r="K85" s="180">
        <v>7.39</v>
      </c>
      <c r="L85" s="180">
        <v>5.2</v>
      </c>
      <c r="M85" s="180">
        <v>4</v>
      </c>
      <c r="N85" s="180">
        <v>6.16</v>
      </c>
      <c r="O85" s="180">
        <v>8.7200000000000006</v>
      </c>
      <c r="P85" s="180">
        <v>6.98</v>
      </c>
      <c r="Q85" s="180">
        <v>7.68</v>
      </c>
      <c r="R85" s="180">
        <v>5.63</v>
      </c>
      <c r="S85" s="180">
        <v>7.32</v>
      </c>
      <c r="T85" s="180">
        <v>5.23</v>
      </c>
      <c r="U85" s="180">
        <v>5.37</v>
      </c>
      <c r="V85" s="180">
        <v>3.97</v>
      </c>
      <c r="W85" s="180">
        <v>5.04</v>
      </c>
      <c r="X85" s="180">
        <v>2.75</v>
      </c>
      <c r="Y85" s="180">
        <v>1.5</v>
      </c>
      <c r="Z85" s="180">
        <v>2.35</v>
      </c>
      <c r="AA85" s="180">
        <v>4.5999999999999996</v>
      </c>
      <c r="AB85" s="180">
        <v>3.07</v>
      </c>
      <c r="AC85" s="180">
        <v>2.93</v>
      </c>
      <c r="AD85" s="180">
        <v>2.16</v>
      </c>
      <c r="AE85" s="180">
        <v>2.38</v>
      </c>
      <c r="AF85" s="180">
        <v>4.49</v>
      </c>
      <c r="AG85" s="180">
        <v>1.96</v>
      </c>
      <c r="AH85" s="180">
        <v>1.45</v>
      </c>
      <c r="AI85" s="180">
        <v>1.6</v>
      </c>
      <c r="AJ85" s="180">
        <v>1.55</v>
      </c>
      <c r="AK85" s="180">
        <v>1.56</v>
      </c>
      <c r="AL85" s="180">
        <v>1.89</v>
      </c>
      <c r="AM85" s="180">
        <v>2.3199999999999998</v>
      </c>
      <c r="AN85" s="180">
        <v>1.94</v>
      </c>
      <c r="AO85" s="180">
        <v>2.04</v>
      </c>
      <c r="AP85" s="180">
        <v>1.96</v>
      </c>
      <c r="AQ85" s="180">
        <v>1.43</v>
      </c>
      <c r="AR85" s="180">
        <v>1.29</v>
      </c>
      <c r="AS85" s="180">
        <v>1.01</v>
      </c>
      <c r="AT85" s="180">
        <v>1.1299999999999999</v>
      </c>
      <c r="AU85" s="180">
        <v>1.1499999999999999</v>
      </c>
      <c r="AV85" s="180">
        <v>1.0900000000000001</v>
      </c>
      <c r="AW85" s="180">
        <v>0.97</v>
      </c>
      <c r="AX85" s="180">
        <v>1.19</v>
      </c>
      <c r="AY85" s="180">
        <v>1.93</v>
      </c>
      <c r="AZ85" s="180">
        <v>0.83</v>
      </c>
      <c r="BA85" s="180">
        <v>0.71</v>
      </c>
      <c r="BB85" s="180">
        <v>0.79</v>
      </c>
      <c r="BC85" s="180">
        <v>0.85</v>
      </c>
      <c r="BD85" s="180">
        <v>0.81</v>
      </c>
      <c r="BE85" s="180">
        <v>0.77</v>
      </c>
      <c r="BF85" s="180">
        <v>0.91</v>
      </c>
      <c r="BG85" s="180">
        <v>0.8</v>
      </c>
      <c r="BH85" s="180">
        <v>0.84</v>
      </c>
      <c r="BI85" s="180">
        <v>0.87</v>
      </c>
      <c r="BJ85" s="180">
        <v>1.43</v>
      </c>
      <c r="BK85" s="180">
        <v>1.97</v>
      </c>
      <c r="BL85" s="180">
        <v>0.82</v>
      </c>
      <c r="BM85" s="180">
        <v>0.86</v>
      </c>
      <c r="BN85" s="180">
        <v>0.8</v>
      </c>
      <c r="BO85" s="180">
        <v>0.78</v>
      </c>
      <c r="BP85" s="180">
        <v>0.88</v>
      </c>
      <c r="BQ85" s="180">
        <v>0.79</v>
      </c>
      <c r="BR85" s="180">
        <v>0.95</v>
      </c>
      <c r="BS85" s="180">
        <v>0.78</v>
      </c>
      <c r="BT85" s="180">
        <v>0.75</v>
      </c>
      <c r="BU85" s="180">
        <v>0.81</v>
      </c>
      <c r="BV85" s="180">
        <v>1.06</v>
      </c>
      <c r="BW85" s="180">
        <v>1.91</v>
      </c>
      <c r="BX85" s="180">
        <v>0.85</v>
      </c>
      <c r="BY85" s="180">
        <v>0.86</v>
      </c>
      <c r="BZ85" s="180">
        <v>0.72</v>
      </c>
      <c r="CA85" s="180">
        <v>0.92</v>
      </c>
      <c r="CB85" s="180">
        <v>1.02</v>
      </c>
      <c r="CC85" s="180">
        <v>1</v>
      </c>
      <c r="CD85" s="180">
        <v>1.1599999999999999</v>
      </c>
      <c r="CE85" s="180">
        <v>1.03</v>
      </c>
      <c r="CF85" s="180">
        <v>0.86</v>
      </c>
      <c r="CG85" s="180">
        <v>1.08</v>
      </c>
      <c r="CH85" s="180">
        <v>1.1599999999999999</v>
      </c>
      <c r="CI85" s="180">
        <v>1.78</v>
      </c>
      <c r="CJ85" s="180">
        <v>0.94</v>
      </c>
      <c r="CK85" s="180">
        <v>1.03</v>
      </c>
      <c r="CL85" s="180">
        <v>0.93</v>
      </c>
      <c r="CM85" s="180">
        <v>1.0900000000000001</v>
      </c>
      <c r="CN85" s="180">
        <v>0.95</v>
      </c>
      <c r="CO85" s="180">
        <v>1.1100000000000001</v>
      </c>
      <c r="CP85" s="180">
        <v>1.18</v>
      </c>
      <c r="CQ85" s="180">
        <v>0.87</v>
      </c>
      <c r="CR85" s="180">
        <v>0.81</v>
      </c>
      <c r="CS85" s="180">
        <v>0.92</v>
      </c>
      <c r="CT85" s="180">
        <v>1.18</v>
      </c>
      <c r="CU85" s="180">
        <v>2.16</v>
      </c>
      <c r="CV85" s="180">
        <v>0.8</v>
      </c>
      <c r="CW85" s="180">
        <v>0.89</v>
      </c>
      <c r="CX85" s="180">
        <v>1.05</v>
      </c>
      <c r="CY85" s="180">
        <v>1.03</v>
      </c>
      <c r="CZ85" s="180">
        <v>1.06</v>
      </c>
      <c r="DA85" s="180">
        <v>1.02</v>
      </c>
      <c r="DB85" s="180">
        <v>1.1399999999999999</v>
      </c>
      <c r="DC85" s="180">
        <v>1.1200000000000001</v>
      </c>
      <c r="DD85" s="180">
        <v>2.35</v>
      </c>
      <c r="DE85" s="180">
        <v>1.23</v>
      </c>
      <c r="DF85" s="180">
        <v>1.01</v>
      </c>
      <c r="DG85" s="180">
        <v>1.65</v>
      </c>
      <c r="DH85" s="180">
        <v>0.63461320032543256</v>
      </c>
      <c r="DI85" s="180">
        <v>0.8312655483389193</v>
      </c>
      <c r="DJ85" s="180">
        <v>0.78251470835249393</v>
      </c>
      <c r="DK85" s="180">
        <v>0.91971684771961293</v>
      </c>
      <c r="DL85" s="180">
        <v>0.97871291175218289</v>
      </c>
      <c r="DM85" s="180">
        <v>1.0489808869600097</v>
      </c>
      <c r="DN85" s="180">
        <v>0.74507244847279708</v>
      </c>
      <c r="DO85" s="180">
        <v>0.72613133328034962</v>
      </c>
      <c r="DP85" s="180">
        <v>0.75557103349271415</v>
      </c>
      <c r="DQ85" s="180">
        <v>0.80701200499595416</v>
      </c>
      <c r="DR85" s="180">
        <v>0.86226439389180598</v>
      </c>
      <c r="DS85" s="180">
        <v>1.7348414084125352</v>
      </c>
      <c r="DT85" s="180">
        <v>0.72902476550045492</v>
      </c>
      <c r="DU85" s="180">
        <v>0.69000000000000017</v>
      </c>
      <c r="DV85" s="180">
        <v>0.6</v>
      </c>
      <c r="DW85" s="180">
        <v>0.7</v>
      </c>
      <c r="DX85" s="180">
        <v>0.65</v>
      </c>
      <c r="DY85" s="180">
        <v>0.68</v>
      </c>
      <c r="DZ85" s="180">
        <v>0.66</v>
      </c>
      <c r="EA85" s="180">
        <v>0.6</v>
      </c>
      <c r="EB85" s="180">
        <v>0.55000000000000004</v>
      </c>
      <c r="EC85" s="180">
        <v>0.91</v>
      </c>
      <c r="ED85" s="180">
        <v>0.93</v>
      </c>
      <c r="EE85" s="180">
        <v>0.99</v>
      </c>
      <c r="EF85" s="180">
        <v>0.61315952886235436</v>
      </c>
      <c r="EG85" s="180">
        <v>0.82226714133403789</v>
      </c>
      <c r="EH85" s="180">
        <v>0.66086371494948537</v>
      </c>
      <c r="EI85" s="180">
        <v>0.59883294215946137</v>
      </c>
      <c r="EJ85" s="180">
        <v>0.87422087364213041</v>
      </c>
      <c r="EK85" s="180">
        <v>0.62514892728377447</v>
      </c>
      <c r="EL85" s="180">
        <v>0.52378004540942413</v>
      </c>
      <c r="EM85" s="180">
        <v>0.53538242710200734</v>
      </c>
      <c r="EN85" s="180">
        <v>0.50464385373551579</v>
      </c>
      <c r="EO85" s="180">
        <v>0.40855366920563085</v>
      </c>
      <c r="EP85" s="180">
        <v>0.51810404364024976</v>
      </c>
      <c r="EQ85" s="180">
        <v>0.74642347845363588</v>
      </c>
      <c r="ER85" s="180">
        <v>0.75650202837869074</v>
      </c>
      <c r="ES85" s="180">
        <v>0.48701748216855378</v>
      </c>
      <c r="ET85" s="180">
        <v>0.50501208506479145</v>
      </c>
      <c r="EU85" s="180">
        <v>0.50904849647899653</v>
      </c>
      <c r="EV85" s="180">
        <v>0.62172053192919918</v>
      </c>
      <c r="EW85" s="180">
        <v>0.56782843354832835</v>
      </c>
      <c r="EX85" s="180">
        <v>0.60882461966423307</v>
      </c>
      <c r="EY85" s="180">
        <v>0.60068103960438179</v>
      </c>
      <c r="EZ85" s="180">
        <v>0.63432905400307504</v>
      </c>
      <c r="FA85" s="180">
        <v>0.67772795925422713</v>
      </c>
      <c r="FB85" s="180">
        <v>0.53101577162337321</v>
      </c>
      <c r="FC85" s="180">
        <v>0.73161298363935146</v>
      </c>
      <c r="FD85" s="180">
        <v>0.72390227984205069</v>
      </c>
      <c r="FE85" s="180">
        <v>0.76207236328009742</v>
      </c>
      <c r="FF85" s="180">
        <v>0.62873305376760413</v>
      </c>
      <c r="FG85" s="180">
        <v>0.84987791181350758</v>
      </c>
      <c r="FH85" s="180">
        <v>1.2087679474254855</v>
      </c>
      <c r="FI85" s="180">
        <v>1.2546641420010332</v>
      </c>
      <c r="FJ85" s="180">
        <v>1.3494372664782475</v>
      </c>
      <c r="FK85" s="180">
        <v>1.1460657320855745</v>
      </c>
      <c r="FL85" s="180">
        <v>1.2187123876407355</v>
      </c>
      <c r="FM85" s="180">
        <v>1.35</v>
      </c>
      <c r="FN85" s="180">
        <v>1.33</v>
      </c>
      <c r="FO85" s="180">
        <v>1.6</v>
      </c>
      <c r="FP85" s="180">
        <v>3.43</v>
      </c>
      <c r="FQ85" s="180">
        <v>3.28</v>
      </c>
      <c r="FR85" s="180">
        <v>3.43</v>
      </c>
      <c r="FS85" s="180">
        <v>3.1</v>
      </c>
      <c r="FT85" s="180">
        <v>3.31</v>
      </c>
      <c r="FU85" s="362">
        <v>3.13</v>
      </c>
      <c r="FV85" s="362">
        <v>0</v>
      </c>
      <c r="FW85" s="362">
        <v>3.3</v>
      </c>
      <c r="FX85" s="362">
        <v>2.14</v>
      </c>
      <c r="FY85" s="362">
        <v>1.79</v>
      </c>
      <c r="FZ85" s="362">
        <v>2.13</v>
      </c>
      <c r="GA85" s="362">
        <v>2.17</v>
      </c>
      <c r="GB85" s="362">
        <v>2.29</v>
      </c>
      <c r="GC85" s="362">
        <v>2.59</v>
      </c>
    </row>
    <row r="86" spans="2:185" s="234" customFormat="1">
      <c r="B86" s="234" t="s">
        <v>113</v>
      </c>
      <c r="D86" s="178">
        <v>2.8963050000000004</v>
      </c>
      <c r="E86" s="178">
        <v>2.5666799999999999</v>
      </c>
      <c r="F86" s="178">
        <v>1.5514349999999999</v>
      </c>
      <c r="G86" s="178">
        <v>2.9007000000000001</v>
      </c>
      <c r="H86" s="178">
        <v>3.3445950000000004</v>
      </c>
      <c r="I86" s="178">
        <v>2.39967</v>
      </c>
      <c r="J86" s="178">
        <v>4.2104100000000004</v>
      </c>
      <c r="K86" s="178">
        <v>4.0521900000000004</v>
      </c>
      <c r="L86" s="178">
        <v>2.9050950000000006</v>
      </c>
      <c r="M86" s="178">
        <v>1.8415050000000002</v>
      </c>
      <c r="N86" s="178">
        <v>2.9666250000000001</v>
      </c>
      <c r="O86" s="178">
        <v>4.0038450000000001</v>
      </c>
      <c r="P86" s="178">
        <v>3.2049126261467888</v>
      </c>
      <c r="Q86" s="178">
        <v>3.6698250000000003</v>
      </c>
      <c r="R86" s="178">
        <v>2.9842050000000002</v>
      </c>
      <c r="S86" s="178">
        <v>3.8799965541740677</v>
      </c>
      <c r="T86" s="178">
        <v>1.8678750000000002</v>
      </c>
      <c r="U86" s="178">
        <v>2.6062349999999999</v>
      </c>
      <c r="V86" s="178">
        <v>1.52946</v>
      </c>
      <c r="W86" s="178">
        <v>2.2458450000000001</v>
      </c>
      <c r="X86" s="178">
        <v>1.55583</v>
      </c>
      <c r="Y86" s="178">
        <v>0.81307499999999999</v>
      </c>
      <c r="Z86" s="178">
        <v>0.97569000000000017</v>
      </c>
      <c r="AA86" s="178">
        <v>2.8831199999999999</v>
      </c>
      <c r="AB86" s="178">
        <v>1.7228400000000001</v>
      </c>
      <c r="AC86" s="178">
        <v>1.850295</v>
      </c>
      <c r="AD86" s="178">
        <v>1.2877350000000001</v>
      </c>
      <c r="AE86" s="178">
        <v>1.015245</v>
      </c>
      <c r="AF86" s="178">
        <v>1.2437850000000001</v>
      </c>
      <c r="AG86" s="178">
        <v>1.0591950000000001</v>
      </c>
      <c r="AH86" s="178">
        <v>0.60211500000000007</v>
      </c>
      <c r="AI86" s="178">
        <v>0.72957000000000005</v>
      </c>
      <c r="AJ86" s="178">
        <v>0.80428500000000014</v>
      </c>
      <c r="AK86" s="178">
        <v>0.91416000000000008</v>
      </c>
      <c r="AL86" s="178">
        <v>0.62409000000000003</v>
      </c>
      <c r="AM86" s="178">
        <v>0.79988999999999999</v>
      </c>
      <c r="AN86" s="178">
        <v>0.32962500000000006</v>
      </c>
      <c r="AO86" s="178">
        <v>0.619695</v>
      </c>
      <c r="AP86" s="178">
        <v>0.96250500000000005</v>
      </c>
      <c r="AQ86" s="178">
        <v>0.94492500000000001</v>
      </c>
      <c r="AR86" s="178">
        <v>0.94932000000000016</v>
      </c>
      <c r="AS86" s="178">
        <v>0.57135000000000002</v>
      </c>
      <c r="AT86" s="178">
        <v>0.72517500000000001</v>
      </c>
      <c r="AU86" s="178">
        <v>0.84384000000000003</v>
      </c>
      <c r="AV86" s="178">
        <v>0.57135000000000002</v>
      </c>
      <c r="AW86" s="178">
        <v>0.55376999999999998</v>
      </c>
      <c r="AX86" s="178">
        <v>0.79549500000000006</v>
      </c>
      <c r="AY86" s="178">
        <v>1.0679850000000002</v>
      </c>
      <c r="AZ86" s="178">
        <v>0.27688499999999999</v>
      </c>
      <c r="BA86" s="178">
        <v>0.30764999999999998</v>
      </c>
      <c r="BB86" s="178">
        <v>0.47026500000000004</v>
      </c>
      <c r="BC86" s="178">
        <v>0.33841500000000002</v>
      </c>
      <c r="BD86" s="178">
        <v>0.46147500000000008</v>
      </c>
      <c r="BE86" s="178">
        <v>0.53179500000000002</v>
      </c>
      <c r="BF86" s="178">
        <v>0.46147500000000008</v>
      </c>
      <c r="BG86" s="178">
        <v>0.51201750000000001</v>
      </c>
      <c r="BH86" s="178">
        <v>0.56256000000000006</v>
      </c>
      <c r="BI86" s="178">
        <v>0.34720499999999999</v>
      </c>
      <c r="BJ86" s="178">
        <v>0.74714999999999998</v>
      </c>
      <c r="BK86" s="178">
        <v>0.90097499999999997</v>
      </c>
      <c r="BL86" s="178">
        <v>0.33401999999999998</v>
      </c>
      <c r="BM86" s="178">
        <v>0.46147500000000008</v>
      </c>
      <c r="BN86" s="178">
        <v>0.22414500000000001</v>
      </c>
      <c r="BO86" s="178">
        <v>2.6370000000000001E-2</v>
      </c>
      <c r="BP86" s="178">
        <v>0.56256000000000006</v>
      </c>
      <c r="BQ86" s="178">
        <v>0.39115500000000003</v>
      </c>
      <c r="BR86" s="178">
        <v>0.78670499999999999</v>
      </c>
      <c r="BS86" s="178">
        <v>0.58893000000000006</v>
      </c>
      <c r="BT86" s="178">
        <v>0.37357499999999999</v>
      </c>
      <c r="BU86" s="178">
        <v>0.47466000000000008</v>
      </c>
      <c r="BV86" s="178">
        <v>0.81747000000000014</v>
      </c>
      <c r="BW86" s="178">
        <v>0.94492500000000001</v>
      </c>
      <c r="BX86" s="178">
        <v>0.62409000000000003</v>
      </c>
      <c r="BY86" s="178">
        <v>0.80428500000000014</v>
      </c>
      <c r="BZ86" s="178">
        <v>0.47905500000000001</v>
      </c>
      <c r="CA86" s="178">
        <v>0.51421499999999998</v>
      </c>
      <c r="CB86" s="178">
        <v>0.75154500000000002</v>
      </c>
      <c r="CC86" s="178">
        <v>0.54498000000000002</v>
      </c>
      <c r="CD86" s="178">
        <v>0.65046000000000004</v>
      </c>
      <c r="CE86" s="178">
        <v>0.77791500000000002</v>
      </c>
      <c r="CF86" s="178">
        <v>0.646065</v>
      </c>
      <c r="CG86" s="178">
        <v>0.60650999999999999</v>
      </c>
      <c r="CH86" s="178">
        <v>0.79110000000000014</v>
      </c>
      <c r="CI86" s="178">
        <v>0.91855500000000001</v>
      </c>
      <c r="CJ86" s="178">
        <v>0.52300499999999994</v>
      </c>
      <c r="CK86" s="178">
        <v>0.4395</v>
      </c>
      <c r="CL86" s="178">
        <v>0.39555000000000007</v>
      </c>
      <c r="CM86" s="178">
        <v>0.45708000000000004</v>
      </c>
      <c r="CN86" s="178">
        <v>0.43071000000000004</v>
      </c>
      <c r="CO86" s="178">
        <v>0.72957000000000005</v>
      </c>
      <c r="CP86" s="178">
        <v>0.839445</v>
      </c>
      <c r="CQ86" s="178">
        <v>0.52300499999999994</v>
      </c>
      <c r="CR86" s="178">
        <v>0.51449946209552355</v>
      </c>
      <c r="CS86" s="178">
        <v>0.60414157072936869</v>
      </c>
      <c r="CT86" s="178">
        <v>0.53315304229877036</v>
      </c>
      <c r="CU86" s="178">
        <v>1.2138452351203686</v>
      </c>
      <c r="CV86" s="178">
        <v>0.37668239738351306</v>
      </c>
      <c r="CW86" s="178">
        <v>0.56930362451390715</v>
      </c>
      <c r="CX86" s="178">
        <v>0.45694085597862638</v>
      </c>
      <c r="CY86" s="178">
        <v>0.66373850356174746</v>
      </c>
      <c r="CZ86" s="178">
        <v>0.40799992537466118</v>
      </c>
      <c r="DA86" s="178">
        <v>0.42632429337192046</v>
      </c>
      <c r="DB86" s="178">
        <v>0.51773670633160962</v>
      </c>
      <c r="DC86" s="178">
        <v>0.6429544599527236</v>
      </c>
      <c r="DD86" s="178">
        <v>0.74954712775727417</v>
      </c>
      <c r="DE86" s="178">
        <v>0.58893000000000006</v>
      </c>
      <c r="DF86" s="178">
        <v>0.50102999999999998</v>
      </c>
      <c r="DG86" s="178">
        <v>0.77791500000000002</v>
      </c>
      <c r="DH86" s="178">
        <v>0.33057436661321538</v>
      </c>
      <c r="DI86" s="178">
        <v>0.44424801630718169</v>
      </c>
      <c r="DJ86" s="178">
        <v>0.33809425293632223</v>
      </c>
      <c r="DK86" s="178">
        <v>0.61914988459106279</v>
      </c>
      <c r="DL86" s="178">
        <v>0.60124595142056858</v>
      </c>
      <c r="DM86" s="178">
        <v>0.34177958428796673</v>
      </c>
      <c r="DN86" s="178">
        <v>0.44028029706129551</v>
      </c>
      <c r="DO86" s="178">
        <v>0.34497181401320165</v>
      </c>
      <c r="DP86" s="178">
        <v>0.4123383334368198</v>
      </c>
      <c r="DQ86" s="178">
        <v>0.39352151029849125</v>
      </c>
      <c r="DR86" s="178">
        <v>0.46217561348954939</v>
      </c>
      <c r="DS86" s="178">
        <v>1.0709345983362613</v>
      </c>
      <c r="DT86" s="178">
        <v>0.39830025835455041</v>
      </c>
      <c r="DU86" s="178">
        <v>0.30764999999999998</v>
      </c>
      <c r="DV86" s="178">
        <v>0.32083499999999998</v>
      </c>
      <c r="DW86" s="178">
        <v>0.37797000000000003</v>
      </c>
      <c r="DX86" s="178">
        <v>0.39555000000000007</v>
      </c>
      <c r="DY86" s="178">
        <v>0.38675999999999999</v>
      </c>
      <c r="DZ86" s="178">
        <v>0.39555000000000007</v>
      </c>
      <c r="EA86" s="178">
        <v>0.33841500000000002</v>
      </c>
      <c r="EB86" s="178">
        <v>0.31204500000000002</v>
      </c>
      <c r="EC86" s="178">
        <v>0.35599500000000006</v>
      </c>
      <c r="ED86" s="178">
        <v>0.40873500000000007</v>
      </c>
      <c r="EE86" s="178">
        <v>0.52300499999999994</v>
      </c>
      <c r="EF86" s="178">
        <v>0.32962500000000006</v>
      </c>
      <c r="EG86" s="178">
        <v>0.46587000000000001</v>
      </c>
      <c r="EH86" s="178">
        <v>0.36918000000000001</v>
      </c>
      <c r="EI86" s="178">
        <v>0.30764999999999998</v>
      </c>
      <c r="EJ86" s="178">
        <v>0.40873500000000007</v>
      </c>
      <c r="EK86" s="178">
        <v>0.34720499999999999</v>
      </c>
      <c r="EL86" s="178">
        <v>0.28128000000000003</v>
      </c>
      <c r="EM86" s="178">
        <v>0.21975</v>
      </c>
      <c r="EN86" s="178">
        <v>0.21535500000000002</v>
      </c>
      <c r="EO86" s="178">
        <v>0.19338</v>
      </c>
      <c r="EP86" s="178">
        <v>0.25051499999999999</v>
      </c>
      <c r="EQ86" s="178">
        <v>0.32083499999999998</v>
      </c>
      <c r="ER86" s="178">
        <v>0.32962500000000006</v>
      </c>
      <c r="ES86" s="178">
        <v>0.21096000000000001</v>
      </c>
      <c r="ET86" s="178">
        <v>0.19338</v>
      </c>
      <c r="EU86" s="178">
        <v>0.206565</v>
      </c>
      <c r="EV86" s="178">
        <v>0.232935</v>
      </c>
      <c r="EW86" s="178">
        <v>0.17580000000000001</v>
      </c>
      <c r="EX86" s="178">
        <v>0.18898500000000001</v>
      </c>
      <c r="EY86" s="178">
        <v>0.24172500000000002</v>
      </c>
      <c r="EZ86" s="178">
        <v>0.22854000000000002</v>
      </c>
      <c r="FA86" s="178">
        <v>0.21535500000000002</v>
      </c>
      <c r="FB86" s="178">
        <v>0.19338</v>
      </c>
      <c r="FC86" s="178">
        <v>0.25930500000000001</v>
      </c>
      <c r="FD86" s="178">
        <v>0.19338</v>
      </c>
      <c r="FE86" s="178">
        <v>0.39555000000000007</v>
      </c>
      <c r="FF86" s="178">
        <v>0.303255</v>
      </c>
      <c r="FG86" s="178">
        <v>0.35160000000000002</v>
      </c>
      <c r="FH86" s="178">
        <v>0.47905500000000001</v>
      </c>
      <c r="FI86" s="178">
        <v>0.52739999999999998</v>
      </c>
      <c r="FJ86" s="178">
        <v>0.65046000000000004</v>
      </c>
      <c r="FK86" s="178">
        <v>0.51421499999999998</v>
      </c>
      <c r="FL86" s="178">
        <v>0.54937499999999995</v>
      </c>
      <c r="FM86" s="178">
        <v>0.52674394344348419</v>
      </c>
      <c r="FN86" s="178">
        <v>0.619695</v>
      </c>
      <c r="FO86" s="178">
        <v>0.64953292739833091</v>
      </c>
      <c r="FP86" s="178">
        <v>0.76912500000000006</v>
      </c>
      <c r="FQ86" s="178">
        <v>1.6613100000000001</v>
      </c>
      <c r="FR86" s="178">
        <v>1.57341</v>
      </c>
      <c r="FS86" s="178">
        <v>1.4459550000000001</v>
      </c>
      <c r="FT86" s="178">
        <v>1.903035</v>
      </c>
      <c r="FU86" s="380">
        <v>1.47672</v>
      </c>
      <c r="FV86" s="380">
        <v>0</v>
      </c>
      <c r="FW86" s="380">
        <v>2.0436750000000004</v>
      </c>
      <c r="FX86" s="380">
        <v>0.94492500000000001</v>
      </c>
      <c r="FY86" s="380">
        <v>0.38675999999999999</v>
      </c>
      <c r="FZ86" s="380">
        <v>0.49224000000000012</v>
      </c>
      <c r="GA86" s="380">
        <v>1.0196399999999999</v>
      </c>
      <c r="GB86" s="380">
        <v>0.95811000000000002</v>
      </c>
      <c r="GC86" s="380">
        <v>0.65485499999999996</v>
      </c>
    </row>
    <row r="87" spans="2:185" s="234" customFormat="1">
      <c r="B87" s="234" t="s">
        <v>114</v>
      </c>
      <c r="D87" s="178">
        <v>0.142842</v>
      </c>
      <c r="E87" s="178">
        <v>0.19497800000000001</v>
      </c>
      <c r="F87" s="178">
        <v>0.12581800000000001</v>
      </c>
      <c r="G87" s="178">
        <v>0.163324</v>
      </c>
      <c r="H87" s="178">
        <v>0.204288</v>
      </c>
      <c r="I87" s="178">
        <v>0.16545200000000002</v>
      </c>
      <c r="J87" s="178">
        <v>0.11225199999999999</v>
      </c>
      <c r="K87" s="178">
        <v>0.12023199999999999</v>
      </c>
      <c r="L87" s="178">
        <v>0.116242</v>
      </c>
      <c r="M87" s="178">
        <v>7.7406000000000003E-2</v>
      </c>
      <c r="N87" s="178">
        <v>0.10108</v>
      </c>
      <c r="O87" s="178">
        <v>0.28009799999999996</v>
      </c>
      <c r="P87" s="178">
        <v>0.22420688532110092</v>
      </c>
      <c r="Q87" s="178">
        <v>0.18832800000000002</v>
      </c>
      <c r="R87" s="178">
        <v>0.17822000000000002</v>
      </c>
      <c r="S87" s="178">
        <v>0.23171765541740677</v>
      </c>
      <c r="T87" s="178">
        <v>0.11890200000000001</v>
      </c>
      <c r="U87" s="178">
        <v>0.10640000000000001</v>
      </c>
      <c r="V87" s="178">
        <v>0.13858600000000001</v>
      </c>
      <c r="W87" s="178">
        <v>0.11118800000000001</v>
      </c>
      <c r="X87" s="178">
        <v>5.8254E-2</v>
      </c>
      <c r="Y87" s="178">
        <v>4.8146000000000001E-2</v>
      </c>
      <c r="Z87" s="178">
        <v>0.11517800000000002</v>
      </c>
      <c r="AA87" s="178">
        <v>0.13911800000000002</v>
      </c>
      <c r="AB87" s="178">
        <v>0.12342399999999999</v>
      </c>
      <c r="AC87" s="178">
        <v>0.13938400000000001</v>
      </c>
      <c r="AD87" s="178">
        <v>6.4638000000000015E-2</v>
      </c>
      <c r="AE87" s="178">
        <v>3.3782E-2</v>
      </c>
      <c r="AF87" s="178">
        <v>2.1014000000000005E-2</v>
      </c>
      <c r="AG87" s="178">
        <v>8.7780000000000011E-3</v>
      </c>
      <c r="AH87" s="178">
        <v>1.2501999999999999E-2</v>
      </c>
      <c r="AI87" s="178">
        <v>1.0108000000000001E-2</v>
      </c>
      <c r="AJ87" s="178">
        <v>9.0440000000000017E-3</v>
      </c>
      <c r="AK87" s="178">
        <v>1.6758000000000002E-2</v>
      </c>
      <c r="AL87" s="178">
        <v>1.8353999999999999E-2</v>
      </c>
      <c r="AM87" s="178">
        <v>3.1654000000000002E-2</v>
      </c>
      <c r="AN87" s="178">
        <v>-8.5120000000000005E-3</v>
      </c>
      <c r="AO87" s="178">
        <v>1.2768E-2</v>
      </c>
      <c r="AP87" s="178">
        <v>2.6600000000000002E-2</v>
      </c>
      <c r="AQ87" s="178">
        <v>1.064E-2</v>
      </c>
      <c r="AR87" s="178">
        <v>1.729E-2</v>
      </c>
      <c r="AS87" s="178">
        <v>7.1820000000000009E-3</v>
      </c>
      <c r="AT87" s="178">
        <v>1.0906000000000001E-2</v>
      </c>
      <c r="AU87" s="178">
        <v>1.064E-2</v>
      </c>
      <c r="AV87" s="178">
        <v>1.33E-3</v>
      </c>
      <c r="AW87" s="178">
        <v>3.2185999999999999E-2</v>
      </c>
      <c r="AX87" s="178">
        <v>3.7505999999999998E-2</v>
      </c>
      <c r="AY87" s="178">
        <v>7.5810000000000002E-2</v>
      </c>
      <c r="AZ87" s="178">
        <v>3.4048000000000002E-2</v>
      </c>
      <c r="BA87" s="178">
        <v>-1.1172E-2</v>
      </c>
      <c r="BB87" s="178">
        <v>1.1704000000000001E-2</v>
      </c>
      <c r="BC87" s="178">
        <v>1.7822000000000001E-2</v>
      </c>
      <c r="BD87" s="178">
        <v>7.1820000000000009E-3</v>
      </c>
      <c r="BE87" s="178">
        <v>1.0640000000000001E-3</v>
      </c>
      <c r="BF87" s="178">
        <v>1.8620000000000004E-3</v>
      </c>
      <c r="BG87" s="178">
        <v>3.5910000000000004E-3</v>
      </c>
      <c r="BH87" s="178">
        <v>5.3200000000000001E-3</v>
      </c>
      <c r="BI87" s="178">
        <v>4.2560000000000002E-3</v>
      </c>
      <c r="BJ87" s="178">
        <v>1.8620000000000004E-3</v>
      </c>
      <c r="BK87" s="178">
        <v>2.2876000000000004E-2</v>
      </c>
      <c r="BL87" s="178">
        <v>7.7139999999999995E-3</v>
      </c>
      <c r="BM87" s="178">
        <v>4.3092000000000005E-2</v>
      </c>
      <c r="BN87" s="178">
        <v>3.1122E-2</v>
      </c>
      <c r="BO87" s="178">
        <v>4.7879999999999997E-3</v>
      </c>
      <c r="BP87" s="178">
        <v>1.0640000000000001E-3</v>
      </c>
      <c r="BQ87" s="178">
        <v>2.9260000000000002E-3</v>
      </c>
      <c r="BR87" s="178">
        <v>2.6600000000000001E-4</v>
      </c>
      <c r="BS87" s="178">
        <v>5.3200000000000003E-4</v>
      </c>
      <c r="BT87" s="178">
        <v>3.4580000000000006E-3</v>
      </c>
      <c r="BU87" s="178">
        <v>5.3200000000000001E-3</v>
      </c>
      <c r="BV87" s="178">
        <v>1.0640000000000001E-3</v>
      </c>
      <c r="BW87" s="178">
        <v>7.9799999999999999E-4</v>
      </c>
      <c r="BX87" s="178">
        <v>2.66E-3</v>
      </c>
      <c r="BY87" s="178">
        <v>1.3566E-2</v>
      </c>
      <c r="BZ87" s="178">
        <v>1.1970000000000001E-2</v>
      </c>
      <c r="CA87" s="178">
        <v>5.0540000000000003E-3</v>
      </c>
      <c r="CB87" s="178">
        <v>1.1172E-2</v>
      </c>
      <c r="CC87" s="178">
        <v>2.1014000000000005E-2</v>
      </c>
      <c r="CD87" s="178">
        <v>3.0057999999999998E-2</v>
      </c>
      <c r="CE87" s="178">
        <v>1.9418000000000001E-2</v>
      </c>
      <c r="CF87" s="178">
        <v>1.3300000000000001E-2</v>
      </c>
      <c r="CG87" s="178">
        <v>3.0057999999999998E-2</v>
      </c>
      <c r="CH87" s="178">
        <v>1.1970000000000001E-2</v>
      </c>
      <c r="CI87" s="178">
        <v>2.2078E-2</v>
      </c>
      <c r="CJ87" s="178">
        <v>4.3624000000000003E-2</v>
      </c>
      <c r="CK87" s="178">
        <v>3.9900000000000005E-3</v>
      </c>
      <c r="CL87" s="178">
        <v>1.1438000000000002E-2</v>
      </c>
      <c r="CM87" s="178">
        <v>7.1820000000000009E-3</v>
      </c>
      <c r="CN87" s="178">
        <v>2.7132E-2</v>
      </c>
      <c r="CO87" s="178">
        <v>2.1546000000000003E-2</v>
      </c>
      <c r="CP87" s="178">
        <v>1.6226000000000001E-2</v>
      </c>
      <c r="CQ87" s="178">
        <v>1.6226000000000001E-2</v>
      </c>
      <c r="CR87" s="178">
        <v>3.7117357331436212E-3</v>
      </c>
      <c r="CS87" s="178">
        <v>2.2534320511877728E-2</v>
      </c>
      <c r="CT87" s="178">
        <v>1.4155700716369563E-2</v>
      </c>
      <c r="CU87" s="178">
        <v>6.2097668106769602E-2</v>
      </c>
      <c r="CV87" s="178">
        <v>3.4627754057736798E-2</v>
      </c>
      <c r="CW87" s="178">
        <v>1.4418377846574125E-2</v>
      </c>
      <c r="CX87" s="178">
        <v>1.2595968738070387E-2</v>
      </c>
      <c r="CY87" s="178">
        <v>1.0163794669992994E-2</v>
      </c>
      <c r="CZ87" s="178">
        <v>4.9723218267475347E-2</v>
      </c>
      <c r="DA87" s="178">
        <v>2.8556935272360601E-2</v>
      </c>
      <c r="DB87" s="178">
        <v>5.1592373392798978E-2</v>
      </c>
      <c r="DC87" s="178">
        <v>1.1292867171720655E-2</v>
      </c>
      <c r="DD87" s="178">
        <v>5.8570719135108366E-3</v>
      </c>
      <c r="DE87" s="178">
        <v>1.4098000000000001E-2</v>
      </c>
      <c r="DF87" s="178">
        <v>4.7348000000000001E-2</v>
      </c>
      <c r="DG87" s="178">
        <v>2.9526000000000004E-2</v>
      </c>
      <c r="DH87" s="178">
        <v>2.03322290044596E-2</v>
      </c>
      <c r="DI87" s="178">
        <v>1.0729764809522114E-2</v>
      </c>
      <c r="DJ87" s="178">
        <v>1.2317666043013271E-2</v>
      </c>
      <c r="DK87" s="178">
        <v>2.0514053464090257E-2</v>
      </c>
      <c r="DL87" s="178">
        <v>2.7426510586294375E-2</v>
      </c>
      <c r="DM87" s="178">
        <v>1.4122818425493445E-2</v>
      </c>
      <c r="DN87" s="178">
        <v>8.5040092154666565E-3</v>
      </c>
      <c r="DO87" s="178">
        <v>3.3365236573202284E-2</v>
      </c>
      <c r="DP87" s="178">
        <v>3.0210527531464419E-2</v>
      </c>
      <c r="DQ87" s="178">
        <v>2.464530904966715E-2</v>
      </c>
      <c r="DR87" s="178">
        <v>2.9212025013412087E-2</v>
      </c>
      <c r="DS87" s="178">
        <v>4.0462385696706786E-2</v>
      </c>
      <c r="DT87" s="178">
        <v>1.7590805177490204E-2</v>
      </c>
      <c r="DU87" s="178">
        <v>1.9418000000000001E-2</v>
      </c>
      <c r="DV87" s="178">
        <v>3.3782E-2</v>
      </c>
      <c r="DW87" s="178">
        <v>1.6758000000000002E-2</v>
      </c>
      <c r="DX87" s="178">
        <v>1.4364000000000002E-2</v>
      </c>
      <c r="DY87" s="178">
        <v>1.6758000000000002E-2</v>
      </c>
      <c r="DZ87" s="178">
        <v>1.6492E-2</v>
      </c>
      <c r="EA87" s="178">
        <v>1.9151999999999999E-2</v>
      </c>
      <c r="EB87" s="178">
        <v>7.4480000000000015E-3</v>
      </c>
      <c r="EC87" s="178">
        <v>1.9684E-2</v>
      </c>
      <c r="ED87" s="178">
        <v>2.0748000000000003E-2</v>
      </c>
      <c r="EE87" s="178">
        <v>2.2610000000000002E-2</v>
      </c>
      <c r="EF87" s="178">
        <v>1.6226000000000001E-2</v>
      </c>
      <c r="EG87" s="178">
        <v>1.9950000000000002E-2</v>
      </c>
      <c r="EH87" s="178">
        <v>2.1546000000000003E-2</v>
      </c>
      <c r="EI87" s="178">
        <v>1.3300000000000001E-2</v>
      </c>
      <c r="EJ87" s="178">
        <v>1.6226000000000001E-2</v>
      </c>
      <c r="EK87" s="178">
        <v>1.3566E-2</v>
      </c>
      <c r="EL87" s="178">
        <v>1.1970000000000001E-2</v>
      </c>
      <c r="EM87" s="178">
        <v>9.5759999999999994E-3</v>
      </c>
      <c r="EN87" s="178">
        <v>1.0906000000000001E-2</v>
      </c>
      <c r="EO87" s="178">
        <v>6.6500000000000005E-3</v>
      </c>
      <c r="EP87" s="178">
        <v>2.6600000000000002E-2</v>
      </c>
      <c r="EQ87" s="178">
        <v>2.3141999999999999E-2</v>
      </c>
      <c r="ER87" s="178">
        <v>1.9151999999999999E-2</v>
      </c>
      <c r="ES87" s="178">
        <v>1.4630000000000002E-2</v>
      </c>
      <c r="ET87" s="178">
        <v>1.729E-2</v>
      </c>
      <c r="EU87" s="178">
        <v>2.1812000000000002E-2</v>
      </c>
      <c r="EV87" s="178">
        <v>2.0216000000000001E-2</v>
      </c>
      <c r="EW87" s="178">
        <v>2.9792000000000006E-2</v>
      </c>
      <c r="EX87" s="178">
        <v>3.3516000000000004E-2</v>
      </c>
      <c r="EY87" s="178">
        <v>3.5378E-2</v>
      </c>
      <c r="EZ87" s="178">
        <v>2.5802000000000002E-2</v>
      </c>
      <c r="FA87" s="178">
        <v>1.3832000000000002E-2</v>
      </c>
      <c r="FB87" s="178">
        <v>1.4896000000000003E-2</v>
      </c>
      <c r="FC87" s="178">
        <v>3.0324E-2</v>
      </c>
      <c r="FD87" s="178">
        <v>1.7556000000000002E-2</v>
      </c>
      <c r="FE87" s="178">
        <v>2.0482E-2</v>
      </c>
      <c r="FF87" s="178">
        <v>2.4472000000000001E-2</v>
      </c>
      <c r="FG87" s="178">
        <v>2.7664000000000005E-2</v>
      </c>
      <c r="FH87" s="178">
        <v>3.3516000000000004E-2</v>
      </c>
      <c r="FI87" s="178">
        <v>3.2983999999999999E-2</v>
      </c>
      <c r="FJ87" s="178">
        <v>5.1338000000000002E-2</v>
      </c>
      <c r="FK87" s="178">
        <v>2.8196000000000002E-2</v>
      </c>
      <c r="FL87" s="178">
        <v>5.2136000000000002E-2</v>
      </c>
      <c r="FM87" s="178">
        <v>4.7522562047686526E-2</v>
      </c>
      <c r="FN87" s="178">
        <v>5.5594000000000005E-2</v>
      </c>
      <c r="FO87" s="178">
        <v>5.8378527653910314E-2</v>
      </c>
      <c r="FP87" s="178">
        <v>7.5810000000000002E-2</v>
      </c>
      <c r="FQ87" s="178">
        <v>0.16039800000000004</v>
      </c>
      <c r="FR87" s="178">
        <v>0.11757200000000001</v>
      </c>
      <c r="FS87" s="178">
        <v>9.5228000000000007E-2</v>
      </c>
      <c r="FT87" s="178">
        <v>0.12076400000000001</v>
      </c>
      <c r="FU87" s="380">
        <v>8.8843999999999992E-2</v>
      </c>
      <c r="FV87" s="380">
        <v>0</v>
      </c>
      <c r="FW87" s="380">
        <v>6.1446000000000008E-2</v>
      </c>
      <c r="FX87" s="380">
        <v>7.3682000000000011E-2</v>
      </c>
      <c r="FY87" s="380">
        <v>7.4479999999999991E-2</v>
      </c>
      <c r="FZ87" s="380">
        <v>8.405600000000002E-2</v>
      </c>
      <c r="GA87" s="380">
        <v>0.10666600000000001</v>
      </c>
      <c r="GB87" s="380">
        <v>7.9268000000000005E-2</v>
      </c>
      <c r="GC87" s="380">
        <v>8.0864000000000005E-2</v>
      </c>
    </row>
    <row r="88" spans="2:185" s="234" customFormat="1">
      <c r="B88" s="234" t="s">
        <v>115</v>
      </c>
      <c r="D88" s="178">
        <v>0.38805000000000001</v>
      </c>
      <c r="E88" s="178">
        <v>0.44850000000000001</v>
      </c>
      <c r="F88" s="178">
        <v>0.96069999999999989</v>
      </c>
      <c r="G88" s="178">
        <v>0.22099999999999997</v>
      </c>
      <c r="H88" s="178">
        <v>0.31655</v>
      </c>
      <c r="I88" s="178">
        <v>0.38024999999999998</v>
      </c>
      <c r="J88" s="178">
        <v>0.29965000000000003</v>
      </c>
      <c r="K88" s="178">
        <v>0.50505</v>
      </c>
      <c r="L88" s="178">
        <v>0.53949999999999998</v>
      </c>
      <c r="M88" s="178">
        <v>0.81640000000000001</v>
      </c>
      <c r="N88" s="178">
        <v>0.57200000000000006</v>
      </c>
      <c r="O88" s="178">
        <v>0.54404999999999992</v>
      </c>
      <c r="P88" s="178">
        <v>0.43548956422018348</v>
      </c>
      <c r="Q88" s="178">
        <v>0.39974999999999999</v>
      </c>
      <c r="R88" s="178">
        <v>0.18004999999999999</v>
      </c>
      <c r="S88" s="178">
        <v>0.23409698046181174</v>
      </c>
      <c r="T88" s="178">
        <v>0.25025000000000003</v>
      </c>
      <c r="U88" s="178">
        <v>0.2964</v>
      </c>
      <c r="V88" s="178">
        <v>0.24829999999999999</v>
      </c>
      <c r="W88" s="178">
        <v>0.27495000000000003</v>
      </c>
      <c r="X88" s="178">
        <v>0.16510000000000002</v>
      </c>
      <c r="Y88" s="178">
        <v>0.17550000000000002</v>
      </c>
      <c r="Z88" s="178">
        <v>0.1807</v>
      </c>
      <c r="AA88" s="178">
        <v>0.37180000000000002</v>
      </c>
      <c r="AB88" s="178">
        <v>0.16120000000000001</v>
      </c>
      <c r="AC88" s="178">
        <v>5.0049999999999997E-2</v>
      </c>
      <c r="AD88" s="178">
        <v>6.2400000000000004E-2</v>
      </c>
      <c r="AE88" s="178">
        <v>0.19695000000000001</v>
      </c>
      <c r="AF88" s="178">
        <v>0.19435000000000002</v>
      </c>
      <c r="AG88" s="178">
        <v>0.23594999999999999</v>
      </c>
      <c r="AH88" s="178">
        <v>0.29379999999999995</v>
      </c>
      <c r="AI88" s="178">
        <v>0.27754999999999996</v>
      </c>
      <c r="AJ88" s="178">
        <v>0.17874999999999999</v>
      </c>
      <c r="AK88" s="178">
        <v>0.15275</v>
      </c>
      <c r="AL88" s="178">
        <v>0.12675</v>
      </c>
      <c r="AM88" s="178">
        <v>8.8399999999999992E-2</v>
      </c>
      <c r="AN88" s="178">
        <v>7.8E-2</v>
      </c>
      <c r="AO88" s="178">
        <v>7.3449999999999988E-2</v>
      </c>
      <c r="AP88" s="178">
        <v>0.2041</v>
      </c>
      <c r="AQ88" s="178">
        <v>0.15469999999999998</v>
      </c>
      <c r="AR88" s="178">
        <v>0.12415</v>
      </c>
      <c r="AS88" s="178">
        <v>0.19435000000000002</v>
      </c>
      <c r="AT88" s="178">
        <v>8.3199999999999996E-2</v>
      </c>
      <c r="AU88" s="178">
        <v>9.6850000000000006E-2</v>
      </c>
      <c r="AV88" s="178">
        <v>0.25414999999999999</v>
      </c>
      <c r="AW88" s="178">
        <v>6.0449999999999997E-2</v>
      </c>
      <c r="AX88" s="178">
        <v>9.9449999999999997E-2</v>
      </c>
      <c r="AY88" s="178">
        <v>0.28340000000000004</v>
      </c>
      <c r="AZ88" s="178">
        <v>8.7100000000000011E-2</v>
      </c>
      <c r="BA88" s="178">
        <v>0.13064999999999999</v>
      </c>
      <c r="BB88" s="178">
        <v>0.14170000000000002</v>
      </c>
      <c r="BC88" s="178">
        <v>0.25414999999999999</v>
      </c>
      <c r="BD88" s="178">
        <v>0.14560000000000003</v>
      </c>
      <c r="BE88" s="178">
        <v>8.0600000000000005E-2</v>
      </c>
      <c r="BF88" s="178">
        <v>0.24504999999999999</v>
      </c>
      <c r="BG88" s="178">
        <v>0.173875</v>
      </c>
      <c r="BH88" s="178">
        <v>0.1027</v>
      </c>
      <c r="BI88" s="178">
        <v>0.12805</v>
      </c>
      <c r="BJ88" s="178">
        <v>7.9950000000000007E-2</v>
      </c>
      <c r="BK88" s="178">
        <v>0.20929999999999999</v>
      </c>
      <c r="BL88" s="178">
        <v>0.182</v>
      </c>
      <c r="BM88" s="178">
        <v>0.1079</v>
      </c>
      <c r="BN88" s="178">
        <v>6.8900000000000003E-2</v>
      </c>
      <c r="BO88" s="178">
        <v>9.4899999999999998E-2</v>
      </c>
      <c r="BP88" s="178">
        <v>6.5000000000000002E-2</v>
      </c>
      <c r="BQ88" s="178">
        <v>0.10075000000000001</v>
      </c>
      <c r="BR88" s="178">
        <v>3.8350000000000002E-2</v>
      </c>
      <c r="BS88" s="178">
        <v>5.7200000000000001E-2</v>
      </c>
      <c r="BT88" s="178">
        <v>4.8099999999999997E-2</v>
      </c>
      <c r="BU88" s="178">
        <v>6.2400000000000004E-2</v>
      </c>
      <c r="BV88" s="178">
        <v>8.2550000000000012E-2</v>
      </c>
      <c r="BW88" s="178">
        <v>7.2150000000000006E-2</v>
      </c>
      <c r="BX88" s="178">
        <v>-3.2500000000000003E-3</v>
      </c>
      <c r="BY88" s="178">
        <v>0.15145</v>
      </c>
      <c r="BZ88" s="178">
        <v>5.0700000000000002E-2</v>
      </c>
      <c r="CA88" s="178">
        <v>8.7750000000000009E-2</v>
      </c>
      <c r="CB88" s="178">
        <v>8.3849999999999994E-2</v>
      </c>
      <c r="CC88" s="178">
        <v>6.8900000000000003E-2</v>
      </c>
      <c r="CD88" s="178">
        <v>2.7300000000000001E-2</v>
      </c>
      <c r="CE88" s="178">
        <v>5.0700000000000002E-2</v>
      </c>
      <c r="CF88" s="178">
        <v>3.2500000000000001E-2</v>
      </c>
      <c r="CG88" s="178">
        <v>6.695000000000001E-2</v>
      </c>
      <c r="CH88" s="178">
        <v>6.8250000000000005E-2</v>
      </c>
      <c r="CI88" s="178">
        <v>8.9699999999999988E-2</v>
      </c>
      <c r="CJ88" s="178">
        <v>2.86E-2</v>
      </c>
      <c r="CK88" s="178">
        <v>3.5750000000000004E-2</v>
      </c>
      <c r="CL88" s="178">
        <v>7.1500000000000001E-3</v>
      </c>
      <c r="CM88" s="178">
        <v>7.8000000000000005E-3</v>
      </c>
      <c r="CN88" s="178">
        <v>3.1850000000000003E-2</v>
      </c>
      <c r="CO88" s="178">
        <v>3.9E-2</v>
      </c>
      <c r="CP88" s="178">
        <v>6.8900000000000003E-2</v>
      </c>
      <c r="CQ88" s="178">
        <v>0.10920000000000001</v>
      </c>
      <c r="CR88" s="178">
        <v>6.6913608460278842E-2</v>
      </c>
      <c r="CS88" s="178">
        <v>3.8624639751983804E-2</v>
      </c>
      <c r="CT88" s="178">
        <v>3.9342597306855256E-2</v>
      </c>
      <c r="CU88" s="178">
        <v>6.0998376176227678E-2</v>
      </c>
      <c r="CV88" s="178">
        <v>3.9671424273403914E-2</v>
      </c>
      <c r="CW88" s="178">
        <v>1.6161245096105503E-2</v>
      </c>
      <c r="CX88" s="178">
        <v>4.7096159161669038E-2</v>
      </c>
      <c r="CY88" s="178">
        <v>3.4069408298904091E-2</v>
      </c>
      <c r="CZ88" s="178">
        <v>6.0004138276490766E-2</v>
      </c>
      <c r="DA88" s="178">
        <v>7.8257898625730751E-2</v>
      </c>
      <c r="DB88" s="178">
        <v>9.3264026074163842E-2</v>
      </c>
      <c r="DC88" s="178">
        <v>4.5798965518509364E-2</v>
      </c>
      <c r="DD88" s="178">
        <v>8.077863092185239E-2</v>
      </c>
      <c r="DE88" s="178">
        <v>1.43E-2</v>
      </c>
      <c r="DF88" s="178">
        <v>4.4199999999999996E-2</v>
      </c>
      <c r="DG88" s="178">
        <v>5.0049999999999997E-2</v>
      </c>
      <c r="DH88" s="178">
        <v>5.9905208525984008E-2</v>
      </c>
      <c r="DI88" s="178">
        <v>3.0111208430740392E-2</v>
      </c>
      <c r="DJ88" s="178">
        <v>3.4339956611079074E-2</v>
      </c>
      <c r="DK88" s="178">
        <v>8.6758092510664395E-2</v>
      </c>
      <c r="DL88" s="178">
        <v>7.3876707591749302E-2</v>
      </c>
      <c r="DM88" s="178">
        <v>7.312807231055124E-2</v>
      </c>
      <c r="DN88" s="178">
        <v>5.0135645833535421E-2</v>
      </c>
      <c r="DO88" s="178">
        <v>8.5874645105512071E-2</v>
      </c>
      <c r="DP88" s="178">
        <v>3.9402712347950272E-2</v>
      </c>
      <c r="DQ88" s="178">
        <v>5.8656618257298447E-2</v>
      </c>
      <c r="DR88" s="178">
        <v>7.1716547152152546E-2</v>
      </c>
      <c r="DS88" s="178">
        <v>0.13713639618192963</v>
      </c>
      <c r="DT88" s="178">
        <v>5.59777117516186E-2</v>
      </c>
      <c r="DU88" s="178">
        <v>5.9800000000000006E-2</v>
      </c>
      <c r="DV88" s="178">
        <v>4.2900000000000001E-2</v>
      </c>
      <c r="DW88" s="178">
        <v>5.4600000000000003E-2</v>
      </c>
      <c r="DX88" s="178">
        <v>4.9400000000000006E-2</v>
      </c>
      <c r="DY88" s="178">
        <v>5.135E-2</v>
      </c>
      <c r="DZ88" s="178">
        <v>3.9E-2</v>
      </c>
      <c r="EA88" s="178">
        <v>4.8099999999999997E-2</v>
      </c>
      <c r="EB88" s="178">
        <v>2.0799999999999999E-2</v>
      </c>
      <c r="EC88" s="178">
        <v>4.4199999999999996E-2</v>
      </c>
      <c r="ED88" s="178">
        <v>5.33E-2</v>
      </c>
      <c r="EE88" s="178">
        <v>6.8250000000000005E-2</v>
      </c>
      <c r="EF88" s="178">
        <v>4.1599999999999998E-2</v>
      </c>
      <c r="EG88" s="178">
        <v>5.7200000000000001E-2</v>
      </c>
      <c r="EH88" s="178">
        <v>3.2500000000000001E-2</v>
      </c>
      <c r="EI88" s="178">
        <v>3.9E-2</v>
      </c>
      <c r="EJ88" s="178">
        <v>5.9150000000000001E-2</v>
      </c>
      <c r="EK88" s="178">
        <v>4.5499999999999999E-2</v>
      </c>
      <c r="EL88" s="178">
        <v>4.7449999999999999E-2</v>
      </c>
      <c r="EM88" s="178">
        <v>6.0449999999999997E-2</v>
      </c>
      <c r="EN88" s="178">
        <v>6.1749999999999999E-2</v>
      </c>
      <c r="EO88" s="178">
        <v>5.0049999999999997E-2</v>
      </c>
      <c r="EP88" s="178">
        <v>4.8099999999999997E-2</v>
      </c>
      <c r="EQ88" s="178">
        <v>7.7349999999999988E-2</v>
      </c>
      <c r="ER88" s="178">
        <v>6.5000000000000002E-2</v>
      </c>
      <c r="ES88" s="178">
        <v>4.0300000000000002E-2</v>
      </c>
      <c r="ET88" s="178">
        <v>5.0700000000000002E-2</v>
      </c>
      <c r="EU88" s="178">
        <v>4.2900000000000001E-2</v>
      </c>
      <c r="EV88" s="178">
        <v>5.9800000000000006E-2</v>
      </c>
      <c r="EW88" s="178">
        <v>8.7750000000000009E-2</v>
      </c>
      <c r="EX88" s="178">
        <v>8.5150000000000003E-2</v>
      </c>
      <c r="EY88" s="178">
        <v>9.1649999999999995E-2</v>
      </c>
      <c r="EZ88" s="178">
        <v>7.9950000000000007E-2</v>
      </c>
      <c r="FA88" s="178">
        <v>6.9550000000000001E-2</v>
      </c>
      <c r="FB88" s="178">
        <v>5.3949999999999998E-2</v>
      </c>
      <c r="FC88" s="178">
        <v>8.1250000000000003E-2</v>
      </c>
      <c r="FD88" s="178">
        <v>6.7599999999999993E-2</v>
      </c>
      <c r="FE88" s="178">
        <v>6.1099999999999995E-2</v>
      </c>
      <c r="FF88" s="178">
        <v>5.135E-2</v>
      </c>
      <c r="FG88" s="178">
        <v>6.8900000000000003E-2</v>
      </c>
      <c r="FH88" s="178">
        <v>6.5000000000000002E-2</v>
      </c>
      <c r="FI88" s="178">
        <v>8.7100000000000011E-2</v>
      </c>
      <c r="FJ88" s="178">
        <v>7.6049999999999993E-2</v>
      </c>
      <c r="FK88" s="178">
        <v>0.10075000000000001</v>
      </c>
      <c r="FL88" s="178">
        <v>0.10009999999999999</v>
      </c>
      <c r="FM88" s="178">
        <v>0.10334414744623331</v>
      </c>
      <c r="FN88" s="178">
        <v>9.035E-2</v>
      </c>
      <c r="FO88" s="178">
        <v>9.7407737812682527E-2</v>
      </c>
      <c r="FP88" s="178">
        <v>8.3849999999999994E-2</v>
      </c>
      <c r="FQ88" s="178">
        <v>0.11635</v>
      </c>
      <c r="FR88" s="178">
        <v>8.8399999999999992E-2</v>
      </c>
      <c r="FS88" s="178">
        <v>0.12480000000000001</v>
      </c>
      <c r="FT88" s="178">
        <v>0.1638</v>
      </c>
      <c r="FU88" s="380">
        <v>0.2223</v>
      </c>
      <c r="FV88" s="380">
        <v>0</v>
      </c>
      <c r="FW88" s="380">
        <v>0.16704999999999998</v>
      </c>
      <c r="FX88" s="380">
        <v>0.24245</v>
      </c>
      <c r="FY88" s="380">
        <v>0.28340000000000004</v>
      </c>
      <c r="FZ88" s="380">
        <v>0.22164999999999999</v>
      </c>
      <c r="GA88" s="380">
        <v>0.21189999999999998</v>
      </c>
      <c r="GB88" s="380">
        <v>0.20344999999999999</v>
      </c>
      <c r="GC88" s="380">
        <v>0.19239999999999999</v>
      </c>
    </row>
    <row r="89" spans="2:185" s="234" customFormat="1">
      <c r="B89" s="234" t="s">
        <v>116</v>
      </c>
      <c r="D89" s="178">
        <v>1.3062499999999999</v>
      </c>
      <c r="E89" s="178">
        <v>0.54500000000000004</v>
      </c>
      <c r="F89" s="178">
        <v>0.625</v>
      </c>
      <c r="G89" s="178">
        <v>4.3749999999999997E-2</v>
      </c>
      <c r="H89" s="178">
        <v>0.96625000000000005</v>
      </c>
      <c r="I89" s="178">
        <v>0.22750000000000001</v>
      </c>
      <c r="J89" s="178">
        <v>0.76749999999999996</v>
      </c>
      <c r="K89" s="178">
        <v>0.27250000000000002</v>
      </c>
      <c r="L89" s="178">
        <v>0.27500000000000002</v>
      </c>
      <c r="M89" s="178">
        <v>0.16875000000000001</v>
      </c>
      <c r="N89" s="178">
        <v>0.36</v>
      </c>
      <c r="O89" s="178">
        <v>1.7625</v>
      </c>
      <c r="P89" s="178">
        <v>1.4108084862385324</v>
      </c>
      <c r="Q89" s="178">
        <v>1.07375</v>
      </c>
      <c r="R89" s="178">
        <v>0.47125</v>
      </c>
      <c r="S89" s="178">
        <v>0.61270870337477801</v>
      </c>
      <c r="T89" s="178">
        <v>0.50624999999999998</v>
      </c>
      <c r="U89" s="178">
        <v>1.4125000000000001</v>
      </c>
      <c r="V89" s="178">
        <v>0.71625000000000005</v>
      </c>
      <c r="W89" s="178">
        <v>0.98</v>
      </c>
      <c r="X89" s="178">
        <v>6.25E-2</v>
      </c>
      <c r="Y89" s="178">
        <v>2.5000000000000001E-2</v>
      </c>
      <c r="Z89" s="178">
        <v>0.40375</v>
      </c>
      <c r="AA89" s="178">
        <v>0.30499999999999999</v>
      </c>
      <c r="AB89" s="178">
        <v>0.26874999999999999</v>
      </c>
      <c r="AC89" s="178">
        <v>5.7500000000000002E-2</v>
      </c>
      <c r="AD89" s="178">
        <v>2.5000000000000001E-2</v>
      </c>
      <c r="AE89" s="178">
        <v>0.25374999999999998</v>
      </c>
      <c r="AF89" s="178">
        <v>0.8175</v>
      </c>
      <c r="AG89" s="178">
        <v>0.24124999999999999</v>
      </c>
      <c r="AH89" s="178">
        <v>6.1249999999999999E-2</v>
      </c>
      <c r="AI89" s="178">
        <v>0.1875</v>
      </c>
      <c r="AJ89" s="178">
        <v>0.13375000000000001</v>
      </c>
      <c r="AK89" s="178">
        <v>0.25</v>
      </c>
      <c r="AL89" s="178">
        <v>0.48249999999999998</v>
      </c>
      <c r="AM89" s="178">
        <v>0.46250000000000002</v>
      </c>
      <c r="AN89" s="178">
        <v>0.50624999999999998</v>
      </c>
      <c r="AO89" s="178">
        <v>0.73750000000000004</v>
      </c>
      <c r="AP89" s="178">
        <v>0.10249999999999999</v>
      </c>
      <c r="AQ89" s="178">
        <v>6.5000000000000002E-2</v>
      </c>
      <c r="AR89" s="178">
        <v>0</v>
      </c>
      <c r="AS89" s="178">
        <v>0</v>
      </c>
      <c r="AT89" s="178">
        <v>1.125E-2</v>
      </c>
      <c r="AU89" s="178">
        <v>1.25E-3</v>
      </c>
      <c r="AV89" s="178">
        <v>1.25E-3</v>
      </c>
      <c r="AW89" s="178">
        <v>0.12375</v>
      </c>
      <c r="AX89" s="178">
        <v>3.5000000000000003E-2</v>
      </c>
      <c r="AY89" s="178">
        <v>0.18375</v>
      </c>
      <c r="AZ89" s="178">
        <v>5.7500000000000002E-2</v>
      </c>
      <c r="BA89" s="178">
        <v>5.6250000000000001E-2</v>
      </c>
      <c r="BB89" s="178">
        <v>2.2499999999999999E-2</v>
      </c>
      <c r="BC89" s="178">
        <v>0.10875</v>
      </c>
      <c r="BD89" s="178">
        <v>8.8749999999999996E-2</v>
      </c>
      <c r="BE89" s="178">
        <v>9.375E-2</v>
      </c>
      <c r="BF89" s="178">
        <v>5.0000000000000001E-3</v>
      </c>
      <c r="BG89" s="178">
        <v>4.3750000000000004E-3</v>
      </c>
      <c r="BH89" s="178">
        <v>3.7499999999999999E-3</v>
      </c>
      <c r="BI89" s="178">
        <v>0.2475</v>
      </c>
      <c r="BJ89" s="178">
        <v>0.14249999999999999</v>
      </c>
      <c r="BK89" s="178">
        <v>3.125E-2</v>
      </c>
      <c r="BL89" s="178">
        <v>0.10375</v>
      </c>
      <c r="BM89" s="178">
        <v>0.09</v>
      </c>
      <c r="BN89" s="178">
        <v>8.7499999999999994E-2</v>
      </c>
      <c r="BO89" s="178">
        <v>0.12875</v>
      </c>
      <c r="BP89" s="178">
        <v>2.8750000000000001E-2</v>
      </c>
      <c r="BQ89" s="178">
        <v>1.125E-2</v>
      </c>
      <c r="BR89" s="178">
        <v>-0.09</v>
      </c>
      <c r="BS89" s="178">
        <v>-0.105</v>
      </c>
      <c r="BT89" s="178">
        <v>-5.0000000000000001E-3</v>
      </c>
      <c r="BU89" s="178">
        <v>2.6249999999999999E-2</v>
      </c>
      <c r="BV89" s="178">
        <v>2.5000000000000001E-3</v>
      </c>
      <c r="BW89" s="178">
        <v>0.20749999999999999</v>
      </c>
      <c r="BX89" s="178">
        <v>0.14749999999999999</v>
      </c>
      <c r="BY89" s="178">
        <v>-0.32374999999999998</v>
      </c>
      <c r="BZ89" s="178">
        <v>-0.14124999999999999</v>
      </c>
      <c r="CA89" s="178">
        <v>-0.11125</v>
      </c>
      <c r="CB89" s="178">
        <v>-8.7500000000000008E-3</v>
      </c>
      <c r="CC89" s="178">
        <v>8.3750000000000005E-2</v>
      </c>
      <c r="CD89" s="178">
        <v>0.26874999999999999</v>
      </c>
      <c r="CE89" s="178">
        <v>6.2500000000000003E-3</v>
      </c>
      <c r="CF89" s="178">
        <v>1.7500000000000002E-2</v>
      </c>
      <c r="CG89" s="178">
        <v>7.0000000000000007E-2</v>
      </c>
      <c r="CH89" s="178">
        <v>2.5000000000000001E-3</v>
      </c>
      <c r="CI89" s="178">
        <v>0.1225</v>
      </c>
      <c r="CJ89" s="178">
        <v>3.6249999999999998E-2</v>
      </c>
      <c r="CK89" s="178">
        <v>-1.125E-2</v>
      </c>
      <c r="CL89" s="178">
        <v>0.1825</v>
      </c>
      <c r="CM89" s="178">
        <v>0.1075</v>
      </c>
      <c r="CN89" s="178">
        <v>0.32624999999999998</v>
      </c>
      <c r="CO89" s="178">
        <v>0</v>
      </c>
      <c r="CP89" s="178">
        <v>0</v>
      </c>
      <c r="CQ89" s="178">
        <v>3.7499999999999999E-3</v>
      </c>
      <c r="CR89" s="178">
        <v>4.0670756338876402E-3</v>
      </c>
      <c r="CS89" s="178">
        <v>0</v>
      </c>
      <c r="CT89" s="178">
        <v>0.22450621447885055</v>
      </c>
      <c r="CU89" s="178">
        <v>-0.17491012292548724</v>
      </c>
      <c r="CV89" s="178">
        <v>0.11814282981810997</v>
      </c>
      <c r="CW89" s="178">
        <v>2.6434116395716245E-2</v>
      </c>
      <c r="CX89" s="178">
        <v>3.893505590173163E-2</v>
      </c>
      <c r="CY89" s="178">
        <v>2.4433599036317588E-3</v>
      </c>
      <c r="CZ89" s="178">
        <v>0.1971352617748412</v>
      </c>
      <c r="DA89" s="178">
        <v>0.11844865380298231</v>
      </c>
      <c r="DB89" s="178">
        <v>0.13587595946509801</v>
      </c>
      <c r="DC89" s="178">
        <v>5.9516173116522353E-2</v>
      </c>
      <c r="DD89" s="178">
        <v>0.12988017050055944</v>
      </c>
      <c r="DE89" s="178">
        <v>0.03</v>
      </c>
      <c r="DF89" s="178">
        <v>0.08</v>
      </c>
      <c r="DG89" s="178">
        <v>0.12875</v>
      </c>
      <c r="DH89" s="178">
        <v>9.9626768096303664E-3</v>
      </c>
      <c r="DI89" s="178">
        <v>8.1535786567849655E-2</v>
      </c>
      <c r="DJ89" s="178">
        <v>0.14137514784367511</v>
      </c>
      <c r="DK89" s="178">
        <v>2.0952103731151084E-2</v>
      </c>
      <c r="DL89" s="178">
        <v>0.10673299840708239</v>
      </c>
      <c r="DM89" s="178">
        <v>2.0553537426931001E-2</v>
      </c>
      <c r="DN89" s="178">
        <v>2.4802890757410267E-2</v>
      </c>
      <c r="DO89" s="178">
        <v>1.0191080342991654E-2</v>
      </c>
      <c r="DP89" s="178">
        <v>6.9403341671600671E-2</v>
      </c>
      <c r="DQ89" s="178">
        <v>5.3434716508421687E-2</v>
      </c>
      <c r="DR89" s="178">
        <v>5.1558745530464023E-2</v>
      </c>
      <c r="DS89" s="178">
        <v>7.3415518300912197E-2</v>
      </c>
      <c r="DT89" s="178">
        <v>2.867764052634314E-2</v>
      </c>
      <c r="DU89" s="178">
        <v>6.6250000000000003E-2</v>
      </c>
      <c r="DV89" s="178">
        <v>3.6249999999999998E-2</v>
      </c>
      <c r="DW89" s="178">
        <v>0.05</v>
      </c>
      <c r="DX89" s="178">
        <v>1.125E-2</v>
      </c>
      <c r="DY89" s="178">
        <v>4.4999999999999998E-2</v>
      </c>
      <c r="DZ89" s="178">
        <v>4.1250000000000002E-2</v>
      </c>
      <c r="EA89" s="178">
        <v>3.5000000000000003E-2</v>
      </c>
      <c r="EB89" s="178">
        <v>3.5000000000000003E-2</v>
      </c>
      <c r="EC89" s="178">
        <v>0.31374999999999997</v>
      </c>
      <c r="ED89" s="178">
        <v>0.20749999999999999</v>
      </c>
      <c r="EE89" s="178">
        <v>0.11749999999999999</v>
      </c>
      <c r="EF89" s="178">
        <v>5.2499999999999998E-2</v>
      </c>
      <c r="EG89" s="178">
        <v>9.2499999999999999E-2</v>
      </c>
      <c r="EH89" s="178">
        <v>3.7499999999999999E-2</v>
      </c>
      <c r="EI89" s="178">
        <v>0.02</v>
      </c>
      <c r="EJ89" s="178">
        <v>0.16125</v>
      </c>
      <c r="EK89" s="178">
        <v>6.1249999999999999E-2</v>
      </c>
      <c r="EL89" s="178">
        <v>0.02</v>
      </c>
      <c r="EM89" s="178">
        <v>3.2500000000000001E-2</v>
      </c>
      <c r="EN89" s="178">
        <v>2.5000000000000001E-2</v>
      </c>
      <c r="EO89" s="178">
        <v>0.01</v>
      </c>
      <c r="EP89" s="178">
        <v>7.4999999999999997E-3</v>
      </c>
      <c r="EQ89" s="178">
        <v>4.4999999999999998E-2</v>
      </c>
      <c r="ER89" s="178">
        <v>2.6249999999999999E-2</v>
      </c>
      <c r="ES89" s="178">
        <v>0.03</v>
      </c>
      <c r="ET89" s="178">
        <v>3.2500000000000001E-2</v>
      </c>
      <c r="EU89" s="178">
        <v>0.02</v>
      </c>
      <c r="EV89" s="178">
        <v>1.6250000000000001E-2</v>
      </c>
      <c r="EW89" s="178">
        <v>2.6249999999999999E-2</v>
      </c>
      <c r="EX89" s="178">
        <v>0.10125000000000001</v>
      </c>
      <c r="EY89" s="178">
        <v>1.375E-2</v>
      </c>
      <c r="EZ89" s="178">
        <v>4.1250000000000002E-2</v>
      </c>
      <c r="FA89" s="178">
        <v>8.1250000000000003E-2</v>
      </c>
      <c r="FB89" s="178">
        <v>0.04</v>
      </c>
      <c r="FC89" s="178">
        <v>4.8750000000000002E-2</v>
      </c>
      <c r="FD89" s="178">
        <v>5.8749999999999997E-2</v>
      </c>
      <c r="FE89" s="178">
        <v>4.2500000000000003E-2</v>
      </c>
      <c r="FF89" s="178">
        <v>1.8749999999999999E-2</v>
      </c>
      <c r="FG89" s="178">
        <v>5.2499999999999998E-2</v>
      </c>
      <c r="FH89" s="178">
        <v>0.15875</v>
      </c>
      <c r="FI89" s="178">
        <v>0.27124999999999999</v>
      </c>
      <c r="FJ89" s="178">
        <v>0.18124999999999999</v>
      </c>
      <c r="FK89" s="178">
        <v>8.6249999999999993E-2</v>
      </c>
      <c r="FL89" s="178">
        <v>0.14749999999999999</v>
      </c>
      <c r="FM89" s="178">
        <v>0.23854337168060802</v>
      </c>
      <c r="FN89" s="178">
        <v>0.10625</v>
      </c>
      <c r="FO89" s="178">
        <v>0.2094138484460295</v>
      </c>
      <c r="FP89" s="178">
        <v>0.80625000000000002</v>
      </c>
      <c r="FQ89" s="178">
        <v>0.34125</v>
      </c>
      <c r="FR89" s="178">
        <v>0.24</v>
      </c>
      <c r="FS89" s="178">
        <v>0.47249999999999998</v>
      </c>
      <c r="FT89" s="178">
        <v>0.1925</v>
      </c>
      <c r="FU89" s="380">
        <v>0.27500000000000002</v>
      </c>
      <c r="FV89" s="380">
        <v>0</v>
      </c>
      <c r="FW89" s="380">
        <v>0.08</v>
      </c>
      <c r="FX89" s="380">
        <v>6.2500000000000003E-3</v>
      </c>
      <c r="FY89" s="380">
        <v>2.1250000000000002E-2</v>
      </c>
      <c r="FZ89" s="380">
        <v>3.7499999999999999E-2</v>
      </c>
      <c r="GA89" s="380">
        <v>4.2500000000000003E-2</v>
      </c>
      <c r="GB89" s="380">
        <v>5.1249999999999997E-2</v>
      </c>
      <c r="GC89" s="380">
        <v>0.13</v>
      </c>
    </row>
    <row r="90" spans="2:185" s="234" customFormat="1">
      <c r="B90" s="234" t="s">
        <v>117</v>
      </c>
      <c r="D90" s="178">
        <v>0.24577800000000002</v>
      </c>
      <c r="E90" s="178">
        <v>0.53222000000000014</v>
      </c>
      <c r="F90" s="178">
        <v>0.64464399999999999</v>
      </c>
      <c r="G90" s="178">
        <v>0.141128</v>
      </c>
      <c r="H90" s="178">
        <v>0.44730400000000003</v>
      </c>
      <c r="I90" s="178">
        <v>0.40365000000000001</v>
      </c>
      <c r="J90" s="178">
        <v>0.570492</v>
      </c>
      <c r="K90" s="178">
        <v>0.63089000000000006</v>
      </c>
      <c r="L90" s="178">
        <v>0.23800400000000002</v>
      </c>
      <c r="M90" s="178">
        <v>0.23202400000000001</v>
      </c>
      <c r="N90" s="178">
        <v>0.26132600000000006</v>
      </c>
      <c r="O90" s="178">
        <v>0.47421399999999997</v>
      </c>
      <c r="P90" s="178">
        <v>0.37958872935779825</v>
      </c>
      <c r="Q90" s="178">
        <v>0.48258600000000007</v>
      </c>
      <c r="R90" s="178">
        <v>0.39049400000000006</v>
      </c>
      <c r="S90" s="178">
        <v>0.50771155950266444</v>
      </c>
      <c r="T90" s="178">
        <v>0.28704000000000002</v>
      </c>
      <c r="U90" s="178">
        <v>0.21707399999999999</v>
      </c>
      <c r="V90" s="178">
        <v>0.19614399999999999</v>
      </c>
      <c r="W90" s="178">
        <v>0.34863400000000005</v>
      </c>
      <c r="X90" s="178">
        <v>0.29959800000000003</v>
      </c>
      <c r="Y90" s="178">
        <v>0.13036400000000004</v>
      </c>
      <c r="Z90" s="178">
        <v>0.17581200000000002</v>
      </c>
      <c r="AA90" s="178">
        <v>0.10166</v>
      </c>
      <c r="AB90" s="178">
        <v>0.116012</v>
      </c>
      <c r="AC90" s="178">
        <v>0.153088</v>
      </c>
      <c r="AD90" s="178">
        <v>0.15249000000000001</v>
      </c>
      <c r="AE90" s="178">
        <v>8.7906000000000012E-2</v>
      </c>
      <c r="AF90" s="178">
        <v>5.2026000000000003E-2</v>
      </c>
      <c r="AG90" s="178">
        <v>0.102856</v>
      </c>
      <c r="AH90" s="178">
        <v>0.15189200000000003</v>
      </c>
      <c r="AI90" s="178">
        <v>0.10464999999999999</v>
      </c>
      <c r="AJ90" s="178">
        <v>0.12438400000000001</v>
      </c>
      <c r="AK90" s="178">
        <v>4.0664000000000006E-2</v>
      </c>
      <c r="AL90" s="178">
        <v>5.6211999999999998E-2</v>
      </c>
      <c r="AM90" s="178">
        <v>4.5448000000000002E-2</v>
      </c>
      <c r="AN90" s="178">
        <v>-4.4252E-2</v>
      </c>
      <c r="AO90" s="178">
        <v>3.7076000000000005E-2</v>
      </c>
      <c r="AP90" s="178">
        <v>6.159400000000001E-2</v>
      </c>
      <c r="AQ90" s="178">
        <v>7.1162000000000003E-2</v>
      </c>
      <c r="AR90" s="178">
        <v>3.3488000000000004E-2</v>
      </c>
      <c r="AS90" s="178">
        <v>7.0564000000000002E-2</v>
      </c>
      <c r="AT90" s="178">
        <v>0.12438400000000001</v>
      </c>
      <c r="AU90" s="178">
        <v>6.9966E-2</v>
      </c>
      <c r="AV90" s="178">
        <v>0.105846</v>
      </c>
      <c r="AW90" s="178">
        <v>5.0231999999999999E-2</v>
      </c>
      <c r="AX90" s="178">
        <v>5.5614000000000011E-2</v>
      </c>
      <c r="AY90" s="178">
        <v>0.11720800000000001</v>
      </c>
      <c r="AZ90" s="178">
        <v>3.1694000000000007E-2</v>
      </c>
      <c r="BA90" s="178">
        <v>-5.9800000000000001E-4</v>
      </c>
      <c r="BB90" s="178">
        <v>8.9700000000000005E-3</v>
      </c>
      <c r="BC90" s="178">
        <v>2.7508000000000005E-2</v>
      </c>
      <c r="BD90" s="178">
        <v>1.1362000000000001E-2</v>
      </c>
      <c r="BE90" s="178">
        <v>1.794E-3</v>
      </c>
      <c r="BF90" s="178">
        <v>5.3820000000000005E-3</v>
      </c>
      <c r="BG90" s="178">
        <v>9.5680000000000001E-3</v>
      </c>
      <c r="BH90" s="178">
        <v>1.3754000000000002E-2</v>
      </c>
      <c r="BI90" s="178">
        <v>1.8538000000000002E-2</v>
      </c>
      <c r="BJ90" s="178">
        <v>3.5880000000000002E-2</v>
      </c>
      <c r="BK90" s="178">
        <v>5.3820000000000007E-2</v>
      </c>
      <c r="BL90" s="178">
        <v>3.3488000000000004E-2</v>
      </c>
      <c r="BM90" s="178">
        <v>1.6146000000000004E-2</v>
      </c>
      <c r="BN90" s="178">
        <v>3.2890000000000003E-2</v>
      </c>
      <c r="BO90" s="178">
        <v>2.3322000000000002E-2</v>
      </c>
      <c r="BP90" s="178">
        <v>4.4252E-2</v>
      </c>
      <c r="BQ90" s="178">
        <v>0.10405200000000001</v>
      </c>
      <c r="BR90" s="178">
        <v>1.4950000000000001E-2</v>
      </c>
      <c r="BS90" s="178">
        <v>4.5448000000000002E-2</v>
      </c>
      <c r="BT90" s="178">
        <v>5.5016000000000009E-2</v>
      </c>
      <c r="BU90" s="178">
        <v>6.2192000000000004E-2</v>
      </c>
      <c r="BV90" s="178">
        <v>1.8538000000000002E-2</v>
      </c>
      <c r="BW90" s="178">
        <v>1.1362000000000001E-2</v>
      </c>
      <c r="BX90" s="178">
        <v>8.372000000000001E-3</v>
      </c>
      <c r="BY90" s="178">
        <v>2.0332000000000003E-2</v>
      </c>
      <c r="BZ90" s="178">
        <v>3.1096000000000002E-2</v>
      </c>
      <c r="CA90" s="178">
        <v>4.7840000000000008E-2</v>
      </c>
      <c r="CB90" s="178">
        <v>1.2558E-2</v>
      </c>
      <c r="CC90" s="178">
        <v>6.0398000000000007E-2</v>
      </c>
      <c r="CD90" s="178">
        <v>1.1960000000000002E-2</v>
      </c>
      <c r="CE90" s="178">
        <v>2.9900000000000005E-3</v>
      </c>
      <c r="CF90" s="178">
        <v>3.588E-3</v>
      </c>
      <c r="CG90" s="178">
        <v>6.8171999999999996E-2</v>
      </c>
      <c r="CH90" s="178">
        <v>2.2126E-2</v>
      </c>
      <c r="CI90" s="178">
        <v>3.0498000000000004E-2</v>
      </c>
      <c r="CJ90" s="178">
        <v>4.9633999999999998E-2</v>
      </c>
      <c r="CK90" s="178">
        <v>9.5680000000000001E-3</v>
      </c>
      <c r="CL90" s="178">
        <v>7.7740000000000005E-3</v>
      </c>
      <c r="CM90" s="178">
        <v>2.3920000000000004E-2</v>
      </c>
      <c r="CN90" s="178">
        <v>1.7342E-2</v>
      </c>
      <c r="CO90" s="178">
        <v>4.0066000000000004E-2</v>
      </c>
      <c r="CP90" s="178">
        <v>1.9136E-2</v>
      </c>
      <c r="CQ90" s="178">
        <v>7.7740000000000005E-3</v>
      </c>
      <c r="CR90" s="178">
        <v>2.4091824874410847E-2</v>
      </c>
      <c r="CS90" s="178">
        <v>1.6275854867272836E-2</v>
      </c>
      <c r="CT90" s="178">
        <v>4.9377901892616906E-2</v>
      </c>
      <c r="CU90" s="178">
        <v>3.3698382915854551E-2</v>
      </c>
      <c r="CV90" s="178">
        <v>2.8923165997111498E-2</v>
      </c>
      <c r="CW90" s="178">
        <v>1.5722964625275032E-2</v>
      </c>
      <c r="CX90" s="178">
        <v>7.9670747682427535E-3</v>
      </c>
      <c r="CY90" s="178">
        <v>2.0054829980370396E-2</v>
      </c>
      <c r="CZ90" s="178">
        <v>7.3293804832939027E-2</v>
      </c>
      <c r="DA90" s="178">
        <v>7.3779044880578307E-2</v>
      </c>
      <c r="DB90" s="178">
        <v>4.5930795788566299E-2</v>
      </c>
      <c r="DC90" s="178">
        <v>3.4695356586907276E-2</v>
      </c>
      <c r="DD90" s="178">
        <v>8.5255403797516519E-2</v>
      </c>
      <c r="DE90" s="178">
        <v>1.6744000000000002E-2</v>
      </c>
      <c r="DF90" s="178">
        <v>2.3920000000000004E-2</v>
      </c>
      <c r="DG90" s="178">
        <v>1.9136E-2</v>
      </c>
      <c r="DH90" s="178">
        <v>3.0085603945658353E-2</v>
      </c>
      <c r="DI90" s="178">
        <v>3.6380621876914258E-2</v>
      </c>
      <c r="DJ90" s="178">
        <v>3.0833587153788044E-2</v>
      </c>
      <c r="DK90" s="178">
        <v>1.6286042963487412E-2</v>
      </c>
      <c r="DL90" s="178">
        <v>6.3540604884349552E-2</v>
      </c>
      <c r="DM90" s="178">
        <v>0.11683306092773611</v>
      </c>
      <c r="DN90" s="178">
        <v>4.0710291644470438E-2</v>
      </c>
      <c r="DO90" s="178">
        <v>9.5906426619755916E-2</v>
      </c>
      <c r="DP90" s="178">
        <v>4.194689793437207E-2</v>
      </c>
      <c r="DQ90" s="178">
        <v>6.336841887857704E-2</v>
      </c>
      <c r="DR90" s="178">
        <v>4.9375683111017532E-2</v>
      </c>
      <c r="DS90" s="178">
        <v>7.7378402338862229E-2</v>
      </c>
      <c r="DT90" s="178">
        <v>5.020521338367976E-2</v>
      </c>
      <c r="DU90" s="178">
        <v>7.8338000000000005E-2</v>
      </c>
      <c r="DV90" s="178">
        <v>6.6976000000000008E-2</v>
      </c>
      <c r="DW90" s="178">
        <v>4.7840000000000008E-2</v>
      </c>
      <c r="DX90" s="178">
        <v>4.9035999999999996E-2</v>
      </c>
      <c r="DY90" s="178">
        <v>4.6644000000000005E-2</v>
      </c>
      <c r="DZ90" s="178">
        <v>3.6478000000000003E-2</v>
      </c>
      <c r="EA90" s="178">
        <v>4.3653999999999998E-2</v>
      </c>
      <c r="EB90" s="178">
        <v>2.9302000000000002E-2</v>
      </c>
      <c r="EC90" s="178">
        <v>4.1860000000000001E-2</v>
      </c>
      <c r="ED90" s="178">
        <v>3.8870000000000002E-2</v>
      </c>
      <c r="EE90" s="178">
        <v>6.0996000000000009E-2</v>
      </c>
      <c r="EF90" s="178">
        <v>4.3056000000000004E-2</v>
      </c>
      <c r="EG90" s="178">
        <v>4.6046000000000004E-2</v>
      </c>
      <c r="EH90" s="178">
        <v>2.8704E-2</v>
      </c>
      <c r="EI90" s="178">
        <v>4.1262E-2</v>
      </c>
      <c r="EJ90" s="178">
        <v>4.9035999999999996E-2</v>
      </c>
      <c r="EK90" s="178">
        <v>3.9468000000000003E-2</v>
      </c>
      <c r="EL90" s="178">
        <v>5.083E-2</v>
      </c>
      <c r="EM90" s="178">
        <v>5.0231999999999999E-2</v>
      </c>
      <c r="EN90" s="178">
        <v>7.3554000000000008E-2</v>
      </c>
      <c r="EO90" s="178">
        <v>5.6809999999999999E-2</v>
      </c>
      <c r="EP90" s="178">
        <v>6.6976000000000008E-2</v>
      </c>
      <c r="EQ90" s="178">
        <v>8.3122000000000001E-2</v>
      </c>
      <c r="ER90" s="178">
        <v>6.2192000000000004E-2</v>
      </c>
      <c r="ES90" s="178">
        <v>4.4850000000000001E-2</v>
      </c>
      <c r="ET90" s="178">
        <v>7.1760000000000004E-2</v>
      </c>
      <c r="EU90" s="178">
        <v>4.6046000000000004E-2</v>
      </c>
      <c r="EV90" s="178">
        <v>5.8604000000000003E-2</v>
      </c>
      <c r="EW90" s="178">
        <v>7.5946000000000013E-2</v>
      </c>
      <c r="EX90" s="178">
        <v>8.4318000000000004E-2</v>
      </c>
      <c r="EY90" s="178">
        <v>7.2358000000000006E-2</v>
      </c>
      <c r="EZ90" s="178">
        <v>7.2358000000000006E-2</v>
      </c>
      <c r="FA90" s="178">
        <v>4.0066000000000004E-2</v>
      </c>
      <c r="FB90" s="178">
        <v>6.159400000000001E-2</v>
      </c>
      <c r="FC90" s="178">
        <v>6.9966E-2</v>
      </c>
      <c r="FD90" s="178">
        <v>7.4750000000000011E-2</v>
      </c>
      <c r="FE90" s="178">
        <v>6.159400000000001E-2</v>
      </c>
      <c r="FF90" s="178">
        <v>4.7840000000000008E-2</v>
      </c>
      <c r="FG90" s="178">
        <v>5.6809999999999999E-2</v>
      </c>
      <c r="FH90" s="178">
        <v>6.6378000000000006E-2</v>
      </c>
      <c r="FI90" s="178">
        <v>8.2524E-2</v>
      </c>
      <c r="FJ90" s="178">
        <v>9.3885999999999997E-2</v>
      </c>
      <c r="FK90" s="178">
        <v>9.0896000000000005E-2</v>
      </c>
      <c r="FL90" s="178">
        <v>9.8670000000000008E-2</v>
      </c>
      <c r="FM90" s="178">
        <v>0.10764524068658277</v>
      </c>
      <c r="FN90" s="178">
        <v>0.102856</v>
      </c>
      <c r="FO90" s="178">
        <v>8.545396845809039E-2</v>
      </c>
      <c r="FP90" s="178">
        <v>0.11421800000000001</v>
      </c>
      <c r="FQ90" s="178">
        <v>0.16863600000000001</v>
      </c>
      <c r="FR90" s="178">
        <v>0.12199200000000002</v>
      </c>
      <c r="FS90" s="178">
        <v>0.18657600000000002</v>
      </c>
      <c r="FT90" s="178">
        <v>0.15906800000000001</v>
      </c>
      <c r="FU90" s="380">
        <v>0.17820400000000003</v>
      </c>
      <c r="FV90" s="380">
        <v>0</v>
      </c>
      <c r="FW90" s="380">
        <v>0.13694200000000001</v>
      </c>
      <c r="FX90" s="380">
        <v>0.15667600000000001</v>
      </c>
      <c r="FY90" s="380">
        <v>0.29840200000000006</v>
      </c>
      <c r="FZ90" s="380">
        <v>0.17880200000000002</v>
      </c>
      <c r="GA90" s="380">
        <v>0.163852</v>
      </c>
      <c r="GB90" s="380">
        <v>8.7906000000000012E-2</v>
      </c>
      <c r="GC90" s="380">
        <v>0.11780600000000002</v>
      </c>
    </row>
    <row r="91" spans="2:185" s="234" customFormat="1">
      <c r="B91" s="234" t="s">
        <v>118</v>
      </c>
      <c r="D91" s="178">
        <v>0.12478</v>
      </c>
      <c r="E91" s="178">
        <v>9.69E-2</v>
      </c>
      <c r="F91" s="178">
        <v>0.19448000000000001</v>
      </c>
      <c r="G91" s="178">
        <v>6.8339999999999984E-2</v>
      </c>
      <c r="H91" s="178">
        <v>0.19039999999999999</v>
      </c>
      <c r="I91" s="178">
        <v>0.17577999999999999</v>
      </c>
      <c r="J91" s="178">
        <v>0.19855999999999999</v>
      </c>
      <c r="K91" s="178">
        <v>0.21011999999999997</v>
      </c>
      <c r="L91" s="178">
        <v>0.10539999999999999</v>
      </c>
      <c r="M91" s="178">
        <v>0.16524</v>
      </c>
      <c r="N91" s="178">
        <v>0.19788</v>
      </c>
      <c r="O91" s="178">
        <v>0.16830000000000001</v>
      </c>
      <c r="P91" s="178">
        <v>0.13471720183486238</v>
      </c>
      <c r="Q91" s="178">
        <v>0.22814000000000001</v>
      </c>
      <c r="R91" s="178">
        <v>0.17169999999999999</v>
      </c>
      <c r="S91" s="178">
        <v>0.22324049733570159</v>
      </c>
      <c r="T91" s="178">
        <v>0.17986000000000002</v>
      </c>
      <c r="U91" s="178">
        <v>0.11526</v>
      </c>
      <c r="V91" s="178">
        <v>0.1258</v>
      </c>
      <c r="W91" s="178">
        <v>0.22474</v>
      </c>
      <c r="X91" s="178">
        <v>4.3860000000000003E-2</v>
      </c>
      <c r="Y91" s="178">
        <v>1.3939999999999999E-2</v>
      </c>
      <c r="Z91" s="178">
        <v>5.4400000000000004E-3</v>
      </c>
      <c r="AA91" s="178">
        <v>1.1220000000000001E-2</v>
      </c>
      <c r="AB91" s="178">
        <v>4.4199999999999996E-2</v>
      </c>
      <c r="AC91" s="178">
        <v>4.0119999999999996E-2</v>
      </c>
      <c r="AD91" s="178">
        <v>1.4619999999999999E-2</v>
      </c>
      <c r="AE91" s="178">
        <v>5.4400000000000004E-3</v>
      </c>
      <c r="AF91" s="178">
        <v>4.0799999999999994E-3</v>
      </c>
      <c r="AG91" s="178">
        <v>2.1080000000000002E-2</v>
      </c>
      <c r="AH91" s="178">
        <v>3.2980000000000002E-2</v>
      </c>
      <c r="AI91" s="178">
        <v>4.3520000000000003E-2</v>
      </c>
      <c r="AJ91" s="178">
        <v>2.9239999999999999E-2</v>
      </c>
      <c r="AK91" s="178">
        <v>6.4600000000000005E-3</v>
      </c>
      <c r="AL91" s="178">
        <v>6.4600000000000005E-3</v>
      </c>
      <c r="AM91" s="178">
        <v>1.4619999999999999E-2</v>
      </c>
      <c r="AN91" s="178">
        <v>8.9419999999999999E-2</v>
      </c>
      <c r="AO91" s="178">
        <v>1.5640000000000001E-2</v>
      </c>
      <c r="AP91" s="178">
        <v>2.3799999999999998E-2</v>
      </c>
      <c r="AQ91" s="178">
        <v>4.4200000000000003E-3</v>
      </c>
      <c r="AR91" s="178">
        <v>1.0880000000000001E-2</v>
      </c>
      <c r="AS91" s="178">
        <v>2.3799999999999998E-2</v>
      </c>
      <c r="AT91" s="178">
        <v>4.4199999999999996E-2</v>
      </c>
      <c r="AU91" s="178">
        <v>1.6659999999999998E-2</v>
      </c>
      <c r="AV91" s="178">
        <v>1.4279999999999999E-2</v>
      </c>
      <c r="AW91" s="178">
        <v>5.4400000000000004E-3</v>
      </c>
      <c r="AX91" s="178">
        <v>3.0599999999999998E-3</v>
      </c>
      <c r="AY91" s="178">
        <v>3.4000000000000002E-4</v>
      </c>
      <c r="AZ91" s="178">
        <v>2.3800000000000002E-3</v>
      </c>
      <c r="BA91" s="178">
        <v>4.4200000000000003E-3</v>
      </c>
      <c r="BB91" s="178">
        <v>5.7800000000000004E-3</v>
      </c>
      <c r="BC91" s="178">
        <v>1.1899999999999999E-2</v>
      </c>
      <c r="BD91" s="178">
        <v>1.1220000000000001E-2</v>
      </c>
      <c r="BE91" s="178">
        <v>1.7000000000000001E-3</v>
      </c>
      <c r="BF91" s="178">
        <v>0</v>
      </c>
      <c r="BG91" s="178">
        <v>9.5200000000000007E-3</v>
      </c>
      <c r="BH91" s="178">
        <v>1.9040000000000001E-2</v>
      </c>
      <c r="BI91" s="178">
        <v>9.5200000000000007E-3</v>
      </c>
      <c r="BJ91" s="178">
        <v>2.3800000000000002E-3</v>
      </c>
      <c r="BK91" s="178">
        <v>4.5899999999999996E-2</v>
      </c>
      <c r="BL91" s="178">
        <v>3.6720000000000003E-2</v>
      </c>
      <c r="BM91" s="178">
        <v>1.2920000000000001E-2</v>
      </c>
      <c r="BN91" s="178">
        <v>1.6319999999999998E-2</v>
      </c>
      <c r="BO91" s="178">
        <v>-5.4400000000000004E-3</v>
      </c>
      <c r="BP91" s="178">
        <v>9.859999999999999E-3</v>
      </c>
      <c r="BQ91" s="178">
        <v>2.0400000000000001E-2</v>
      </c>
      <c r="BR91" s="178">
        <v>2.4139999999999998E-2</v>
      </c>
      <c r="BS91" s="178">
        <v>2.4139999999999998E-2</v>
      </c>
      <c r="BT91" s="178">
        <v>2.8219999999999995E-2</v>
      </c>
      <c r="BU91" s="178">
        <v>6.4600000000000005E-2</v>
      </c>
      <c r="BV91" s="178">
        <v>1.7000000000000001E-3</v>
      </c>
      <c r="BW91" s="178">
        <v>1.3600000000000001E-3</v>
      </c>
      <c r="BX91" s="178">
        <v>1.2239999999999999E-2</v>
      </c>
      <c r="BY91" s="178">
        <v>3.3660000000000002E-2</v>
      </c>
      <c r="BZ91" s="178">
        <v>6.8000000000000005E-3</v>
      </c>
      <c r="CA91" s="178">
        <v>5.2019999999999997E-2</v>
      </c>
      <c r="CB91" s="178">
        <v>1.4619999999999999E-2</v>
      </c>
      <c r="CC91" s="178">
        <v>4.4200000000000003E-3</v>
      </c>
      <c r="CD91" s="178">
        <v>2.7200000000000002E-3</v>
      </c>
      <c r="CE91" s="178">
        <v>0</v>
      </c>
      <c r="CF91" s="178">
        <v>2.7200000000000002E-3</v>
      </c>
      <c r="CG91" s="178">
        <v>3.6040000000000003E-2</v>
      </c>
      <c r="CH91" s="178">
        <v>7.8200000000000006E-3</v>
      </c>
      <c r="CI91" s="178">
        <v>9.5200000000000007E-3</v>
      </c>
      <c r="CJ91" s="178">
        <v>1.3939999999999999E-2</v>
      </c>
      <c r="CK91" s="178">
        <v>0</v>
      </c>
      <c r="CL91" s="178">
        <v>1.9719999999999998E-2</v>
      </c>
      <c r="CM91" s="178">
        <v>2.3800000000000002E-3</v>
      </c>
      <c r="CN91" s="178">
        <v>0</v>
      </c>
      <c r="CO91" s="178">
        <v>0</v>
      </c>
      <c r="CP91" s="178">
        <v>0</v>
      </c>
      <c r="CQ91" s="178">
        <v>0</v>
      </c>
      <c r="CR91" s="178">
        <v>4.4973218406243631E-2</v>
      </c>
      <c r="CS91" s="178">
        <v>1.785262769142662E-2</v>
      </c>
      <c r="CT91" s="178">
        <v>8.2082273765194027E-3</v>
      </c>
      <c r="CU91" s="178">
        <v>1.7935957111193404E-2</v>
      </c>
      <c r="CV91" s="178">
        <v>1.5510414389303319E-2</v>
      </c>
      <c r="CW91" s="178">
        <v>7.4558550607651741E-3</v>
      </c>
      <c r="CX91" s="178">
        <v>7.5154979714106675E-3</v>
      </c>
      <c r="CY91" s="178">
        <v>2.6866985773102779E-2</v>
      </c>
      <c r="CZ91" s="178">
        <v>4.8987519624556795E-2</v>
      </c>
      <c r="DA91" s="178">
        <v>2.7770818008415146E-2</v>
      </c>
      <c r="DB91" s="178">
        <v>6.5422420150081269E-3</v>
      </c>
      <c r="DC91" s="178">
        <v>2.6110017573607078E-2</v>
      </c>
      <c r="DD91" s="178">
        <v>2.4333969921413508E-2</v>
      </c>
      <c r="DE91" s="178">
        <v>4.0800000000000003E-2</v>
      </c>
      <c r="DF91" s="178">
        <v>5.1000000000000004E-3</v>
      </c>
      <c r="DG91" s="178">
        <v>1.6659999999999998E-2</v>
      </c>
      <c r="DH91" s="178">
        <v>3.6727753156359029E-3</v>
      </c>
      <c r="DI91" s="178">
        <v>1.845477234598579E-2</v>
      </c>
      <c r="DJ91" s="178">
        <v>1.4004020904894048E-2</v>
      </c>
      <c r="DK91" s="178">
        <v>2.5096978820550932E-2</v>
      </c>
      <c r="DL91" s="178">
        <v>1.9706309091536412E-2</v>
      </c>
      <c r="DM91" s="178">
        <v>7.3677513232555544E-2</v>
      </c>
      <c r="DN91" s="178">
        <v>5.0007312579666514E-2</v>
      </c>
      <c r="DO91" s="178">
        <v>3.1699209480970124E-2</v>
      </c>
      <c r="DP91" s="178">
        <v>2.7756182476291202E-2</v>
      </c>
      <c r="DQ91" s="178">
        <v>2.9970769982887533E-2</v>
      </c>
      <c r="DR91" s="178">
        <v>2.9339123105193522E-2</v>
      </c>
      <c r="DS91" s="178">
        <v>4.204518789394146E-2</v>
      </c>
      <c r="DT91" s="178">
        <v>1.9604849362442507E-2</v>
      </c>
      <c r="DU91" s="178">
        <v>2.4139999999999998E-2</v>
      </c>
      <c r="DV91" s="178">
        <v>2.0739999999999998E-2</v>
      </c>
      <c r="DW91" s="178">
        <v>2.3799999999999998E-2</v>
      </c>
      <c r="DX91" s="178">
        <v>1.3939999999999999E-2</v>
      </c>
      <c r="DY91" s="178">
        <v>2.5840000000000002E-2</v>
      </c>
      <c r="DZ91" s="178">
        <v>1.9379999999999998E-2</v>
      </c>
      <c r="EA91" s="178">
        <v>2.3459999999999995E-2</v>
      </c>
      <c r="EB91" s="178">
        <v>2.0739999999999998E-2</v>
      </c>
      <c r="EC91" s="178">
        <v>2.4479999999999998E-2</v>
      </c>
      <c r="ED91" s="178">
        <v>2.1080000000000002E-2</v>
      </c>
      <c r="EE91" s="178">
        <v>2.4819999999999998E-2</v>
      </c>
      <c r="EF91" s="178">
        <v>2.3120000000000002E-2</v>
      </c>
      <c r="EG91" s="178">
        <v>2.2440000000000002E-2</v>
      </c>
      <c r="EH91" s="178">
        <v>1.8020000000000001E-2</v>
      </c>
      <c r="EI91" s="178">
        <v>3.1620000000000002E-2</v>
      </c>
      <c r="EJ91" s="178">
        <v>2.7200000000000002E-2</v>
      </c>
      <c r="EK91" s="178">
        <v>1.0200000000000001E-2</v>
      </c>
      <c r="EL91" s="178">
        <v>1.2239999999999999E-2</v>
      </c>
      <c r="EM91" s="178">
        <v>1.9379999999999998E-2</v>
      </c>
      <c r="EN91" s="178">
        <v>1.1899999999999999E-2</v>
      </c>
      <c r="EO91" s="178">
        <v>7.1399999999999996E-3</v>
      </c>
      <c r="EP91" s="178">
        <v>1.5979999999999998E-2</v>
      </c>
      <c r="EQ91" s="178">
        <v>7.4799999999999997E-3</v>
      </c>
      <c r="ER91" s="178">
        <v>1.8360000000000001E-2</v>
      </c>
      <c r="ES91" s="178">
        <v>8.1599999999999989E-3</v>
      </c>
      <c r="ET91" s="178">
        <v>2.8899999999999995E-2</v>
      </c>
      <c r="EU91" s="178">
        <v>2.5160000000000002E-2</v>
      </c>
      <c r="EV91" s="178">
        <v>1.4959999999999999E-2</v>
      </c>
      <c r="EW91" s="178">
        <v>1.1220000000000001E-2</v>
      </c>
      <c r="EX91" s="178">
        <v>2.0739999999999998E-2</v>
      </c>
      <c r="EY91" s="178">
        <v>2.0739999999999998E-2</v>
      </c>
      <c r="EZ91" s="178">
        <v>1.0540000000000001E-2</v>
      </c>
      <c r="FA91" s="178">
        <v>1.1899999999999999E-2</v>
      </c>
      <c r="FB91" s="178">
        <v>2.7539999999999999E-2</v>
      </c>
      <c r="FC91" s="178">
        <v>3.5019999999999996E-2</v>
      </c>
      <c r="FD91" s="178">
        <v>3.9439999999999996E-2</v>
      </c>
      <c r="FE91" s="178">
        <v>3.7400000000000003E-2</v>
      </c>
      <c r="FF91" s="178">
        <v>4.0119999999999996E-2</v>
      </c>
      <c r="FG91" s="178">
        <v>9.859999999999999E-3</v>
      </c>
      <c r="FH91" s="178">
        <v>1.2580000000000001E-2</v>
      </c>
      <c r="FI91" s="178">
        <v>4.2839999999999996E-2</v>
      </c>
      <c r="FJ91" s="178">
        <v>3.4000000000000002E-2</v>
      </c>
      <c r="FK91" s="178">
        <v>4.7939999999999997E-2</v>
      </c>
      <c r="FL91" s="178">
        <v>8.9419999999999999E-2</v>
      </c>
      <c r="FM91" s="178">
        <v>5.1351566545007589E-2</v>
      </c>
      <c r="FN91" s="178">
        <v>5.779999999999999E-2</v>
      </c>
      <c r="FO91" s="178">
        <v>8.5315305075887374E-2</v>
      </c>
      <c r="FP91" s="178">
        <v>0.1326</v>
      </c>
      <c r="FQ91" s="178">
        <v>0.19855999999999999</v>
      </c>
      <c r="FR91" s="178">
        <v>0.54093999999999998</v>
      </c>
      <c r="FS91" s="178">
        <v>0.11491999999999999</v>
      </c>
      <c r="FT91" s="178">
        <v>0.11254</v>
      </c>
      <c r="FU91" s="380">
        <v>0.14382</v>
      </c>
      <c r="FV91" s="380">
        <v>0</v>
      </c>
      <c r="FW91" s="380">
        <v>0.1462</v>
      </c>
      <c r="FX91" s="380">
        <v>0.10505999999999999</v>
      </c>
      <c r="FY91" s="380">
        <v>9.4179999999999986E-2</v>
      </c>
      <c r="FZ91" s="380">
        <v>4.0459999999999996E-2</v>
      </c>
      <c r="GA91" s="380">
        <v>0.10676000000000001</v>
      </c>
      <c r="GB91" s="380">
        <v>6.2560000000000004E-2</v>
      </c>
      <c r="GC91" s="380">
        <v>7.9899999999999999E-2</v>
      </c>
    </row>
    <row r="92" spans="2:185" s="234" customFormat="1">
      <c r="B92" s="234" t="s">
        <v>343</v>
      </c>
      <c r="D92" s="178">
        <v>1.3362049999999999</v>
      </c>
      <c r="E92" s="178">
        <v>0.54241200000000001</v>
      </c>
      <c r="F92" s="178">
        <v>0.10626200000000001</v>
      </c>
      <c r="G92" s="178">
        <v>3.1719999999999999E-3</v>
      </c>
      <c r="H92" s="178">
        <v>9.9124999999999991E-2</v>
      </c>
      <c r="I92" s="178">
        <v>5.2338000000000003E-2</v>
      </c>
      <c r="J92" s="178">
        <v>9.3573999999999991E-2</v>
      </c>
      <c r="K92" s="178">
        <v>8.3264999999999992E-2</v>
      </c>
      <c r="L92" s="178">
        <v>2.1411000000000003E-2</v>
      </c>
      <c r="M92" s="178">
        <v>1.0308999999999999E-2</v>
      </c>
      <c r="N92" s="178">
        <v>1.2442169999999999</v>
      </c>
      <c r="O92" s="178">
        <v>0.18556199999999998</v>
      </c>
      <c r="P92" s="178">
        <v>0.14853472018348624</v>
      </c>
      <c r="Q92" s="178">
        <v>0.13798199999999999</v>
      </c>
      <c r="R92" s="178">
        <v>9.9917999999999993E-2</v>
      </c>
      <c r="S92" s="178">
        <v>0.12991114742451154</v>
      </c>
      <c r="T92" s="178">
        <v>1.4329509999999999</v>
      </c>
      <c r="U92" s="178">
        <v>7.2163000000000005E-2</v>
      </c>
      <c r="V92" s="178">
        <v>4.2822000000000006E-2</v>
      </c>
      <c r="W92" s="178">
        <v>0.19190599999999999</v>
      </c>
      <c r="X92" s="178">
        <v>1.9031999999999997E-2</v>
      </c>
      <c r="Y92" s="178">
        <v>0</v>
      </c>
      <c r="Z92" s="178">
        <v>0</v>
      </c>
      <c r="AA92" s="178">
        <v>0</v>
      </c>
      <c r="AB92" s="178">
        <v>4.9958999999999996E-2</v>
      </c>
      <c r="AC92" s="178">
        <v>3.7270999999999999E-2</v>
      </c>
      <c r="AD92" s="178">
        <v>4.9958999999999996E-2</v>
      </c>
      <c r="AE92" s="178">
        <v>0.69308199999999998</v>
      </c>
      <c r="AF92" s="178">
        <v>2.785809</v>
      </c>
      <c r="AG92" s="178">
        <v>0</v>
      </c>
      <c r="AH92" s="178">
        <v>7.9299999999999998E-4</v>
      </c>
      <c r="AI92" s="178">
        <v>1.5066999999999999E-2</v>
      </c>
      <c r="AJ92" s="178">
        <v>4.7579999999999992E-3</v>
      </c>
      <c r="AK92" s="178">
        <v>0</v>
      </c>
      <c r="AL92" s="178">
        <v>0.62409099999999995</v>
      </c>
      <c r="AM92" s="178">
        <v>0.80568799999999996</v>
      </c>
      <c r="AN92" s="178">
        <v>0.64629500000000006</v>
      </c>
      <c r="AO92" s="178">
        <v>0.17366699999999999</v>
      </c>
      <c r="AP92" s="178">
        <v>0.30213299999999998</v>
      </c>
      <c r="AQ92" s="178">
        <v>0</v>
      </c>
      <c r="AR92" s="178">
        <v>7.9299999999999995E-3</v>
      </c>
      <c r="AS92" s="178">
        <v>3.1719999999999999E-3</v>
      </c>
      <c r="AT92" s="178">
        <v>2.3789999999999996E-3</v>
      </c>
      <c r="AU92" s="178">
        <v>3.1719999999999999E-3</v>
      </c>
      <c r="AV92" s="178">
        <v>2.3789999999999996E-3</v>
      </c>
      <c r="AW92" s="178">
        <v>1.8239000000000002E-2</v>
      </c>
      <c r="AX92" s="178">
        <v>1.9031999999999997E-2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1.7446E-2</v>
      </c>
      <c r="BJ92" s="178">
        <v>0.33305999999999997</v>
      </c>
      <c r="BK92" s="178">
        <v>0.431392</v>
      </c>
      <c r="BL92" s="178">
        <v>-3.2512999999999993E-2</v>
      </c>
      <c r="BM92" s="178">
        <v>0</v>
      </c>
      <c r="BN92" s="178">
        <v>0.23472799999999999</v>
      </c>
      <c r="BO92" s="178">
        <v>0.46152599999999999</v>
      </c>
      <c r="BP92" s="178">
        <v>0</v>
      </c>
      <c r="BQ92" s="178">
        <v>0</v>
      </c>
      <c r="BR92" s="178">
        <v>0</v>
      </c>
      <c r="BS92" s="178">
        <v>0</v>
      </c>
      <c r="BT92" s="178">
        <v>3.1719999999999999E-3</v>
      </c>
      <c r="BU92" s="178">
        <v>1.1894999999999999E-2</v>
      </c>
      <c r="BV92" s="178">
        <v>0</v>
      </c>
      <c r="BW92" s="178">
        <v>0.49879699999999999</v>
      </c>
      <c r="BX92" s="178">
        <v>2.3789999999999996E-3</v>
      </c>
      <c r="BY92" s="178">
        <v>0</v>
      </c>
      <c r="BZ92" s="178">
        <v>0.13639599999999999</v>
      </c>
      <c r="CA92" s="178">
        <v>0.17683899999999997</v>
      </c>
      <c r="CB92" s="178">
        <v>0</v>
      </c>
      <c r="CC92" s="178">
        <v>0</v>
      </c>
      <c r="CD92" s="178">
        <v>0</v>
      </c>
      <c r="CE92" s="178">
        <v>0</v>
      </c>
      <c r="CF92" s="178">
        <v>0</v>
      </c>
      <c r="CG92" s="178">
        <v>7.1370000000000001E-3</v>
      </c>
      <c r="CH92" s="178">
        <v>0</v>
      </c>
      <c r="CI92" s="178">
        <v>0.27279199999999998</v>
      </c>
      <c r="CJ92" s="178">
        <v>0</v>
      </c>
      <c r="CK92" s="178">
        <v>0.352885</v>
      </c>
      <c r="CL92" s="178">
        <v>0.204594</v>
      </c>
      <c r="CM92" s="178">
        <v>0.319579</v>
      </c>
      <c r="CN92" s="178">
        <v>4.2822000000000006E-2</v>
      </c>
      <c r="CO92" s="178">
        <v>1.4274E-2</v>
      </c>
      <c r="CP92" s="178">
        <v>1.1102000000000001E-2</v>
      </c>
      <c r="CQ92" s="178">
        <v>0</v>
      </c>
      <c r="CR92" s="178">
        <v>1.5557186574073371E-3</v>
      </c>
      <c r="CS92" s="178">
        <v>5.2332620938398688E-4</v>
      </c>
      <c r="CT92" s="178">
        <v>0.13601478995606578</v>
      </c>
      <c r="CU92" s="178">
        <v>0.45543305845860976</v>
      </c>
      <c r="CV92" s="178">
        <v>3.6064307604147527E-3</v>
      </c>
      <c r="CW92" s="178">
        <v>2.7406805892157848E-4</v>
      </c>
      <c r="CX92" s="178">
        <v>0.25639019978051758</v>
      </c>
      <c r="CY92" s="178">
        <v>9.6998746937302944E-4</v>
      </c>
      <c r="CZ92" s="178">
        <v>2.559729685343232E-2</v>
      </c>
      <c r="DA92" s="178">
        <v>2.7637836057378195E-2</v>
      </c>
      <c r="DB92" s="178">
        <v>7.6189134169637254E-2</v>
      </c>
      <c r="DC92" s="178">
        <v>9.479408589457311E-2</v>
      </c>
      <c r="DD92" s="178">
        <v>0.92403970877010932</v>
      </c>
      <c r="DE92" s="178">
        <v>0.25138099999999997</v>
      </c>
      <c r="DF92" s="178">
        <v>1.4274E-2</v>
      </c>
      <c r="DG92" s="178">
        <v>0.16970200000000002</v>
      </c>
      <c r="DH92" s="178">
        <v>1.1330445246922039E-3</v>
      </c>
      <c r="DI92" s="178">
        <v>0.11641555819818103</v>
      </c>
      <c r="DJ92" s="178">
        <v>0.11940451038539493</v>
      </c>
      <c r="DK92" s="178">
        <v>5.9342366393690671E-2</v>
      </c>
      <c r="DL92" s="178">
        <v>4.7483363921935716E-3</v>
      </c>
      <c r="DM92" s="178">
        <v>7.1655002008420676E-2</v>
      </c>
      <c r="DN92" s="178">
        <v>1.2251729853905644E-3</v>
      </c>
      <c r="DO92" s="178">
        <v>1.8691870196122153E-2</v>
      </c>
      <c r="DP92" s="178">
        <v>5.1549924344063665E-3</v>
      </c>
      <c r="DQ92" s="178">
        <v>9.3844294575705055E-3</v>
      </c>
      <c r="DR92" s="178">
        <v>3.5280399034124346E-2</v>
      </c>
      <c r="DS92" s="178">
        <v>6.4893697813720022E-2</v>
      </c>
      <c r="DT92" s="178">
        <v>4.507424732035905E-2</v>
      </c>
      <c r="DU92" s="178">
        <v>1.5859999999999999E-2</v>
      </c>
      <c r="DV92" s="178">
        <v>1.4274E-2</v>
      </c>
      <c r="DW92" s="178">
        <v>3.4891999999999999E-2</v>
      </c>
      <c r="DX92" s="178">
        <v>2.2996999999999997E-2</v>
      </c>
      <c r="DY92" s="178">
        <v>1.5859999999999999E-2</v>
      </c>
      <c r="DZ92" s="178">
        <v>1.8239000000000002E-2</v>
      </c>
      <c r="EA92" s="178">
        <v>2.3789999999999996E-3</v>
      </c>
      <c r="EB92" s="178">
        <v>3.0133999999999998E-2</v>
      </c>
      <c r="EC92" s="178">
        <v>4.9166000000000001E-2</v>
      </c>
      <c r="ED92" s="178">
        <v>9.5952999999999997E-2</v>
      </c>
      <c r="EE92" s="178">
        <v>4.1235999999999995E-2</v>
      </c>
      <c r="EF92" s="178">
        <v>1.9824999999999999E-2</v>
      </c>
      <c r="EG92" s="178">
        <v>0</v>
      </c>
      <c r="EH92" s="178">
        <v>5.550999999999999E-2</v>
      </c>
      <c r="EI92" s="178">
        <v>7.6921000000000003E-2</v>
      </c>
      <c r="EJ92" s="178">
        <v>2.3789999999999999E-2</v>
      </c>
      <c r="EK92" s="178">
        <v>1.2688E-2</v>
      </c>
      <c r="EL92" s="178">
        <v>3.4891999999999999E-2</v>
      </c>
      <c r="EM92" s="178">
        <v>1.9031999999999997E-2</v>
      </c>
      <c r="EN92" s="178">
        <v>1.7446E-2</v>
      </c>
      <c r="EO92" s="178">
        <v>5.5510000000000004E-3</v>
      </c>
      <c r="EP92" s="178">
        <v>8.7229999999999999E-3</v>
      </c>
      <c r="EQ92" s="178">
        <v>4.7579999999999992E-3</v>
      </c>
      <c r="ER92" s="178">
        <v>1.0308999999999999E-2</v>
      </c>
      <c r="ES92" s="178">
        <v>1.586E-3</v>
      </c>
      <c r="ET92" s="178">
        <v>1.6652999999999998E-2</v>
      </c>
      <c r="EU92" s="178">
        <v>2.8548E-2</v>
      </c>
      <c r="EV92" s="178">
        <v>5.550999999999999E-2</v>
      </c>
      <c r="EW92" s="178">
        <v>5.2338000000000003E-2</v>
      </c>
      <c r="EX92" s="178">
        <v>2.8548E-2</v>
      </c>
      <c r="EY92" s="178">
        <v>2.3789999999999996E-3</v>
      </c>
      <c r="EZ92" s="178">
        <v>3.8857000000000003E-2</v>
      </c>
      <c r="FA92" s="178">
        <v>0.12925899999999999</v>
      </c>
      <c r="FB92" s="178">
        <v>6.3439999999999998E-3</v>
      </c>
      <c r="FC92" s="178">
        <v>6.1853999999999992E-2</v>
      </c>
      <c r="FD92" s="178">
        <v>0.126087</v>
      </c>
      <c r="FE92" s="178">
        <v>0</v>
      </c>
      <c r="FF92" s="178">
        <v>3.1719999999999999E-3</v>
      </c>
      <c r="FG92" s="178">
        <v>9.5952999999999997E-2</v>
      </c>
      <c r="FH92" s="178">
        <v>0.21093800000000001</v>
      </c>
      <c r="FI92" s="178">
        <v>0</v>
      </c>
      <c r="FJ92" s="178">
        <v>6.1853999999999992E-2</v>
      </c>
      <c r="FK92" s="178">
        <v>0.13639599999999999</v>
      </c>
      <c r="FL92" s="178">
        <v>3.8063999999999994E-2</v>
      </c>
      <c r="FM92" s="178">
        <v>5.6037559280954392E-2</v>
      </c>
      <c r="FN92" s="178">
        <v>3.4098999999999997E-2</v>
      </c>
      <c r="FO92" s="178">
        <v>0.10194205430565315</v>
      </c>
      <c r="FP92" s="178">
        <v>0.87467899999999987</v>
      </c>
      <c r="FQ92" s="178">
        <v>0.117364</v>
      </c>
      <c r="FR92" s="178">
        <v>0.14432600000000001</v>
      </c>
      <c r="FS92" s="178">
        <v>0.221247</v>
      </c>
      <c r="FT92" s="178">
        <v>0.19824999999999998</v>
      </c>
      <c r="FU92" s="380">
        <v>0.19666400000000001</v>
      </c>
      <c r="FV92" s="380">
        <v>0</v>
      </c>
      <c r="FW92" s="380">
        <v>5.8681999999999998E-2</v>
      </c>
      <c r="FX92" s="380">
        <v>5.5510000000000004E-3</v>
      </c>
      <c r="FY92" s="380">
        <v>0.114985</v>
      </c>
      <c r="FZ92" s="380">
        <v>6.0267999999999995E-2</v>
      </c>
      <c r="GA92" s="380">
        <v>0</v>
      </c>
      <c r="GB92" s="380">
        <v>3.1719999999999998E-2</v>
      </c>
      <c r="GC92" s="380">
        <v>4.2028999999999997E-2</v>
      </c>
    </row>
    <row r="93" spans="2:185" s="234" customFormat="1">
      <c r="B93" s="234" t="s">
        <v>120</v>
      </c>
      <c r="D93" s="178">
        <v>0.35930699999999993</v>
      </c>
      <c r="E93" s="178">
        <v>0.27705600000000002</v>
      </c>
      <c r="F93" s="178">
        <v>0.19713600000000001</v>
      </c>
      <c r="G93" s="178">
        <v>0.16217100000000001</v>
      </c>
      <c r="H93" s="178">
        <v>0.40226399999999995</v>
      </c>
      <c r="I93" s="178">
        <v>0.57575699999999996</v>
      </c>
      <c r="J93" s="178">
        <v>0.464868</v>
      </c>
      <c r="K93" s="178">
        <v>0.68331599999999992</v>
      </c>
      <c r="L93" s="178">
        <v>9.8901000000000003E-2</v>
      </c>
      <c r="M93" s="178">
        <v>2.0646000000000001E-2</v>
      </c>
      <c r="N93" s="178">
        <v>0.114885</v>
      </c>
      <c r="O93" s="178">
        <v>8.7912000000000004E-2</v>
      </c>
      <c r="P93" s="178">
        <v>7.036992660550459E-2</v>
      </c>
      <c r="Q93" s="178">
        <v>7.3926000000000006E-2</v>
      </c>
      <c r="R93" s="178">
        <v>0.15984000000000001</v>
      </c>
      <c r="S93" s="178">
        <v>0.20782039076376552</v>
      </c>
      <c r="T93" s="178">
        <v>0.36063900000000004</v>
      </c>
      <c r="U93" s="178">
        <v>1.5650999999999998E-2</v>
      </c>
      <c r="V93" s="178">
        <v>0.14318999999999998</v>
      </c>
      <c r="W93" s="178">
        <v>0.10156499999999999</v>
      </c>
      <c r="X93" s="178">
        <v>0.20745900000000003</v>
      </c>
      <c r="Y93" s="178">
        <v>0.12321000000000001</v>
      </c>
      <c r="Z93" s="178">
        <v>0</v>
      </c>
      <c r="AA93" s="178">
        <v>0</v>
      </c>
      <c r="AB93" s="178">
        <v>0</v>
      </c>
      <c r="AC93" s="178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-4.9284000000000001E-2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5.6610000000000002E-3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8">
        <v>0</v>
      </c>
      <c r="AU93" s="178">
        <v>0</v>
      </c>
      <c r="AV93" s="178">
        <v>0</v>
      </c>
      <c r="AW93" s="178">
        <v>0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178">
        <v>0</v>
      </c>
      <c r="BD93" s="178">
        <v>0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178">
        <v>0</v>
      </c>
      <c r="BK93" s="178">
        <v>0</v>
      </c>
      <c r="BL93" s="178">
        <v>0</v>
      </c>
      <c r="BM93" s="178">
        <v>0</v>
      </c>
      <c r="BN93" s="178">
        <v>0</v>
      </c>
      <c r="BO93" s="178">
        <v>0</v>
      </c>
      <c r="BP93" s="178">
        <v>0</v>
      </c>
      <c r="BQ93" s="178">
        <v>0</v>
      </c>
      <c r="BR93" s="178">
        <v>0</v>
      </c>
      <c r="BS93" s="178">
        <v>0</v>
      </c>
      <c r="BT93" s="178">
        <v>0</v>
      </c>
      <c r="BU93" s="178">
        <v>0</v>
      </c>
      <c r="BV93" s="178">
        <v>0</v>
      </c>
      <c r="BW93" s="178">
        <v>0</v>
      </c>
      <c r="BX93" s="178">
        <v>0</v>
      </c>
      <c r="BY93" s="178">
        <v>0</v>
      </c>
      <c r="BZ93" s="178">
        <v>0</v>
      </c>
      <c r="CA93" s="178">
        <v>0</v>
      </c>
      <c r="CB93" s="178">
        <v>0</v>
      </c>
      <c r="CC93" s="178">
        <v>0</v>
      </c>
      <c r="CD93" s="178">
        <v>0</v>
      </c>
      <c r="CE93" s="178">
        <v>0</v>
      </c>
      <c r="CF93" s="178">
        <v>0</v>
      </c>
      <c r="CG93" s="178">
        <v>0</v>
      </c>
      <c r="CH93" s="178">
        <v>0</v>
      </c>
      <c r="CI93" s="178">
        <v>0</v>
      </c>
      <c r="CJ93" s="178">
        <v>0</v>
      </c>
      <c r="CK93" s="178">
        <v>0</v>
      </c>
      <c r="CL93" s="178">
        <v>0</v>
      </c>
      <c r="CM93" s="178">
        <v>0</v>
      </c>
      <c r="CN93" s="178">
        <v>0</v>
      </c>
      <c r="CO93" s="178">
        <v>0</v>
      </c>
      <c r="CP93" s="178">
        <v>0</v>
      </c>
      <c r="CQ93" s="178">
        <v>0</v>
      </c>
      <c r="CR93" s="178">
        <v>0</v>
      </c>
      <c r="CS93" s="178">
        <v>0</v>
      </c>
      <c r="CT93" s="178">
        <v>0</v>
      </c>
      <c r="CU93" s="178">
        <v>0</v>
      </c>
      <c r="CV93" s="178">
        <v>0</v>
      </c>
      <c r="CW93" s="178">
        <v>0</v>
      </c>
      <c r="CX93" s="178">
        <v>0</v>
      </c>
      <c r="CY93" s="178">
        <v>0</v>
      </c>
      <c r="CZ93" s="178">
        <v>0</v>
      </c>
      <c r="DA93" s="178">
        <v>0</v>
      </c>
      <c r="DB93" s="178">
        <v>0</v>
      </c>
      <c r="DC93" s="178">
        <v>0</v>
      </c>
      <c r="DD93" s="178">
        <v>0</v>
      </c>
      <c r="DE93" s="178">
        <v>0</v>
      </c>
      <c r="DF93" s="178">
        <v>0</v>
      </c>
      <c r="DG93" s="178">
        <v>0</v>
      </c>
      <c r="DH93" s="178">
        <v>0</v>
      </c>
      <c r="DI93" s="178">
        <v>0</v>
      </c>
      <c r="DJ93" s="178">
        <v>0</v>
      </c>
      <c r="DK93" s="178">
        <v>2.2620792590349339E-3</v>
      </c>
      <c r="DL93" s="178">
        <v>2.3708781972739089E-3</v>
      </c>
      <c r="DM93" s="178">
        <v>1.49818702707105E-3</v>
      </c>
      <c r="DN93" s="178">
        <v>0</v>
      </c>
      <c r="DO93" s="178">
        <v>7.6520255642813738E-4</v>
      </c>
      <c r="DP93" s="178">
        <v>0</v>
      </c>
      <c r="DQ93" s="178">
        <v>2.3145888432007438E-3</v>
      </c>
      <c r="DR93" s="178">
        <v>0</v>
      </c>
      <c r="DS93" s="178">
        <v>0</v>
      </c>
      <c r="DT93" s="178">
        <v>0</v>
      </c>
      <c r="DU93" s="178">
        <v>0</v>
      </c>
      <c r="DV93" s="178">
        <v>0</v>
      </c>
      <c r="DW93" s="178">
        <v>0</v>
      </c>
      <c r="DX93" s="178">
        <v>0</v>
      </c>
      <c r="DY93" s="178">
        <v>0</v>
      </c>
      <c r="DZ93" s="178">
        <v>0</v>
      </c>
      <c r="EA93" s="178">
        <v>0</v>
      </c>
      <c r="EB93" s="178">
        <v>0</v>
      </c>
      <c r="EC93" s="178">
        <v>0</v>
      </c>
      <c r="ED93" s="178">
        <v>0</v>
      </c>
      <c r="EE93" s="178">
        <v>0</v>
      </c>
      <c r="EF93" s="178">
        <v>0</v>
      </c>
      <c r="EG93" s="178">
        <v>0</v>
      </c>
      <c r="EH93" s="178">
        <v>0</v>
      </c>
      <c r="EI93" s="178">
        <v>0</v>
      </c>
      <c r="EJ93" s="178">
        <v>0</v>
      </c>
      <c r="EK93" s="178">
        <v>0</v>
      </c>
      <c r="EL93" s="178">
        <v>0</v>
      </c>
      <c r="EM93" s="178">
        <v>0</v>
      </c>
      <c r="EN93" s="178">
        <v>0</v>
      </c>
      <c r="EO93" s="178">
        <v>0</v>
      </c>
      <c r="EP93" s="178">
        <v>0</v>
      </c>
      <c r="EQ93" s="178">
        <v>0</v>
      </c>
      <c r="ER93" s="178">
        <v>0</v>
      </c>
      <c r="ES93" s="178">
        <v>0</v>
      </c>
      <c r="ET93" s="178">
        <v>0</v>
      </c>
      <c r="EU93" s="178">
        <v>0</v>
      </c>
      <c r="EV93" s="178">
        <v>0</v>
      </c>
      <c r="EW93" s="178">
        <v>0</v>
      </c>
      <c r="EX93" s="178">
        <v>0</v>
      </c>
      <c r="EY93" s="178">
        <v>0</v>
      </c>
      <c r="EZ93" s="178">
        <v>0</v>
      </c>
      <c r="FA93" s="178">
        <v>0</v>
      </c>
      <c r="FB93" s="178">
        <v>0</v>
      </c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0</v>
      </c>
      <c r="FM93" s="178">
        <v>0</v>
      </c>
      <c r="FN93" s="178">
        <v>0</v>
      </c>
      <c r="FO93" s="178">
        <v>0</v>
      </c>
      <c r="FP93" s="178">
        <v>0</v>
      </c>
      <c r="FQ93" s="178">
        <v>4.9950000000000003E-3</v>
      </c>
      <c r="FR93" s="178">
        <v>1.0323000000000001E-2</v>
      </c>
      <c r="FS93" s="178">
        <v>7.326E-3</v>
      </c>
      <c r="FT93" s="178">
        <v>1.9980000000000002E-3</v>
      </c>
      <c r="FU93" s="380">
        <v>2.9970000000000001E-3</v>
      </c>
      <c r="FV93" s="380">
        <v>0</v>
      </c>
      <c r="FW93" s="380">
        <v>5.6610000000000002E-3</v>
      </c>
      <c r="FX93" s="380">
        <v>0</v>
      </c>
      <c r="FY93" s="380">
        <v>0</v>
      </c>
      <c r="FZ93" s="380">
        <v>1.2171149999999999</v>
      </c>
      <c r="GA93" s="380">
        <v>0</v>
      </c>
      <c r="GB93" s="380">
        <v>3.3633000000000003E-2</v>
      </c>
      <c r="GC93" s="380">
        <v>6.6600000000000001E-3</v>
      </c>
    </row>
    <row r="94" spans="2:185" s="234" customFormat="1">
      <c r="B94" s="234" t="s">
        <v>121</v>
      </c>
      <c r="D94" s="178">
        <v>0.30956800000000007</v>
      </c>
      <c r="E94" s="178">
        <v>0.21280000000000002</v>
      </c>
      <c r="F94" s="178">
        <v>0.26073600000000002</v>
      </c>
      <c r="G94" s="178">
        <v>8.5120000000000005E-3</v>
      </c>
      <c r="H94" s="178">
        <v>0.10864000000000001</v>
      </c>
      <c r="I94" s="178">
        <v>0.135744</v>
      </c>
      <c r="J94" s="178">
        <v>0.12969600000000001</v>
      </c>
      <c r="K94" s="178">
        <v>9.2512000000000011E-2</v>
      </c>
      <c r="L94" s="178">
        <v>0.12051200000000001</v>
      </c>
      <c r="M94" s="178">
        <v>2.8000000000000004E-2</v>
      </c>
      <c r="N94" s="178">
        <v>0.12364800000000001</v>
      </c>
      <c r="O94" s="178">
        <v>0.14716800000000002</v>
      </c>
      <c r="P94" s="178">
        <v>0.11780190825688075</v>
      </c>
      <c r="Q94" s="178">
        <v>0.24169599999999999</v>
      </c>
      <c r="R94" s="178">
        <v>0.10304000000000001</v>
      </c>
      <c r="S94" s="178">
        <v>0.13397030195381884</v>
      </c>
      <c r="T94" s="178">
        <v>6.3840000000000008E-2</v>
      </c>
      <c r="U94" s="178">
        <v>9.9680000000000019E-2</v>
      </c>
      <c r="V94" s="178">
        <v>9.7216000000000011E-2</v>
      </c>
      <c r="W94" s="178">
        <v>9.3856000000000023E-2</v>
      </c>
      <c r="X94" s="178">
        <v>4.4352000000000003E-2</v>
      </c>
      <c r="Y94" s="178">
        <v>3.2480000000000002E-2</v>
      </c>
      <c r="Z94" s="178">
        <v>3.3152000000000001E-2</v>
      </c>
      <c r="AA94" s="178">
        <v>3.4944000000000003E-2</v>
      </c>
      <c r="AB94" s="178">
        <v>1.5008000000000001E-2</v>
      </c>
      <c r="AC94" s="178">
        <v>5.0848000000000004E-2</v>
      </c>
      <c r="AD94" s="178">
        <v>5.5328000000000009E-2</v>
      </c>
      <c r="AE94" s="178">
        <v>2.128E-2</v>
      </c>
      <c r="AF94" s="178">
        <v>4.2335999999999999E-2</v>
      </c>
      <c r="AG94" s="178">
        <v>3.9200000000000006E-2</v>
      </c>
      <c r="AH94" s="178">
        <v>3.5392000000000007E-2</v>
      </c>
      <c r="AI94" s="178">
        <v>1.0752000000000001E-2</v>
      </c>
      <c r="AJ94" s="178">
        <v>2.2400000000000003E-2</v>
      </c>
      <c r="AK94" s="178">
        <v>1.2768E-2</v>
      </c>
      <c r="AL94" s="178">
        <v>9.1839999999999995E-3</v>
      </c>
      <c r="AM94" s="178">
        <v>9.4080000000000014E-3</v>
      </c>
      <c r="AN94" s="178">
        <v>0.101248</v>
      </c>
      <c r="AO94" s="178">
        <v>5.8240000000000007E-2</v>
      </c>
      <c r="AP94" s="178">
        <v>9.4303999999999999E-2</v>
      </c>
      <c r="AQ94" s="178">
        <v>4.524800000000001E-2</v>
      </c>
      <c r="AR94" s="178">
        <v>6.0480000000000013E-3</v>
      </c>
      <c r="AS94" s="178">
        <v>2.3744000000000005E-2</v>
      </c>
      <c r="AT94" s="178">
        <v>2.1055999999999998E-2</v>
      </c>
      <c r="AU94" s="178">
        <v>2.2624000000000005E-2</v>
      </c>
      <c r="AV94" s="178">
        <v>3.6288000000000008E-2</v>
      </c>
      <c r="AW94" s="178">
        <v>3.9424000000000008E-2</v>
      </c>
      <c r="AX94" s="178">
        <v>2.7552000000000004E-2</v>
      </c>
      <c r="AY94" s="178">
        <v>6.0480000000000006E-2</v>
      </c>
      <c r="AZ94" s="178">
        <v>0.25536000000000003</v>
      </c>
      <c r="BA94" s="178">
        <v>0.15635200000000002</v>
      </c>
      <c r="BB94" s="178">
        <v>6.2272000000000001E-2</v>
      </c>
      <c r="BC94" s="178">
        <v>3.1584000000000001E-2</v>
      </c>
      <c r="BD94" s="178">
        <v>1.5904000000000001E-2</v>
      </c>
      <c r="BE94" s="178">
        <v>-3.3600000000000001E-3</v>
      </c>
      <c r="BF94" s="178">
        <v>1.0976000000000001E-2</v>
      </c>
      <c r="BG94" s="178">
        <v>8.7360000000000007E-3</v>
      </c>
      <c r="BH94" s="178">
        <v>6.4960000000000009E-3</v>
      </c>
      <c r="BI94" s="178">
        <v>2.6880000000000001E-2</v>
      </c>
      <c r="BJ94" s="178">
        <v>8.9600000000000009E-4</v>
      </c>
      <c r="BK94" s="178">
        <v>7.4144000000000002E-2</v>
      </c>
      <c r="BL94" s="178">
        <v>5.7792000000000003E-2</v>
      </c>
      <c r="BM94" s="178">
        <v>4.2111999999999997E-2</v>
      </c>
      <c r="BN94" s="178">
        <v>4.4352000000000003E-2</v>
      </c>
      <c r="BO94" s="178">
        <v>3.8080000000000006E-3</v>
      </c>
      <c r="BP94" s="178">
        <v>1.0527999999999999E-2</v>
      </c>
      <c r="BQ94" s="178">
        <v>9.4080000000000014E-3</v>
      </c>
      <c r="BR94" s="178">
        <v>2.4640000000000005E-3</v>
      </c>
      <c r="BS94" s="178">
        <v>5.6000000000000008E-3</v>
      </c>
      <c r="BT94" s="178">
        <v>3.2256E-2</v>
      </c>
      <c r="BU94" s="178">
        <v>6.0480000000000013E-3</v>
      </c>
      <c r="BV94" s="178">
        <v>0</v>
      </c>
      <c r="BW94" s="178">
        <v>8.9600000000000009E-3</v>
      </c>
      <c r="BX94" s="178">
        <v>-1.5232000000000002E-2</v>
      </c>
      <c r="BY94" s="178">
        <v>-4.7712000000000004E-2</v>
      </c>
      <c r="BZ94" s="178">
        <v>4.032E-3</v>
      </c>
      <c r="CA94" s="178">
        <v>-1.1424E-2</v>
      </c>
      <c r="CB94" s="178">
        <v>1.5680000000000002E-3</v>
      </c>
      <c r="CC94" s="178">
        <v>1.7920000000000002E-2</v>
      </c>
      <c r="CD94" s="178">
        <v>1.7024000000000001E-2</v>
      </c>
      <c r="CE94" s="178">
        <v>8.9600000000000009E-4</v>
      </c>
      <c r="CF94" s="178">
        <v>2.2400000000000002E-4</v>
      </c>
      <c r="CG94" s="178">
        <v>1.9488000000000002E-2</v>
      </c>
      <c r="CH94" s="178">
        <v>3.8080000000000006E-3</v>
      </c>
      <c r="CI94" s="178">
        <v>8.2880000000000002E-3</v>
      </c>
      <c r="CJ94" s="178">
        <v>6.7200000000000003E-3</v>
      </c>
      <c r="CK94" s="178">
        <v>6.7200000000000007E-4</v>
      </c>
      <c r="CL94" s="178">
        <v>1.9488000000000002E-2</v>
      </c>
      <c r="CM94" s="178">
        <v>7.1680000000000008E-3</v>
      </c>
      <c r="CN94" s="178">
        <v>1.3440000000000001E-3</v>
      </c>
      <c r="CO94" s="178">
        <v>4.4800000000000005E-4</v>
      </c>
      <c r="CP94" s="178">
        <v>4.2560000000000002E-3</v>
      </c>
      <c r="CQ94" s="178">
        <v>0</v>
      </c>
      <c r="CR94" s="178">
        <v>5.1055532027930904E-4</v>
      </c>
      <c r="CS94" s="178">
        <v>1.5352638629619834E-4</v>
      </c>
      <c r="CT94" s="178">
        <v>6.5575674725376768E-3</v>
      </c>
      <c r="CU94" s="178">
        <v>4.5743386083980566E-3</v>
      </c>
      <c r="CV94" s="178">
        <v>1.4072214023045218E-2</v>
      </c>
      <c r="CW94" s="178">
        <v>2.2990424520966557E-2</v>
      </c>
      <c r="CX94" s="178">
        <v>8.1355555445489242E-3</v>
      </c>
      <c r="CY94" s="178">
        <v>1.0142125165011387E-2</v>
      </c>
      <c r="CZ94" s="178">
        <v>2.8944630252926346E-2</v>
      </c>
      <c r="DA94" s="178">
        <v>4.00468865971432E-2</v>
      </c>
      <c r="DB94" s="178">
        <v>2.4747177125921643E-2</v>
      </c>
      <c r="DC94" s="178">
        <v>8.2851910250888519E-3</v>
      </c>
      <c r="DD94" s="178">
        <v>1.7919346630343128E-2</v>
      </c>
      <c r="DE94" s="178">
        <v>5.6000000000000008E-3</v>
      </c>
      <c r="DF94" s="178">
        <v>5.1520000000000012E-3</v>
      </c>
      <c r="DG94" s="178">
        <v>1.3440000000000001E-3</v>
      </c>
      <c r="DH94" s="178">
        <v>2.1555727940731687E-2</v>
      </c>
      <c r="DI94" s="178">
        <v>1.4822506320031155E-2</v>
      </c>
      <c r="DJ94" s="178">
        <v>4.6228827688584717E-3</v>
      </c>
      <c r="DK94" s="178">
        <v>6.1864775844575441E-3</v>
      </c>
      <c r="DL94" s="178">
        <v>3.9883683846533595E-3</v>
      </c>
      <c r="DM94" s="178">
        <v>1.0923980278323961E-2</v>
      </c>
      <c r="DN94" s="178">
        <v>1.0179597165346742E-2</v>
      </c>
      <c r="DO94" s="178">
        <v>7.9814241932702323E-3</v>
      </c>
      <c r="DP94" s="178">
        <v>1.6717185576551587E-2</v>
      </c>
      <c r="DQ94" s="178">
        <v>2.35508035341431E-2</v>
      </c>
      <c r="DR94" s="178">
        <v>7.4075144594116871E-3</v>
      </c>
      <c r="DS94" s="178">
        <v>2.4658769880833778E-2</v>
      </c>
      <c r="DT94" s="178">
        <v>2.2771161697538855E-2</v>
      </c>
      <c r="DU94" s="178">
        <v>2.0832000000000003E-2</v>
      </c>
      <c r="DV94" s="178">
        <v>0</v>
      </c>
      <c r="DW94" s="178">
        <v>1.6352000000000002E-2</v>
      </c>
      <c r="DX94" s="178">
        <v>1.1872000000000002E-2</v>
      </c>
      <c r="DY94" s="178">
        <v>0</v>
      </c>
      <c r="DZ94" s="178">
        <v>1.1424E-2</v>
      </c>
      <c r="EA94" s="178">
        <v>1.2320000000000003E-2</v>
      </c>
      <c r="EB94" s="178">
        <v>6.9440000000000005E-3</v>
      </c>
      <c r="EC94" s="178">
        <v>1.4784000000000002E-2</v>
      </c>
      <c r="ED94" s="178">
        <v>1.3440000000000001E-2</v>
      </c>
      <c r="EE94" s="178">
        <v>1.6800000000000002E-2</v>
      </c>
      <c r="EF94" s="178">
        <v>8.9600000000000009E-3</v>
      </c>
      <c r="EG94" s="178">
        <v>1.4336000000000002E-2</v>
      </c>
      <c r="EH94" s="178">
        <v>1.5679999999999999E-2</v>
      </c>
      <c r="EI94" s="178">
        <v>0</v>
      </c>
      <c r="EJ94" s="178">
        <v>3.1136E-2</v>
      </c>
      <c r="EK94" s="178">
        <v>1.0080000000000002E-2</v>
      </c>
      <c r="EL94" s="178">
        <v>9.1839999999999995E-3</v>
      </c>
      <c r="EM94" s="178">
        <v>1.6800000000000002E-2</v>
      </c>
      <c r="EN94" s="178">
        <v>1.3440000000000001E-2</v>
      </c>
      <c r="EO94" s="178">
        <v>9.8560000000000019E-3</v>
      </c>
      <c r="EP94" s="178">
        <v>1.0752000000000001E-2</v>
      </c>
      <c r="EQ94" s="178">
        <v>1.4560000000000002E-2</v>
      </c>
      <c r="ER94" s="178">
        <v>2.0608000000000005E-2</v>
      </c>
      <c r="ES94" s="178">
        <v>2.8448000000000001E-2</v>
      </c>
      <c r="ET94" s="178">
        <v>1.7696000000000003E-2</v>
      </c>
      <c r="EU94" s="178">
        <v>1.2992000000000002E-2</v>
      </c>
      <c r="EV94" s="178">
        <v>1.3216E-2</v>
      </c>
      <c r="EW94" s="178">
        <v>8.7360000000000007E-3</v>
      </c>
      <c r="EX94" s="178">
        <v>5.8240000000000002E-3</v>
      </c>
      <c r="EY94" s="178">
        <v>1.3664000000000001E-2</v>
      </c>
      <c r="EZ94" s="178">
        <v>1.8144000000000004E-2</v>
      </c>
      <c r="FA94" s="178">
        <v>1.9712000000000004E-2</v>
      </c>
      <c r="FB94" s="178">
        <v>5.1520000000000012E-3</v>
      </c>
      <c r="FC94" s="178">
        <v>1.1200000000000002E-2</v>
      </c>
      <c r="FD94" s="178">
        <v>8.7360000000000007E-3</v>
      </c>
      <c r="FE94" s="178">
        <v>1.5679999999999999E-2</v>
      </c>
      <c r="FF94" s="178">
        <v>9.4080000000000014E-3</v>
      </c>
      <c r="FG94" s="178">
        <v>1.6576E-2</v>
      </c>
      <c r="FH94" s="178">
        <v>1.1648E-2</v>
      </c>
      <c r="FI94" s="178">
        <v>2.2848E-2</v>
      </c>
      <c r="FJ94" s="178">
        <v>2.0608000000000005E-2</v>
      </c>
      <c r="FK94" s="178">
        <v>2.3296000000000001E-2</v>
      </c>
      <c r="FL94" s="178">
        <v>2.2176000000000001E-2</v>
      </c>
      <c r="FM94" s="178">
        <v>4.2691770203197352E-2</v>
      </c>
      <c r="FN94" s="178">
        <v>3.1584000000000001E-2</v>
      </c>
      <c r="FO94" s="178">
        <v>2.6683839829570028E-2</v>
      </c>
      <c r="FP94" s="178">
        <v>3.0464000000000005E-2</v>
      </c>
      <c r="FQ94" s="178">
        <v>5.9808E-2</v>
      </c>
      <c r="FR94" s="178">
        <v>5.9136000000000008E-2</v>
      </c>
      <c r="FS94" s="178">
        <v>5.1296000000000008E-2</v>
      </c>
      <c r="FT94" s="178">
        <v>3.0688000000000003E-2</v>
      </c>
      <c r="FU94" s="380">
        <v>6.0256000000000004E-2</v>
      </c>
      <c r="FV94" s="380">
        <v>0</v>
      </c>
      <c r="FW94" s="380">
        <v>8.6016000000000009E-2</v>
      </c>
      <c r="FX94" s="380">
        <v>0.11558400000000001</v>
      </c>
      <c r="FY94" s="380">
        <v>7.190400000000001E-2</v>
      </c>
      <c r="FZ94" s="380">
        <v>4.838400000000001E-2</v>
      </c>
      <c r="GA94" s="380">
        <v>7.8400000000000011E-2</v>
      </c>
      <c r="GB94" s="380">
        <v>6.2048000000000006E-2</v>
      </c>
      <c r="GC94" s="380">
        <v>4.8832000000000007E-2</v>
      </c>
    </row>
    <row r="95" spans="2:185" s="234" customFormat="1">
      <c r="B95" s="234" t="s">
        <v>122</v>
      </c>
      <c r="D95" s="178">
        <v>9.4079999999999997E-2</v>
      </c>
      <c r="E95" s="178">
        <v>0.111475</v>
      </c>
      <c r="F95" s="178">
        <v>8.8444999999999996E-2</v>
      </c>
      <c r="G95" s="178">
        <v>1.47E-2</v>
      </c>
      <c r="H95" s="178">
        <v>0.12568499999999999</v>
      </c>
      <c r="I95" s="178">
        <v>0.15606500000000001</v>
      </c>
      <c r="J95" s="178">
        <v>0.106575</v>
      </c>
      <c r="K95" s="178">
        <v>0.15778000000000003</v>
      </c>
      <c r="L95" s="178">
        <v>6.8600000000000015E-3</v>
      </c>
      <c r="M95" s="178">
        <v>2.6950000000000003E-3</v>
      </c>
      <c r="N95" s="178">
        <v>4.6305000000000006E-2</v>
      </c>
      <c r="O95" s="178">
        <v>0.20922999999999997</v>
      </c>
      <c r="P95" s="178">
        <v>0.16747997706422019</v>
      </c>
      <c r="Q95" s="178">
        <v>0.57722000000000007</v>
      </c>
      <c r="R95" s="178">
        <v>0.162435</v>
      </c>
      <c r="S95" s="178">
        <v>0.21119435168738898</v>
      </c>
      <c r="T95" s="178">
        <v>0.10902500000000001</v>
      </c>
      <c r="U95" s="178">
        <v>5.1450000000000003E-2</v>
      </c>
      <c r="V95" s="178">
        <v>6.7865000000000009E-2</v>
      </c>
      <c r="W95" s="178">
        <v>0.10167500000000002</v>
      </c>
      <c r="X95" s="178">
        <v>3.5525000000000001E-2</v>
      </c>
      <c r="Y95" s="178">
        <v>0</v>
      </c>
      <c r="Z95" s="178">
        <v>0</v>
      </c>
      <c r="AA95" s="178">
        <v>0</v>
      </c>
      <c r="AB95" s="178">
        <v>2.2540000000000004E-2</v>
      </c>
      <c r="AC95" s="178">
        <v>8.1585000000000005E-2</v>
      </c>
      <c r="AD95" s="178">
        <v>1.9600000000000003E-2</v>
      </c>
      <c r="AE95" s="178">
        <v>0</v>
      </c>
      <c r="AF95" s="178">
        <v>0</v>
      </c>
      <c r="AG95" s="178">
        <v>0</v>
      </c>
      <c r="AH95" s="178">
        <v>2.2540000000000004E-2</v>
      </c>
      <c r="AI95" s="178">
        <v>1.4455000000000001E-2</v>
      </c>
      <c r="AJ95" s="178">
        <v>0</v>
      </c>
      <c r="AK95" s="178">
        <v>0</v>
      </c>
      <c r="AL95" s="178">
        <v>0</v>
      </c>
      <c r="AM95" s="178">
        <v>0</v>
      </c>
      <c r="AN95" s="178">
        <v>0.143815</v>
      </c>
      <c r="AO95" s="178">
        <v>0.30281999999999998</v>
      </c>
      <c r="AP95" s="178">
        <v>3.2340000000000008E-2</v>
      </c>
      <c r="AQ95" s="178">
        <v>7.0805000000000007E-2</v>
      </c>
      <c r="AR95" s="178">
        <v>-4.8999999999999998E-4</v>
      </c>
      <c r="AS95" s="178">
        <v>0</v>
      </c>
      <c r="AT95" s="178">
        <v>2.9399999999999999E-3</v>
      </c>
      <c r="AU95" s="178">
        <v>3.9199999999999999E-3</v>
      </c>
      <c r="AV95" s="178">
        <v>9.7999999999999997E-4</v>
      </c>
      <c r="AW95" s="178">
        <v>0</v>
      </c>
      <c r="AX95" s="178">
        <v>-8.0850000000000019E-3</v>
      </c>
      <c r="AY95" s="178">
        <v>8.0850000000000019E-3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78">
        <v>0</v>
      </c>
      <c r="BP95" s="178">
        <v>0</v>
      </c>
      <c r="BQ95" s="178">
        <v>0</v>
      </c>
      <c r="BR95" s="178">
        <v>0</v>
      </c>
      <c r="BS95" s="178">
        <v>0</v>
      </c>
      <c r="BT95" s="178">
        <v>0</v>
      </c>
      <c r="BU95" s="178">
        <v>0</v>
      </c>
      <c r="BV95" s="178">
        <v>0</v>
      </c>
      <c r="BW95" s="178">
        <v>0</v>
      </c>
      <c r="BX95" s="178">
        <v>0</v>
      </c>
      <c r="BY95" s="178">
        <v>0</v>
      </c>
      <c r="BZ95" s="178">
        <v>0</v>
      </c>
      <c r="CA95" s="178">
        <v>0</v>
      </c>
      <c r="CB95" s="178">
        <v>0</v>
      </c>
      <c r="CC95" s="178">
        <v>0</v>
      </c>
      <c r="CD95" s="178">
        <v>0</v>
      </c>
      <c r="CE95" s="178">
        <v>0</v>
      </c>
      <c r="CF95" s="178">
        <v>0</v>
      </c>
      <c r="CG95" s="178">
        <v>0</v>
      </c>
      <c r="CH95" s="178">
        <v>0</v>
      </c>
      <c r="CI95" s="178">
        <v>0</v>
      </c>
      <c r="CJ95" s="178">
        <v>0</v>
      </c>
      <c r="CK95" s="178">
        <v>0</v>
      </c>
      <c r="CL95" s="178">
        <v>0</v>
      </c>
      <c r="CM95" s="178">
        <v>0</v>
      </c>
      <c r="CN95" s="178">
        <v>0</v>
      </c>
      <c r="CO95" s="178">
        <v>0</v>
      </c>
      <c r="CP95" s="178">
        <v>0</v>
      </c>
      <c r="CQ95" s="178">
        <v>0</v>
      </c>
      <c r="CR95" s="178">
        <v>2.2584878321377174E-2</v>
      </c>
      <c r="CS95" s="178">
        <v>2.2844081687662297E-2</v>
      </c>
      <c r="CT95" s="178">
        <v>0</v>
      </c>
      <c r="CU95" s="178">
        <v>0</v>
      </c>
      <c r="CV95" s="178">
        <v>0</v>
      </c>
      <c r="CW95" s="178">
        <v>3.5495286588812437E-2</v>
      </c>
      <c r="CX95" s="178">
        <v>0</v>
      </c>
      <c r="CY95" s="178">
        <v>0</v>
      </c>
      <c r="CZ95" s="178">
        <v>1.8174888430841984E-2</v>
      </c>
      <c r="DA95" s="178">
        <v>0</v>
      </c>
      <c r="DB95" s="178">
        <v>0</v>
      </c>
      <c r="DC95" s="178">
        <v>0</v>
      </c>
      <c r="DD95" s="178">
        <v>0</v>
      </c>
      <c r="DE95" s="178">
        <v>0</v>
      </c>
      <c r="DF95" s="178">
        <v>1.5679999999999999E-2</v>
      </c>
      <c r="DG95" s="178">
        <v>7.3499999999999998E-4</v>
      </c>
      <c r="DH95" s="178">
        <v>2.2812450894272262E-2</v>
      </c>
      <c r="DI95" s="178">
        <v>2.3155699512884452E-2</v>
      </c>
      <c r="DJ95" s="178">
        <v>0</v>
      </c>
      <c r="DK95" s="178">
        <v>1.3939972681733651E-3</v>
      </c>
      <c r="DL95" s="178">
        <v>0</v>
      </c>
      <c r="DM95" s="178">
        <v>9.4132802370622992E-2</v>
      </c>
      <c r="DN95" s="178">
        <v>4.4195037358756867E-3</v>
      </c>
      <c r="DO95" s="178">
        <v>1.8671899645357586E-2</v>
      </c>
      <c r="DP95" s="178">
        <v>0</v>
      </c>
      <c r="DQ95" s="178">
        <v>0</v>
      </c>
      <c r="DR95" s="178">
        <v>0</v>
      </c>
      <c r="DS95" s="178">
        <v>0</v>
      </c>
      <c r="DT95" s="178">
        <v>8.593476486766876E-3</v>
      </c>
      <c r="DU95" s="178">
        <v>6.8600000000000015E-3</v>
      </c>
      <c r="DV95" s="178">
        <v>0</v>
      </c>
      <c r="DW95" s="178">
        <v>0</v>
      </c>
      <c r="DX95" s="178">
        <v>0</v>
      </c>
      <c r="DY95" s="178">
        <v>0</v>
      </c>
      <c r="DZ95" s="178">
        <v>0</v>
      </c>
      <c r="EA95" s="178">
        <v>0</v>
      </c>
      <c r="EB95" s="178">
        <v>0</v>
      </c>
      <c r="EC95" s="178">
        <v>0</v>
      </c>
      <c r="ED95" s="178">
        <v>0</v>
      </c>
      <c r="EE95" s="178">
        <v>0</v>
      </c>
      <c r="EF95" s="178">
        <v>4.1650000000000003E-3</v>
      </c>
      <c r="EG95" s="178">
        <v>1.6905E-2</v>
      </c>
      <c r="EH95" s="178">
        <v>6.1250000000000002E-3</v>
      </c>
      <c r="EI95" s="178">
        <v>0</v>
      </c>
      <c r="EJ95" s="178">
        <v>0</v>
      </c>
      <c r="EK95" s="178">
        <v>0</v>
      </c>
      <c r="EL95" s="178">
        <v>0</v>
      </c>
      <c r="EM95" s="178">
        <v>0</v>
      </c>
      <c r="EN95" s="178">
        <v>0</v>
      </c>
      <c r="EO95" s="178">
        <v>0</v>
      </c>
      <c r="EP95" s="178">
        <v>0</v>
      </c>
      <c r="EQ95" s="178">
        <v>0</v>
      </c>
      <c r="ER95" s="178">
        <v>9.8000000000000014E-3</v>
      </c>
      <c r="ES95" s="178">
        <v>0</v>
      </c>
      <c r="ET95" s="178">
        <v>0</v>
      </c>
      <c r="EU95" s="178">
        <v>0</v>
      </c>
      <c r="EV95" s="178">
        <v>0</v>
      </c>
      <c r="EW95" s="178">
        <v>0</v>
      </c>
      <c r="EX95" s="178">
        <v>0</v>
      </c>
      <c r="EY95" s="178">
        <v>0</v>
      </c>
      <c r="EZ95" s="178">
        <v>0</v>
      </c>
      <c r="FA95" s="178">
        <v>0</v>
      </c>
      <c r="FB95" s="178">
        <v>0</v>
      </c>
      <c r="FC95" s="178">
        <v>0</v>
      </c>
      <c r="FD95" s="178">
        <v>2.1560000000000003E-2</v>
      </c>
      <c r="FE95" s="178">
        <v>0</v>
      </c>
      <c r="FF95" s="178">
        <v>6.6150000000000011E-3</v>
      </c>
      <c r="FG95" s="178">
        <v>8.0850000000000019E-3</v>
      </c>
      <c r="FH95" s="178">
        <v>6.0270000000000004E-2</v>
      </c>
      <c r="FI95" s="178">
        <v>3.8220000000000004E-2</v>
      </c>
      <c r="FJ95" s="178">
        <v>3.5035000000000004E-2</v>
      </c>
      <c r="FK95" s="178">
        <v>0</v>
      </c>
      <c r="FL95" s="178">
        <v>0</v>
      </c>
      <c r="FM95" s="178">
        <v>2.8511712151134249E-3</v>
      </c>
      <c r="FN95" s="178">
        <v>0</v>
      </c>
      <c r="FO95" s="178">
        <v>0</v>
      </c>
      <c r="FP95" s="178">
        <v>0.39004000000000005</v>
      </c>
      <c r="FQ95" s="178">
        <v>0.136465</v>
      </c>
      <c r="FR95" s="178">
        <v>3.4055000000000002E-2</v>
      </c>
      <c r="FS95" s="178">
        <v>1.3965E-2</v>
      </c>
      <c r="FT95" s="178">
        <v>0</v>
      </c>
      <c r="FU95" s="380">
        <v>0</v>
      </c>
      <c r="FV95" s="380">
        <v>0</v>
      </c>
      <c r="FW95" s="380">
        <v>0</v>
      </c>
      <c r="FX95" s="380">
        <v>0</v>
      </c>
      <c r="FY95" s="380">
        <v>0</v>
      </c>
      <c r="FZ95" s="380">
        <v>0</v>
      </c>
      <c r="GA95" s="380">
        <v>0</v>
      </c>
      <c r="GB95" s="380">
        <v>0.38416000000000006</v>
      </c>
      <c r="GC95" s="380">
        <v>1.075305</v>
      </c>
    </row>
    <row r="96" spans="2:185" s="234" customFormat="1">
      <c r="B96" s="234" t="s">
        <v>123</v>
      </c>
      <c r="D96" s="178">
        <v>0.19028399999999998</v>
      </c>
      <c r="E96" s="178">
        <v>0.25361099999999998</v>
      </c>
      <c r="F96" s="178">
        <v>1.0302</v>
      </c>
      <c r="G96" s="178">
        <v>8.4537000000000001E-2</v>
      </c>
      <c r="H96" s="178">
        <v>0.25179299999999999</v>
      </c>
      <c r="I96" s="178">
        <v>0.123927</v>
      </c>
      <c r="J96" s="178">
        <v>9.9383999999999972E-2</v>
      </c>
      <c r="K96" s="178">
        <v>0.20816099999999998</v>
      </c>
      <c r="L96" s="178">
        <v>0.16755900000000001</v>
      </c>
      <c r="M96" s="178">
        <v>5.1812999999999991E-2</v>
      </c>
      <c r="N96" s="178">
        <v>0.120897</v>
      </c>
      <c r="O96" s="178">
        <v>0.29209200000000002</v>
      </c>
      <c r="P96" s="178">
        <v>0.23380758715596328</v>
      </c>
      <c r="Q96" s="178">
        <v>0.16301399999999996</v>
      </c>
      <c r="R96" s="178">
        <v>0.16301399999999996</v>
      </c>
      <c r="S96" s="178">
        <v>0.21194715452930726</v>
      </c>
      <c r="T96" s="178">
        <v>8.0294999999999991E-2</v>
      </c>
      <c r="U96" s="178">
        <v>0.12998699999999999</v>
      </c>
      <c r="V96" s="178">
        <v>0.11211</v>
      </c>
      <c r="W96" s="178">
        <v>9.7262999999999988E-2</v>
      </c>
      <c r="X96" s="178">
        <v>4.3631999999999997E-2</v>
      </c>
      <c r="Y96" s="178">
        <v>1.6664999999999999E-2</v>
      </c>
      <c r="Z96" s="178">
        <v>0.12725999999999998</v>
      </c>
      <c r="AA96" s="178">
        <v>0.19391999999999998</v>
      </c>
      <c r="AB96" s="178">
        <v>0.17967899999999998</v>
      </c>
      <c r="AC96" s="178">
        <v>6.393299999999999E-2</v>
      </c>
      <c r="AD96" s="178">
        <v>4.9085999999999998E-2</v>
      </c>
      <c r="AE96" s="178">
        <v>8.7869999999999997E-3</v>
      </c>
      <c r="AF96" s="178">
        <v>5.9084999999999992E-2</v>
      </c>
      <c r="AG96" s="178">
        <v>3.9087000000000004E-2</v>
      </c>
      <c r="AH96" s="178">
        <v>7.1811E-2</v>
      </c>
      <c r="AI96" s="178">
        <v>7.1507999999999988E-2</v>
      </c>
      <c r="AJ96" s="178">
        <v>7.8476999999999991E-2</v>
      </c>
      <c r="AK96" s="178">
        <v>2.0906999999999995E-2</v>
      </c>
      <c r="AL96" s="178">
        <v>5.1510000000000002E-3</v>
      </c>
      <c r="AM96" s="178">
        <v>2.4239999999999998E-2</v>
      </c>
      <c r="AN96" s="178">
        <v>4.181399999999999E-2</v>
      </c>
      <c r="AO96" s="178">
        <v>1.6664999999999999E-2</v>
      </c>
      <c r="AP96" s="178">
        <v>3.2118000000000001E-2</v>
      </c>
      <c r="AQ96" s="178">
        <v>1.5755999999999999E-2</v>
      </c>
      <c r="AR96" s="178">
        <v>6.9689999999999995E-3</v>
      </c>
      <c r="AS96" s="178">
        <v>3.3633000000000003E-2</v>
      </c>
      <c r="AT96" s="178">
        <v>5.151E-2</v>
      </c>
      <c r="AU96" s="178">
        <v>4.8479999999999999E-3</v>
      </c>
      <c r="AV96" s="178">
        <v>1.9088999999999998E-2</v>
      </c>
      <c r="AW96" s="178">
        <v>1.0302E-2</v>
      </c>
      <c r="AX96" s="178">
        <v>2.7269999999999999E-2</v>
      </c>
      <c r="AY96" s="178">
        <v>9.3929999999999986E-3</v>
      </c>
      <c r="AZ96" s="178">
        <v>1.8482999999999999E-2</v>
      </c>
      <c r="BA96" s="178">
        <v>7.5749999999999993E-3</v>
      </c>
      <c r="BB96" s="178">
        <v>0</v>
      </c>
      <c r="BC96" s="178">
        <v>0</v>
      </c>
      <c r="BD96" s="178">
        <v>7.2719999999999998E-3</v>
      </c>
      <c r="BE96" s="178">
        <v>0</v>
      </c>
      <c r="BF96" s="178">
        <v>7.3931999999999998E-2</v>
      </c>
      <c r="BG96" s="178">
        <v>4.9843499999999999E-2</v>
      </c>
      <c r="BH96" s="178">
        <v>2.5755E-2</v>
      </c>
      <c r="BI96" s="178">
        <v>1.9392E-2</v>
      </c>
      <c r="BJ96" s="178">
        <v>2.7269999999999998E-3</v>
      </c>
      <c r="BK96" s="178">
        <v>2.1512999999999994E-2</v>
      </c>
      <c r="BL96" s="178">
        <v>7.8779999999999996E-3</v>
      </c>
      <c r="BM96" s="178">
        <v>2.1210000000000001E-3</v>
      </c>
      <c r="BN96" s="178">
        <v>1.5149999999999999E-3</v>
      </c>
      <c r="BO96" s="178">
        <v>0</v>
      </c>
      <c r="BP96" s="178">
        <v>5.7872999999999994E-2</v>
      </c>
      <c r="BQ96" s="178">
        <v>4.3025999999999988E-2</v>
      </c>
      <c r="BR96" s="178">
        <v>3.5753999999999994E-2</v>
      </c>
      <c r="BS96" s="178">
        <v>3.4844999999999994E-2</v>
      </c>
      <c r="BT96" s="178">
        <v>7.6355999999999993E-2</v>
      </c>
      <c r="BU96" s="178">
        <v>1.4240999999999998E-2</v>
      </c>
      <c r="BV96" s="178">
        <v>9.0899999999999998E-4</v>
      </c>
      <c r="BW96" s="178">
        <v>2.1210000000000001E-3</v>
      </c>
      <c r="BX96" s="178">
        <v>6.3629999999999997E-3</v>
      </c>
      <c r="BY96" s="178">
        <v>6.6660000000000001E-3</v>
      </c>
      <c r="BZ96" s="178">
        <v>1.1211E-2</v>
      </c>
      <c r="CA96" s="178">
        <v>2.7269999999999999E-2</v>
      </c>
      <c r="CB96" s="178">
        <v>1.212E-3</v>
      </c>
      <c r="CC96" s="178">
        <v>4.4844000000000002E-2</v>
      </c>
      <c r="CD96" s="178">
        <v>6.7266000000000006E-2</v>
      </c>
      <c r="CE96" s="178">
        <v>7.5749999999999993E-3</v>
      </c>
      <c r="CF96" s="178">
        <v>9.9990000000000009E-3</v>
      </c>
      <c r="CG96" s="178">
        <v>2.9087999999999999E-2</v>
      </c>
      <c r="CH96" s="178">
        <v>2.6664E-2</v>
      </c>
      <c r="CI96" s="178">
        <v>6.4236000000000001E-2</v>
      </c>
      <c r="CJ96" s="178">
        <v>0.10574699999999999</v>
      </c>
      <c r="CK96" s="178">
        <v>5.2721999999999998E-2</v>
      </c>
      <c r="CL96" s="178">
        <v>2.4239999999999998E-2</v>
      </c>
      <c r="CM96" s="178">
        <v>4.3934999999999995E-2</v>
      </c>
      <c r="CN96" s="178">
        <v>4.0298999999999995E-2</v>
      </c>
      <c r="CO96" s="178">
        <v>3.7874999999999999E-2</v>
      </c>
      <c r="CP96" s="178">
        <v>9.6959999999999998E-3</v>
      </c>
      <c r="CQ96" s="178">
        <v>4.9994999999999991E-2</v>
      </c>
      <c r="CR96" s="178">
        <v>1.6863301293144905E-2</v>
      </c>
      <c r="CS96" s="178">
        <v>4.4046054519838125E-2</v>
      </c>
      <c r="CT96" s="178">
        <v>6.9582419106947638E-2</v>
      </c>
      <c r="CU96" s="178">
        <v>7.3859596787157006E-2</v>
      </c>
      <c r="CV96" s="178">
        <v>8.2826187184798492E-2</v>
      </c>
      <c r="CW96" s="178">
        <v>4.6254106314875656E-2</v>
      </c>
      <c r="CX96" s="178">
        <v>1.8131433871719595E-2</v>
      </c>
      <c r="CY96" s="178">
        <v>3.0913375344815541E-2</v>
      </c>
      <c r="CZ96" s="178">
        <v>6.018856797068256E-2</v>
      </c>
      <c r="DA96" s="178">
        <v>8.174149647649806E-2</v>
      </c>
      <c r="DB96" s="178">
        <v>5.085045467137813E-2</v>
      </c>
      <c r="DC96" s="178">
        <v>2.1926681230854995E-2</v>
      </c>
      <c r="DD96" s="178">
        <v>5.4539565904542793E-2</v>
      </c>
      <c r="DE96" s="178">
        <v>4.3025999999999988E-2</v>
      </c>
      <c r="DF96" s="178">
        <v>0.105444</v>
      </c>
      <c r="DG96" s="178">
        <v>0.19422300000000001</v>
      </c>
      <c r="DH96" s="178">
        <v>0.10064831905102604</v>
      </c>
      <c r="DI96" s="178">
        <v>3.5066867760335699E-2</v>
      </c>
      <c r="DJ96" s="178">
        <v>3.2526864056460589E-2</v>
      </c>
      <c r="DK96" s="178">
        <v>1.8565460818432633E-2</v>
      </c>
      <c r="DL96" s="178">
        <v>2.0795890718421754E-2</v>
      </c>
      <c r="DM96" s="178">
        <v>7.2227811628152991E-2</v>
      </c>
      <c r="DN96" s="178">
        <v>2.8295082422274093E-2</v>
      </c>
      <c r="DO96" s="178">
        <v>1.7960970400582442E-2</v>
      </c>
      <c r="DP96" s="178">
        <v>4.7331664362163128E-2</v>
      </c>
      <c r="DQ96" s="178">
        <v>4.0168002887312287E-2</v>
      </c>
      <c r="DR96" s="178">
        <v>3.1546852068882393E-2</v>
      </c>
      <c r="DS96" s="178">
        <v>5.7372482481096304E-2</v>
      </c>
      <c r="DT96" s="178">
        <v>2.2405348178885568E-2</v>
      </c>
      <c r="DU96" s="178">
        <v>2.3633999999999999E-2</v>
      </c>
      <c r="DV96" s="178">
        <v>1.6664999999999999E-2</v>
      </c>
      <c r="DW96" s="178">
        <v>2.4542999999999999E-2</v>
      </c>
      <c r="DX96" s="178">
        <v>2.1512999999999994E-2</v>
      </c>
      <c r="DY96" s="178">
        <v>2.6966999999999998E-2</v>
      </c>
      <c r="DZ96" s="178">
        <v>2.2724999999999999E-2</v>
      </c>
      <c r="EA96" s="178">
        <v>2.0301E-2</v>
      </c>
      <c r="EB96" s="178">
        <v>1.9392E-2</v>
      </c>
      <c r="EC96" s="178">
        <v>1.9088999999999998E-2</v>
      </c>
      <c r="ED96" s="178">
        <v>2.3937E-2</v>
      </c>
      <c r="EE96" s="178">
        <v>2.9693999999999998E-2</v>
      </c>
      <c r="EF96" s="178">
        <v>2.1512999999999994E-2</v>
      </c>
      <c r="EG96" s="178">
        <v>2.4239999999999998E-2</v>
      </c>
      <c r="EH96" s="178">
        <v>2.3937E-2</v>
      </c>
      <c r="EI96" s="178">
        <v>1.9998000000000002E-2</v>
      </c>
      <c r="EJ96" s="178">
        <v>3.2118000000000001E-2</v>
      </c>
      <c r="EK96" s="178">
        <v>2.2119E-2</v>
      </c>
      <c r="EL96" s="178">
        <v>1.3028999999999999E-2</v>
      </c>
      <c r="EM96" s="178">
        <v>3.0905999999999999E-2</v>
      </c>
      <c r="EN96" s="178">
        <v>1.6059E-2</v>
      </c>
      <c r="EO96" s="178">
        <v>2.4239999999999998E-2</v>
      </c>
      <c r="EP96" s="178">
        <v>2.1209999999999996E-2</v>
      </c>
      <c r="EQ96" s="178">
        <v>3.4541999999999989E-2</v>
      </c>
      <c r="ER96" s="178">
        <v>3.5753999999999994E-2</v>
      </c>
      <c r="ES96" s="178">
        <v>1.7270999999999995E-2</v>
      </c>
      <c r="ET96" s="178">
        <v>1.7270999999999995E-2</v>
      </c>
      <c r="EU96" s="178">
        <v>2.7875999999999998E-2</v>
      </c>
      <c r="EV96" s="178">
        <v>2.8178999999999999E-2</v>
      </c>
      <c r="EW96" s="178">
        <v>2.3937E-2</v>
      </c>
      <c r="EX96" s="178">
        <v>2.7269999999999999E-2</v>
      </c>
      <c r="EY96" s="178">
        <v>3.3936000000000001E-2</v>
      </c>
      <c r="EZ96" s="178">
        <v>3.4541999999999989E-2</v>
      </c>
      <c r="FA96" s="178">
        <v>2.0301E-2</v>
      </c>
      <c r="FB96" s="178">
        <v>1.6362000000000002E-2</v>
      </c>
      <c r="FC96" s="178">
        <v>2.6057999999999998E-2</v>
      </c>
      <c r="FD96" s="178">
        <v>1.9088999999999998E-2</v>
      </c>
      <c r="FE96" s="178">
        <v>2.6057999999999998E-2</v>
      </c>
      <c r="FF96" s="178">
        <v>2.6664E-2</v>
      </c>
      <c r="FG96" s="178">
        <v>3.3633000000000003E-2</v>
      </c>
      <c r="FH96" s="178">
        <v>3.7571999999999994E-2</v>
      </c>
      <c r="FI96" s="178">
        <v>3.9390000000000001E-2</v>
      </c>
      <c r="FJ96" s="178">
        <v>3.5147999999999999E-2</v>
      </c>
      <c r="FK96" s="178">
        <v>4.3631999999999997E-2</v>
      </c>
      <c r="FL96" s="178">
        <v>3.5147999999999999E-2</v>
      </c>
      <c r="FM96" s="178">
        <v>2.6115129494454398E-2</v>
      </c>
      <c r="FN96" s="178">
        <v>4.2419999999999992E-2</v>
      </c>
      <c r="FO96" s="178">
        <v>6.7662949371031719E-2</v>
      </c>
      <c r="FP96" s="178">
        <v>6.0902999999999992E-2</v>
      </c>
      <c r="FQ96" s="178">
        <v>8.9081999999999995E-2</v>
      </c>
      <c r="FR96" s="178">
        <v>7.8174000000000007E-2</v>
      </c>
      <c r="FS96" s="178">
        <v>0.12544199999999997</v>
      </c>
      <c r="FT96" s="178">
        <v>9.4838999999999979E-2</v>
      </c>
      <c r="FU96" s="380">
        <v>9.6354000000000009E-2</v>
      </c>
      <c r="FV96" s="380">
        <v>0</v>
      </c>
      <c r="FW96" s="380">
        <v>7.9688999999999982E-2</v>
      </c>
      <c r="FX96" s="380">
        <v>7.3931999999999998E-2</v>
      </c>
      <c r="FY96" s="380">
        <v>8.6657999999999985E-2</v>
      </c>
      <c r="FZ96" s="380">
        <v>6.3326999999999994E-2</v>
      </c>
      <c r="GA96" s="380">
        <v>5.9690999999999994E-2</v>
      </c>
      <c r="GB96" s="380">
        <v>5.3024999999999996E-2</v>
      </c>
      <c r="GC96" s="380">
        <v>9.5748E-2</v>
      </c>
    </row>
    <row r="97" spans="2:185" s="234" customFormat="1">
      <c r="B97" s="234" t="s">
        <v>124</v>
      </c>
      <c r="D97" s="178">
        <v>0.49868099999999999</v>
      </c>
      <c r="E97" s="178">
        <v>0.424512</v>
      </c>
      <c r="F97" s="178">
        <v>0.82068299999999994</v>
      </c>
      <c r="G97" s="178">
        <v>0.28823400000000005</v>
      </c>
      <c r="H97" s="178">
        <v>0.52159500000000003</v>
      </c>
      <c r="I97" s="178">
        <v>0.38893500000000003</v>
      </c>
      <c r="J97" s="178">
        <v>0.24662700000000001</v>
      </c>
      <c r="K97" s="178">
        <v>0.37446299999999999</v>
      </c>
      <c r="L97" s="178">
        <v>0.325017</v>
      </c>
      <c r="M97" s="178">
        <v>0.41003999999999996</v>
      </c>
      <c r="N97" s="178">
        <v>0.216477</v>
      </c>
      <c r="O97" s="178">
        <v>0.35818200000000006</v>
      </c>
      <c r="P97" s="178">
        <v>0.28670990366972476</v>
      </c>
      <c r="Q97" s="178">
        <v>0.25446600000000003</v>
      </c>
      <c r="R97" s="178">
        <v>0.28642500000000004</v>
      </c>
      <c r="S97" s="178">
        <v>0.37240337477797508</v>
      </c>
      <c r="T97" s="178">
        <v>0.43536599999999998</v>
      </c>
      <c r="U97" s="178">
        <v>0.20200500000000002</v>
      </c>
      <c r="V97" s="178">
        <v>0.61506000000000005</v>
      </c>
      <c r="W97" s="178">
        <v>0.26170199999999999</v>
      </c>
      <c r="X97" s="178">
        <v>0.141705</v>
      </c>
      <c r="Y97" s="178">
        <v>6.6933000000000006E-2</v>
      </c>
      <c r="Z97" s="178">
        <v>0.19115100000000002</v>
      </c>
      <c r="AA97" s="178">
        <v>0.10793700000000001</v>
      </c>
      <c r="AB97" s="178">
        <v>7.0550999999999989E-2</v>
      </c>
      <c r="AC97" s="178">
        <v>6.8741999999999998E-2</v>
      </c>
      <c r="AD97" s="178">
        <v>0.152559</v>
      </c>
      <c r="AE97" s="178">
        <v>0.194769</v>
      </c>
      <c r="AF97" s="178">
        <v>9.8288999999999987E-2</v>
      </c>
      <c r="AG97" s="178">
        <v>0.115776</v>
      </c>
      <c r="AH97" s="178">
        <v>0.13326299999999999</v>
      </c>
      <c r="AI97" s="178">
        <v>6.6330000000000014E-2</v>
      </c>
      <c r="AJ97" s="178">
        <v>4.7636999999999999E-2</v>
      </c>
      <c r="AK97" s="178">
        <v>2.9547E-2</v>
      </c>
      <c r="AL97" s="178">
        <v>3.2562000000000001E-2</v>
      </c>
      <c r="AM97" s="178">
        <v>0.10009800000000001</v>
      </c>
      <c r="AN97" s="178">
        <v>1.206E-3</v>
      </c>
      <c r="AO97" s="178">
        <v>2.4723000000000002E-2</v>
      </c>
      <c r="AP97" s="178">
        <v>1.9296000000000001E-2</v>
      </c>
      <c r="AQ97" s="178">
        <v>2.2311000000000001E-2</v>
      </c>
      <c r="AR97" s="178">
        <v>0.106128</v>
      </c>
      <c r="AS97" s="178">
        <v>5.9094000000000001E-2</v>
      </c>
      <c r="AT97" s="178">
        <v>8.4419999999999999E-3</v>
      </c>
      <c r="AU97" s="178">
        <v>2.6532E-2</v>
      </c>
      <c r="AV97" s="178">
        <v>6.0902999999999999E-2</v>
      </c>
      <c r="AW97" s="178">
        <v>3.8592000000000001E-2</v>
      </c>
      <c r="AX97" s="178">
        <v>1.9899000000000003E-2</v>
      </c>
      <c r="AY97" s="178">
        <v>1.2060000000000001E-2</v>
      </c>
      <c r="AZ97" s="178">
        <v>7.2360000000000002E-3</v>
      </c>
      <c r="BA97" s="178">
        <v>4.8240000000000002E-3</v>
      </c>
      <c r="BB97" s="178">
        <v>6.0300000000000002E-4</v>
      </c>
      <c r="BC97" s="178">
        <v>4.8240000000000002E-3</v>
      </c>
      <c r="BD97" s="178">
        <v>4.8240000000000002E-3</v>
      </c>
      <c r="BE97" s="178">
        <v>3.0150000000000003E-3</v>
      </c>
      <c r="BF97" s="178">
        <v>4.8240000000000002E-3</v>
      </c>
      <c r="BG97" s="178">
        <v>1.2663000000000002E-2</v>
      </c>
      <c r="BH97" s="178">
        <v>2.0502000000000003E-2</v>
      </c>
      <c r="BI97" s="178">
        <v>6.633E-3</v>
      </c>
      <c r="BJ97" s="178">
        <v>2.4120000000000001E-3</v>
      </c>
      <c r="BK97" s="178">
        <v>2.5326000000000001E-2</v>
      </c>
      <c r="BL97" s="178">
        <v>3.8592000000000001E-2</v>
      </c>
      <c r="BM97" s="178">
        <v>6.0300000000000002E-4</v>
      </c>
      <c r="BN97" s="178">
        <v>0</v>
      </c>
      <c r="BO97" s="178">
        <v>6.0300000000000002E-4</v>
      </c>
      <c r="BP97" s="178">
        <v>3.7386000000000003E-2</v>
      </c>
      <c r="BQ97" s="178">
        <v>7.6580999999999996E-2</v>
      </c>
      <c r="BR97" s="178">
        <v>4.4019000000000003E-2</v>
      </c>
      <c r="BS97" s="178">
        <v>5.3667000000000006E-2</v>
      </c>
      <c r="BT97" s="178">
        <v>9.8288999999999987E-2</v>
      </c>
      <c r="BU97" s="178">
        <v>4.8843000000000004E-2</v>
      </c>
      <c r="BV97" s="178">
        <v>7.8390000000000005E-3</v>
      </c>
      <c r="BW97" s="178">
        <v>2.0502000000000003E-2</v>
      </c>
      <c r="BX97" s="178">
        <v>1.4472E-2</v>
      </c>
      <c r="BY97" s="178">
        <v>2.3517E-2</v>
      </c>
      <c r="BZ97" s="178">
        <v>7.8390000000000005E-3</v>
      </c>
      <c r="CA97" s="178">
        <v>5.4269999999999995E-3</v>
      </c>
      <c r="CB97" s="178">
        <v>1.0251000000000001E-2</v>
      </c>
      <c r="CC97" s="178">
        <v>9.7686000000000009E-2</v>
      </c>
      <c r="CD97" s="178">
        <v>1.7486999999999999E-2</v>
      </c>
      <c r="CE97" s="178">
        <v>1.6281E-2</v>
      </c>
      <c r="CF97" s="178">
        <v>1.0251000000000001E-2</v>
      </c>
      <c r="CG97" s="178">
        <v>6.1506000000000005E-2</v>
      </c>
      <c r="CH97" s="178">
        <v>8.9846999999999996E-2</v>
      </c>
      <c r="CI97" s="178">
        <v>7.2359999999999994E-2</v>
      </c>
      <c r="CJ97" s="178">
        <v>3.3767999999999999E-2</v>
      </c>
      <c r="CK97" s="178">
        <v>2.7737999999999999E-2</v>
      </c>
      <c r="CL97" s="178">
        <v>7.8390000000000005E-3</v>
      </c>
      <c r="CM97" s="178">
        <v>9.6480000000000003E-3</v>
      </c>
      <c r="CN97" s="178">
        <v>1.2060000000000001E-2</v>
      </c>
      <c r="CO97" s="178">
        <v>0.10733400000000001</v>
      </c>
      <c r="CP97" s="178">
        <v>1.5678000000000001E-2</v>
      </c>
      <c r="CQ97" s="178">
        <v>1.4472E-2</v>
      </c>
      <c r="CR97" s="178">
        <v>1.0342889242300287E-2</v>
      </c>
      <c r="CS97" s="178">
        <v>2.9087456477498774E-2</v>
      </c>
      <c r="CT97" s="178">
        <v>2.4477878882060485E-2</v>
      </c>
      <c r="CU97" s="178">
        <v>2.6582992381985401E-2</v>
      </c>
      <c r="CV97" s="178">
        <v>1.9486467707644183E-2</v>
      </c>
      <c r="CW97" s="178">
        <v>1.4642689265432909E-2</v>
      </c>
      <c r="CX97" s="178">
        <v>0.11362717359193214</v>
      </c>
      <c r="CY97" s="178">
        <v>0.11171748679487728</v>
      </c>
      <c r="CZ97" s="178">
        <v>0.12966875944373296</v>
      </c>
      <c r="DA97" s="178">
        <v>7.1239830433489984E-2</v>
      </c>
      <c r="DB97" s="178">
        <v>4.792888836935244E-2</v>
      </c>
      <c r="DC97" s="178">
        <v>4.2049848346767608E-2</v>
      </c>
      <c r="DD97" s="178">
        <v>6.7276555729895951E-2</v>
      </c>
      <c r="DE97" s="178">
        <v>7.8390000000000001E-2</v>
      </c>
      <c r="DF97" s="178">
        <v>7.7787000000000009E-2</v>
      </c>
      <c r="DG97" s="178">
        <v>3.1356000000000002E-2</v>
      </c>
      <c r="DH97" s="178">
        <v>3.3749293662770657E-2</v>
      </c>
      <c r="DI97" s="178">
        <v>1.9945342849851805E-2</v>
      </c>
      <c r="DJ97" s="178">
        <v>5.4596652952572891E-2</v>
      </c>
      <c r="DK97" s="178">
        <v>4.156225194704375E-2</v>
      </c>
      <c r="DL97" s="178">
        <v>5.1896585114810156E-2</v>
      </c>
      <c r="DM97" s="178">
        <v>0.1592596945502408</v>
      </c>
      <c r="DN97" s="178">
        <v>8.1998413191923109E-2</v>
      </c>
      <c r="DO97" s="178">
        <v>5.5916352946726623E-2</v>
      </c>
      <c r="DP97" s="178">
        <v>5.9943727915695841E-2</v>
      </c>
      <c r="DQ97" s="178">
        <v>0.10095359527092353</v>
      </c>
      <c r="DR97" s="178">
        <v>8.6110159745398457E-2</v>
      </c>
      <c r="DS97" s="178">
        <v>0.12540210261910342</v>
      </c>
      <c r="DT97" s="178">
        <v>5.1078741053232984E-2</v>
      </c>
      <c r="DU97" s="178">
        <v>6.0299999999999999E-2</v>
      </c>
      <c r="DV97" s="178">
        <v>3.8592000000000001E-2</v>
      </c>
      <c r="DW97" s="178">
        <v>4.0401000000000006E-2</v>
      </c>
      <c r="DX97" s="178">
        <v>4.5828000000000008E-2</v>
      </c>
      <c r="DY97" s="178">
        <v>5.0652000000000003E-2</v>
      </c>
      <c r="DZ97" s="178">
        <v>4.3415999999999996E-2</v>
      </c>
      <c r="EA97" s="178">
        <v>4.2209999999999998E-2</v>
      </c>
      <c r="EB97" s="178">
        <v>3.3767999999999999E-2</v>
      </c>
      <c r="EC97" s="178">
        <v>4.2812999999999997E-2</v>
      </c>
      <c r="ED97" s="178">
        <v>4.4622000000000002E-2</v>
      </c>
      <c r="EE97" s="178">
        <v>6.5124000000000001E-2</v>
      </c>
      <c r="EF97" s="178">
        <v>4.0401000000000006E-2</v>
      </c>
      <c r="EG97" s="178">
        <v>4.7636999999999999E-2</v>
      </c>
      <c r="EH97" s="178">
        <v>4.1607000000000005E-2</v>
      </c>
      <c r="EI97" s="178">
        <v>3.7989000000000002E-2</v>
      </c>
      <c r="EJ97" s="178">
        <v>5.3667000000000006E-2</v>
      </c>
      <c r="EK97" s="178">
        <v>4.9446000000000004E-2</v>
      </c>
      <c r="EL97" s="178">
        <v>2.9547E-2</v>
      </c>
      <c r="EM97" s="178">
        <v>6.3314999999999996E-2</v>
      </c>
      <c r="EN97" s="178">
        <v>4.5828000000000008E-2</v>
      </c>
      <c r="EO97" s="178">
        <v>3.0753000000000003E-2</v>
      </c>
      <c r="EP97" s="178">
        <v>4.4019000000000003E-2</v>
      </c>
      <c r="EQ97" s="178">
        <v>0.10854000000000001</v>
      </c>
      <c r="ER97" s="178">
        <v>0.130248</v>
      </c>
      <c r="ES97" s="178">
        <v>6.9947999999999996E-2</v>
      </c>
      <c r="ET97" s="178">
        <v>4.6431000000000007E-2</v>
      </c>
      <c r="EU97" s="178">
        <v>6.2712000000000004E-2</v>
      </c>
      <c r="EV97" s="178">
        <v>0.103716</v>
      </c>
      <c r="EW97" s="178">
        <v>5.7888000000000002E-2</v>
      </c>
      <c r="EX97" s="178">
        <v>2.1104999999999999E-2</v>
      </c>
      <c r="EY97" s="178">
        <v>4.8240000000000005E-2</v>
      </c>
      <c r="EZ97" s="178">
        <v>6.3314999999999996E-2</v>
      </c>
      <c r="FA97" s="178">
        <v>7.4168999999999999E-2</v>
      </c>
      <c r="FB97" s="178">
        <v>8.8641000000000011E-2</v>
      </c>
      <c r="FC97" s="178">
        <v>8.2008000000000011E-2</v>
      </c>
      <c r="FD97" s="178">
        <v>8.8038000000000005E-2</v>
      </c>
      <c r="FE97" s="178">
        <v>6.6933000000000006E-2</v>
      </c>
      <c r="FF97" s="178">
        <v>6.7535999999999999E-2</v>
      </c>
      <c r="FG97" s="178">
        <v>0.101907</v>
      </c>
      <c r="FH97" s="178">
        <v>8.321400000000001E-2</v>
      </c>
      <c r="FI97" s="178">
        <v>9.5877000000000018E-2</v>
      </c>
      <c r="FJ97" s="178">
        <v>8.9244000000000004E-2</v>
      </c>
      <c r="FK97" s="178">
        <v>5.0049000000000003E-2</v>
      </c>
      <c r="FL97" s="178">
        <v>5.7285000000000003E-2</v>
      </c>
      <c r="FM97" s="178">
        <v>0.11754267837133987</v>
      </c>
      <c r="FN97" s="178">
        <v>0.130851</v>
      </c>
      <c r="FO97" s="178">
        <v>0.17329396422004997</v>
      </c>
      <c r="FP97" s="178">
        <v>0.30330900000000005</v>
      </c>
      <c r="FQ97" s="178">
        <v>0.18029700000000001</v>
      </c>
      <c r="FR97" s="178">
        <v>0.31416299999999997</v>
      </c>
      <c r="FS97" s="178">
        <v>0.21044700000000002</v>
      </c>
      <c r="FT97" s="178">
        <v>0.22853699999999999</v>
      </c>
      <c r="FU97" s="380">
        <v>0.32622300000000004</v>
      </c>
      <c r="FV97" s="380">
        <v>0</v>
      </c>
      <c r="FW97" s="380">
        <v>0.23818500000000004</v>
      </c>
      <c r="FX97" s="380">
        <v>0.24059700000000003</v>
      </c>
      <c r="FY97" s="380">
        <v>0.22311000000000003</v>
      </c>
      <c r="FZ97" s="380">
        <v>0.20743200000000001</v>
      </c>
      <c r="GA97" s="380">
        <v>0.20019600000000001</v>
      </c>
      <c r="GB97" s="380">
        <v>0.25567200000000001</v>
      </c>
      <c r="GC97" s="380">
        <v>0.21527100000000002</v>
      </c>
    </row>
    <row r="98" spans="2:185" s="234" customFormat="1">
      <c r="B98" s="234" t="s">
        <v>131</v>
      </c>
      <c r="D98" s="178">
        <v>-0.26213000000000086</v>
      </c>
      <c r="E98" s="178">
        <v>3.8559999999998595E-3</v>
      </c>
      <c r="F98" s="178">
        <v>-0.98553899999999928</v>
      </c>
      <c r="G98" s="178">
        <v>4.0431999999999135E-2</v>
      </c>
      <c r="H98" s="178">
        <v>1.5110000000007062E-3</v>
      </c>
      <c r="I98" s="178">
        <v>-0.1450680000000002</v>
      </c>
      <c r="J98" s="178">
        <v>4.1199999999985693E-4</v>
      </c>
      <c r="K98" s="178">
        <v>-4.7899999999945209E-4</v>
      </c>
      <c r="L98" s="178">
        <v>0.28049900000000072</v>
      </c>
      <c r="M98" s="178">
        <v>0.17517199999999944</v>
      </c>
      <c r="N98" s="178">
        <v>-0.16534000000000049</v>
      </c>
      <c r="O98" s="178">
        <v>0.20684700000000156</v>
      </c>
      <c r="P98" s="178">
        <v>0.16557248394495439</v>
      </c>
      <c r="Q98" s="178">
        <v>0.18931700000000085</v>
      </c>
      <c r="R98" s="178">
        <v>0.27940899999999935</v>
      </c>
      <c r="S98" s="178">
        <v>0.36328132859680284</v>
      </c>
      <c r="T98" s="178">
        <v>-0.46229299999999984</v>
      </c>
      <c r="U98" s="178">
        <v>4.5194999999999652E-2</v>
      </c>
      <c r="V98" s="178">
        <v>-6.2803000000000164E-2</v>
      </c>
      <c r="W98" s="178">
        <v>6.6760000000005704E-3</v>
      </c>
      <c r="X98" s="178">
        <v>7.3152999999999579E-2</v>
      </c>
      <c r="Y98" s="178">
        <v>5.468699999999993E-2</v>
      </c>
      <c r="Z98" s="178">
        <v>0.14186699999999952</v>
      </c>
      <c r="AA98" s="178">
        <v>0.45128100000000071</v>
      </c>
      <c r="AB98" s="178">
        <v>0.29583700000000013</v>
      </c>
      <c r="AC98" s="178">
        <v>0.33718400000000059</v>
      </c>
      <c r="AD98" s="178">
        <v>0.22658500000000004</v>
      </c>
      <c r="AE98" s="178">
        <v>-0.13099099999999986</v>
      </c>
      <c r="AF98" s="178">
        <v>-0.8282740000000004</v>
      </c>
      <c r="AG98" s="178">
        <v>9.6827999999999692E-2</v>
      </c>
      <c r="AH98" s="178">
        <v>8.0945999999999962E-2</v>
      </c>
      <c r="AI98" s="178">
        <v>6.8990000000000107E-2</v>
      </c>
      <c r="AJ98" s="178">
        <v>0.11727500000000002</v>
      </c>
      <c r="AK98" s="178">
        <v>0.11598600000000014</v>
      </c>
      <c r="AL98" s="178">
        <v>-9.5353999999999939E-2</v>
      </c>
      <c r="AM98" s="178">
        <v>-6.1945999999999835E-2</v>
      </c>
      <c r="AN98" s="178">
        <v>4.9429999999999863E-2</v>
      </c>
      <c r="AO98" s="178">
        <v>-3.2244000000000383E-2</v>
      </c>
      <c r="AP98" s="178">
        <v>9.8709999999999853E-2</v>
      </c>
      <c r="AQ98" s="178">
        <v>2.5032999999999861E-2</v>
      </c>
      <c r="AR98" s="178">
        <v>2.8286999999999951E-2</v>
      </c>
      <c r="AS98" s="178">
        <v>2.3110999999999993E-2</v>
      </c>
      <c r="AT98" s="178">
        <v>4.4558000000000098E-2</v>
      </c>
      <c r="AU98" s="178">
        <v>4.9698000000000242E-2</v>
      </c>
      <c r="AV98" s="178">
        <v>2.2155000000000147E-2</v>
      </c>
      <c r="AW98" s="178">
        <v>3.7614999999999843E-2</v>
      </c>
      <c r="AX98" s="178">
        <v>7.8206999999999693E-2</v>
      </c>
      <c r="AY98" s="178">
        <v>0.11148899999999973</v>
      </c>
      <c r="AZ98" s="178">
        <v>5.9313999999999867E-2</v>
      </c>
      <c r="BA98" s="178">
        <v>5.4048999999999903E-2</v>
      </c>
      <c r="BB98" s="178">
        <v>6.6205999999999987E-2</v>
      </c>
      <c r="BC98" s="178">
        <v>5.5046999999999846E-2</v>
      </c>
      <c r="BD98" s="178">
        <v>5.6410999999999878E-2</v>
      </c>
      <c r="BE98" s="178">
        <v>5.9642000000000084E-2</v>
      </c>
      <c r="BF98" s="178">
        <v>0.10149899999999989</v>
      </c>
      <c r="BG98" s="178">
        <v>1.5811000000000019E-2</v>
      </c>
      <c r="BH98" s="178">
        <v>8.0122999999999944E-2</v>
      </c>
      <c r="BI98" s="178">
        <v>4.4580000000000064E-2</v>
      </c>
      <c r="BJ98" s="178">
        <v>8.1183000000000005E-2</v>
      </c>
      <c r="BK98" s="178">
        <v>0.15350400000000008</v>
      </c>
      <c r="BL98" s="178">
        <v>5.0559000000000132E-2</v>
      </c>
      <c r="BM98" s="178">
        <v>8.3630999999999789E-2</v>
      </c>
      <c r="BN98" s="178">
        <v>5.8528000000000024E-2</v>
      </c>
      <c r="BO98" s="178">
        <v>4.1372999999999993E-2</v>
      </c>
      <c r="BP98" s="178">
        <v>6.2726999999999977E-2</v>
      </c>
      <c r="BQ98" s="178">
        <v>3.0452000000000035E-2</v>
      </c>
      <c r="BR98" s="178">
        <v>9.335199999999988E-2</v>
      </c>
      <c r="BS98" s="178">
        <v>7.463799999999976E-2</v>
      </c>
      <c r="BT98" s="178">
        <v>3.6558000000000201E-2</v>
      </c>
      <c r="BU98" s="178">
        <v>3.3550999999999997E-2</v>
      </c>
      <c r="BV98" s="178">
        <v>0.12742999999999982</v>
      </c>
      <c r="BW98" s="178">
        <v>0.14152499999999968</v>
      </c>
      <c r="BX98" s="178">
        <v>5.040599999999984E-2</v>
      </c>
      <c r="BY98" s="178">
        <v>0.17798599999999987</v>
      </c>
      <c r="BZ98" s="178">
        <v>0.1221509999999999</v>
      </c>
      <c r="CA98" s="178">
        <v>0.12625900000000012</v>
      </c>
      <c r="CB98" s="178">
        <v>0.14197400000000016</v>
      </c>
      <c r="CC98" s="178">
        <v>5.6087999999999916E-2</v>
      </c>
      <c r="CD98" s="178">
        <v>6.6974999999999785E-2</v>
      </c>
      <c r="CE98" s="178">
        <v>0.14797499999999997</v>
      </c>
      <c r="CF98" s="178">
        <v>0.12385299999999999</v>
      </c>
      <c r="CG98" s="178">
        <v>8.5050999999999988E-2</v>
      </c>
      <c r="CH98" s="178">
        <v>0.13591499999999979</v>
      </c>
      <c r="CI98" s="178">
        <v>0.16947300000000021</v>
      </c>
      <c r="CJ98" s="178">
        <v>9.8712000000000133E-2</v>
      </c>
      <c r="CK98" s="178">
        <v>0.11842499999999989</v>
      </c>
      <c r="CL98" s="178">
        <v>4.9707000000000168E-2</v>
      </c>
      <c r="CM98" s="178">
        <v>0.10380800000000001</v>
      </c>
      <c r="CN98" s="178">
        <v>2.019100000000007E-2</v>
      </c>
      <c r="CO98" s="178">
        <v>0.11988699999999997</v>
      </c>
      <c r="CP98" s="178">
        <v>0.19556099999999987</v>
      </c>
      <c r="CQ98" s="178">
        <v>0.1455780000000001</v>
      </c>
      <c r="CR98" s="178">
        <v>9.9885731962002788E-2</v>
      </c>
      <c r="CS98" s="178">
        <v>0.12391654116739104</v>
      </c>
      <c r="CT98" s="178">
        <v>7.4623660512406209E-2</v>
      </c>
      <c r="CU98" s="178">
        <v>0.38588451725892359</v>
      </c>
      <c r="CV98" s="178">
        <v>6.6450714404918676E-2</v>
      </c>
      <c r="CW98" s="178">
        <v>0.12084724171264771</v>
      </c>
      <c r="CX98" s="178">
        <v>8.2665024691530808E-2</v>
      </c>
      <c r="CY98" s="178">
        <v>0.11892014303817333</v>
      </c>
      <c r="CZ98" s="178">
        <v>-3.9718011102580553E-2</v>
      </c>
      <c r="DA98" s="178">
        <v>4.6196306473502924E-2</v>
      </c>
      <c r="DB98" s="178">
        <v>8.9342242596465615E-2</v>
      </c>
      <c r="DC98" s="178">
        <v>0.13257635358272535</v>
      </c>
      <c r="DD98" s="178">
        <v>0.21057244815298182</v>
      </c>
      <c r="DE98" s="178">
        <v>0.14673099999999994</v>
      </c>
      <c r="DF98" s="178">
        <v>9.006499999999984E-2</v>
      </c>
      <c r="DG98" s="178">
        <v>0.23060299999999989</v>
      </c>
      <c r="DH98" s="178">
        <v>1.8150403735606169E-4</v>
      </c>
      <c r="DI98" s="178">
        <v>3.9940335944121941E-4</v>
      </c>
      <c r="DJ98" s="178">
        <v>3.9916669643536018E-4</v>
      </c>
      <c r="DK98" s="178">
        <v>1.6470583677730133E-3</v>
      </c>
      <c r="DL98" s="178">
        <v>2.3837709632494875E-3</v>
      </c>
      <c r="DM98" s="178">
        <v>-8.1117751405690441E-4</v>
      </c>
      <c r="DN98" s="178">
        <v>4.5142318801418835E-3</v>
      </c>
      <c r="DO98" s="178">
        <v>4.1352012062289001E-3</v>
      </c>
      <c r="DP98" s="178">
        <v>5.3654678053989269E-3</v>
      </c>
      <c r="DQ98" s="178">
        <v>7.043242027460983E-3</v>
      </c>
      <c r="DR98" s="178">
        <v>8.5417311822000297E-3</v>
      </c>
      <c r="DS98" s="178">
        <v>2.114186686916808E-2</v>
      </c>
      <c r="DT98" s="178">
        <v>8.7453122075468182E-3</v>
      </c>
      <c r="DU98" s="178">
        <v>6.9180000000000907E-3</v>
      </c>
      <c r="DV98" s="178">
        <v>8.9860000000000495E-3</v>
      </c>
      <c r="DW98" s="178">
        <v>1.2843999999999856E-2</v>
      </c>
      <c r="DX98" s="178">
        <v>1.4249999999999985E-2</v>
      </c>
      <c r="DY98" s="178">
        <v>1.4169000000000098E-2</v>
      </c>
      <c r="DZ98" s="178">
        <v>1.6046000000000005E-2</v>
      </c>
      <c r="EA98" s="178">
        <v>1.5008999999999939E-2</v>
      </c>
      <c r="EB98" s="178">
        <v>3.4427000000000096E-2</v>
      </c>
      <c r="EC98" s="178">
        <v>-1.5821000000000085E-2</v>
      </c>
      <c r="ED98" s="178">
        <v>1.815000000000011E-3</v>
      </c>
      <c r="EE98" s="178">
        <v>1.9965000000000011E-2</v>
      </c>
      <c r="EF98" s="178">
        <v>1.2168528862354311E-2</v>
      </c>
      <c r="EG98" s="178">
        <v>1.5143141334037713E-2</v>
      </c>
      <c r="EH98" s="178">
        <v>1.0554714949485344E-2</v>
      </c>
      <c r="EI98" s="178">
        <v>1.1092942159461439E-2</v>
      </c>
      <c r="EJ98" s="178">
        <v>1.1912873642130339E-2</v>
      </c>
      <c r="EK98" s="178">
        <v>1.362692728377457E-2</v>
      </c>
      <c r="EL98" s="178">
        <v>1.3358045409424091E-2</v>
      </c>
      <c r="EM98" s="178">
        <v>1.3441427102007353E-2</v>
      </c>
      <c r="EN98" s="178">
        <v>1.3405853735515727E-2</v>
      </c>
      <c r="EO98" s="178">
        <v>1.4123669205630907E-2</v>
      </c>
      <c r="EP98" s="178">
        <v>1.7729043640249742E-2</v>
      </c>
      <c r="EQ98" s="178">
        <v>2.7094478453635884E-2</v>
      </c>
      <c r="ER98" s="178">
        <v>2.9204028378690627E-2</v>
      </c>
      <c r="ES98" s="178">
        <v>2.08644821685538E-2</v>
      </c>
      <c r="ET98" s="178">
        <v>1.2431085064791569E-2</v>
      </c>
      <c r="EU98" s="178">
        <v>1.4437496478996448E-2</v>
      </c>
      <c r="EV98" s="178">
        <v>1.8334531929199205E-2</v>
      </c>
      <c r="EW98" s="178">
        <v>1.8171433548328286E-2</v>
      </c>
      <c r="EX98" s="178">
        <v>1.2118619664232888E-2</v>
      </c>
      <c r="EY98" s="178">
        <v>2.6861039604381798E-2</v>
      </c>
      <c r="EZ98" s="178">
        <v>2.1031054003074923E-2</v>
      </c>
      <c r="FA98" s="178">
        <v>2.3339592542270804E-3</v>
      </c>
      <c r="FB98" s="178">
        <v>2.3156771623373262E-2</v>
      </c>
      <c r="FC98" s="178">
        <v>2.5877983639351454E-2</v>
      </c>
      <c r="FD98" s="178">
        <v>8.9162798420507894E-3</v>
      </c>
      <c r="FE98" s="178">
        <v>3.4775363280097227E-2</v>
      </c>
      <c r="FF98" s="178">
        <v>2.955105376760403E-2</v>
      </c>
      <c r="FG98" s="178">
        <v>2.6389911813507472E-2</v>
      </c>
      <c r="FH98" s="178">
        <v>-1.015305257451482E-2</v>
      </c>
      <c r="FI98" s="178">
        <v>1.4231142001033259E-2</v>
      </c>
      <c r="FJ98" s="178">
        <v>2.0564266478247495E-2</v>
      </c>
      <c r="FK98" s="178">
        <v>2.4445732085574656E-2</v>
      </c>
      <c r="FL98" s="178">
        <v>2.8838387640735652E-2</v>
      </c>
      <c r="FM98" s="178">
        <v>2.96108595853386E-2</v>
      </c>
      <c r="FN98" s="178">
        <v>5.8500999999999914E-2</v>
      </c>
      <c r="FO98" s="178">
        <v>4.4914877428764211E-2</v>
      </c>
      <c r="FP98" s="178">
        <v>-0.21124799999999988</v>
      </c>
      <c r="FQ98" s="178">
        <v>4.5485000000000664E-2</v>
      </c>
      <c r="FR98" s="178">
        <v>0.10750899999999985</v>
      </c>
      <c r="FS98" s="178">
        <v>3.0297999999999714E-2</v>
      </c>
      <c r="FT98" s="178">
        <v>0.10398100000000055</v>
      </c>
      <c r="FU98" s="380">
        <v>6.2618000000000062E-2</v>
      </c>
      <c r="FV98" s="380">
        <v>0</v>
      </c>
      <c r="FW98" s="380">
        <v>0.19645399999999924</v>
      </c>
      <c r="FX98" s="380">
        <v>0.17529300000000014</v>
      </c>
      <c r="FY98" s="380">
        <v>0.13487099999999996</v>
      </c>
      <c r="FZ98" s="380">
        <v>-0.5212340000000002</v>
      </c>
      <c r="GA98" s="380">
        <v>0.18039500000000008</v>
      </c>
      <c r="GB98" s="380">
        <v>2.7197999999999833E-2</v>
      </c>
      <c r="GC98" s="380">
        <v>-0.14967000000000041</v>
      </c>
    </row>
    <row r="99" spans="2:185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</row>
    <row r="100" spans="2:185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</row>
    <row r="101" spans="2:185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104.34877686408855</v>
      </c>
      <c r="Q101" s="180">
        <v>107.17706706265938</v>
      </c>
      <c r="R101" s="180">
        <v>107.19668238807718</v>
      </c>
      <c r="S101" s="180">
        <v>113.52360239954326</v>
      </c>
      <c r="T101" s="180">
        <v>110.03074107780834</v>
      </c>
      <c r="U101" s="180">
        <v>110.69058632300712</v>
      </c>
      <c r="V101" s="180">
        <v>104.15191295436207</v>
      </c>
      <c r="W101" s="180">
        <v>99.684485862055965</v>
      </c>
      <c r="X101" s="180">
        <v>95.034039185610752</v>
      </c>
      <c r="Y101" s="180">
        <v>90.345720935956606</v>
      </c>
      <c r="Z101" s="180">
        <v>83.514360755417854</v>
      </c>
      <c r="AA101" s="180">
        <v>76.55999020434794</v>
      </c>
      <c r="AB101" s="180">
        <v>70.106918960199465</v>
      </c>
      <c r="AC101" s="180">
        <v>62.603131208890538</v>
      </c>
      <c r="AD101" s="180">
        <v>57.261534453282749</v>
      </c>
      <c r="AE101" s="180">
        <v>50.022697515161106</v>
      </c>
      <c r="AF101" s="180">
        <v>48.967705629185417</v>
      </c>
      <c r="AG101" s="180">
        <v>44.146790034656405</v>
      </c>
      <c r="AH101" s="180">
        <v>40.652994604365624</v>
      </c>
      <c r="AI101" s="180">
        <v>36.046689373605759</v>
      </c>
      <c r="AJ101" s="180">
        <v>34.457822928366546</v>
      </c>
      <c r="AK101" s="180">
        <v>34.537305385270045</v>
      </c>
      <c r="AL101" s="180">
        <v>33.932643338594644</v>
      </c>
      <c r="AM101" s="180">
        <v>31.013270233317435</v>
      </c>
      <c r="AN101" s="180">
        <v>29.57691634408053</v>
      </c>
      <c r="AO101" s="180">
        <v>28.456509703196108</v>
      </c>
      <c r="AP101" s="180">
        <v>28.205028674019928</v>
      </c>
      <c r="AQ101" s="180">
        <v>27.015394202049634</v>
      </c>
      <c r="AR101" s="180">
        <v>23.125555351953352</v>
      </c>
      <c r="AS101" s="180">
        <v>21.97834784327981</v>
      </c>
      <c r="AT101" s="180">
        <v>21.593596031452812</v>
      </c>
      <c r="AU101" s="180">
        <v>21.055041718321398</v>
      </c>
      <c r="AV101" s="180">
        <v>20.506688008912931</v>
      </c>
      <c r="AW101" s="180">
        <v>19.806619616580722</v>
      </c>
      <c r="AX101" s="180">
        <v>18.983529679083389</v>
      </c>
      <c r="AY101" s="180">
        <v>18.530015443598224</v>
      </c>
      <c r="AZ101" s="180">
        <v>17.239370778673813</v>
      </c>
      <c r="BA101" s="180">
        <v>15.711260595063115</v>
      </c>
      <c r="BB101" s="180">
        <v>14.383463665912233</v>
      </c>
      <c r="BC101" s="180">
        <v>13.729392790173023</v>
      </c>
      <c r="BD101" s="180">
        <v>13.190444142337277</v>
      </c>
      <c r="BE101" s="180">
        <v>12.92150337811433</v>
      </c>
      <c r="BF101" s="180">
        <v>12.675851932023296</v>
      </c>
      <c r="BG101" s="180">
        <v>12.285970091428045</v>
      </c>
      <c r="BH101" s="180">
        <v>12.008281966758382</v>
      </c>
      <c r="BI101" s="180">
        <v>11.897349727512307</v>
      </c>
      <c r="BJ101" s="180">
        <v>12.162745161197464</v>
      </c>
      <c r="BK101" s="180">
        <v>12.206760758239032</v>
      </c>
      <c r="BL101" s="180">
        <v>12.1956324471453</v>
      </c>
      <c r="BM101" s="180">
        <v>12.36273943619377</v>
      </c>
      <c r="BN101" s="180">
        <v>12.373887639332581</v>
      </c>
      <c r="BO101" s="180">
        <v>12.29588890720812</v>
      </c>
      <c r="BP101" s="180">
        <v>12.373864427726966</v>
      </c>
      <c r="BQ101" s="180">
        <v>12.396167467208485</v>
      </c>
      <c r="BR101" s="180">
        <v>12.440720501582557</v>
      </c>
      <c r="BS101" s="180">
        <v>12.418410834816363</v>
      </c>
      <c r="BT101" s="180">
        <v>12.318077068700406</v>
      </c>
      <c r="BU101" s="180">
        <v>12.25126746600267</v>
      </c>
      <c r="BV101" s="180">
        <v>11.841793257559186</v>
      </c>
      <c r="BW101" s="180">
        <v>11.775984611923684</v>
      </c>
      <c r="BX101" s="180">
        <v>11.809244674791719</v>
      </c>
      <c r="BY101" s="180">
        <v>11.809244674791719</v>
      </c>
      <c r="BZ101" s="180">
        <v>11.720507179018069</v>
      </c>
      <c r="CA101" s="180">
        <v>11.875705343386622</v>
      </c>
      <c r="CB101" s="180">
        <v>12.030965045488884</v>
      </c>
      <c r="CC101" s="180">
        <v>12.264386046178943</v>
      </c>
      <c r="CD101" s="180">
        <v>12.497922659053607</v>
      </c>
      <c r="CE101" s="180">
        <v>12.776990734711124</v>
      </c>
      <c r="CF101" s="180">
        <v>12.900121940476051</v>
      </c>
      <c r="CG101" s="180">
        <v>13.202502983268726</v>
      </c>
      <c r="CH101" s="180">
        <v>13.314518125741781</v>
      </c>
      <c r="CI101" s="180">
        <v>13.169970119105079</v>
      </c>
      <c r="CJ101" s="180">
        <v>13.270964638794936</v>
      </c>
      <c r="CK101" s="180">
        <v>13.461883377527784</v>
      </c>
      <c r="CL101" s="180">
        <v>13.698450052560363</v>
      </c>
      <c r="CM101" s="180">
        <v>13.889975384594976</v>
      </c>
      <c r="CN101" s="180">
        <v>13.811057365619339</v>
      </c>
      <c r="CO101" s="180">
        <v>13.935010002354176</v>
      </c>
      <c r="CP101" s="180">
        <v>13.957535706190161</v>
      </c>
      <c r="CQ101" s="180">
        <v>13.77706252284867</v>
      </c>
      <c r="CR101" s="180">
        <v>13.720659061356088</v>
      </c>
      <c r="CS101" s="180">
        <v>13.540650103601681</v>
      </c>
      <c r="CT101" s="180">
        <v>13.563097839881543</v>
      </c>
      <c r="CU101" s="180">
        <v>13.987090541582825</v>
      </c>
      <c r="CV101" s="180">
        <v>13.828994715588937</v>
      </c>
      <c r="CW101" s="180">
        <v>13.67125880288793</v>
      </c>
      <c r="CX101" s="180">
        <v>13.806407431208001</v>
      </c>
      <c r="CY101" s="180">
        <v>13.738859855326391</v>
      </c>
      <c r="CZ101" s="180">
        <v>13.862795215247981</v>
      </c>
      <c r="DA101" s="180">
        <v>13.761443701358434</v>
      </c>
      <c r="DB101" s="180">
        <v>13.716469815728338</v>
      </c>
      <c r="DC101" s="180">
        <v>13.99830898945622</v>
      </c>
      <c r="DD101" s="180">
        <v>15.739777056550409</v>
      </c>
      <c r="DE101" s="180">
        <v>16.095299558408605</v>
      </c>
      <c r="DF101" s="180">
        <v>15.90023926067261</v>
      </c>
      <c r="DG101" s="180">
        <v>15.321645662170802</v>
      </c>
      <c r="DH101" s="180">
        <v>15.132432587674094</v>
      </c>
      <c r="DI101" s="180">
        <v>15.065406714976671</v>
      </c>
      <c r="DJ101" s="180">
        <v>14.760821817661519</v>
      </c>
      <c r="DK101" s="180">
        <v>14.635550262793263</v>
      </c>
      <c r="DL101" s="180">
        <v>14.543343750913706</v>
      </c>
      <c r="DM101" s="180">
        <v>14.576204250787672</v>
      </c>
      <c r="DN101" s="180">
        <v>14.128811529727292</v>
      </c>
      <c r="DO101" s="180">
        <v>13.684272735903003</v>
      </c>
      <c r="DP101" s="180">
        <v>11.913276180099963</v>
      </c>
      <c r="DQ101" s="180">
        <v>11.445648280211064</v>
      </c>
      <c r="DR101" s="180">
        <v>11.28264966228414</v>
      </c>
      <c r="DS101" s="180">
        <v>11.375530889330165</v>
      </c>
      <c r="DT101" s="180">
        <v>11.480019174812295</v>
      </c>
      <c r="DU101" s="180">
        <v>11.323834622809258</v>
      </c>
      <c r="DV101" s="180">
        <v>11.122229837815967</v>
      </c>
      <c r="DW101" s="180">
        <v>10.8803006408843</v>
      </c>
      <c r="DX101" s="180">
        <v>10.51935539382538</v>
      </c>
      <c r="DY101" s="180">
        <v>10.115793384376914</v>
      </c>
      <c r="DZ101" s="180">
        <v>10.022807991334236</v>
      </c>
      <c r="EA101" s="180">
        <v>9.8850351683387849</v>
      </c>
      <c r="EB101" s="180">
        <v>9.660837339740036</v>
      </c>
      <c r="EC101" s="180">
        <v>9.772870714635884</v>
      </c>
      <c r="ED101" s="180">
        <v>9.8465903755692743</v>
      </c>
      <c r="EE101" s="180">
        <v>9.0423596130108095</v>
      </c>
      <c r="EF101" s="180">
        <v>8.91693182464941</v>
      </c>
      <c r="EG101" s="180">
        <v>9.060005925506708</v>
      </c>
      <c r="EH101" s="180">
        <v>9.1259880041651531</v>
      </c>
      <c r="EI101" s="180">
        <v>9.0163558776475519</v>
      </c>
      <c r="EJ101" s="180">
        <v>9.2592147207291919</v>
      </c>
      <c r="EK101" s="180">
        <v>9.1996896399627595</v>
      </c>
      <c r="EL101" s="180">
        <v>9.0519131968467512</v>
      </c>
      <c r="EM101" s="180">
        <v>8.9818667758660098</v>
      </c>
      <c r="EN101" s="180">
        <v>8.9327071787534962</v>
      </c>
      <c r="EO101" s="180">
        <v>8.3913940649066543</v>
      </c>
      <c r="EP101" s="180">
        <v>7.9490481130634949</v>
      </c>
      <c r="EQ101" s="180">
        <v>7.6886871501600229</v>
      </c>
      <c r="ER101" s="180">
        <v>7.8421100787115172</v>
      </c>
      <c r="ES101" s="180">
        <v>7.4835183541583028</v>
      </c>
      <c r="ET101" s="180">
        <v>7.3171033155522869</v>
      </c>
      <c r="EU101" s="180">
        <v>7.2213228144130781</v>
      </c>
      <c r="EV101" s="180">
        <v>6.9529349109916039</v>
      </c>
      <c r="EW101" s="180">
        <v>6.8920098331069157</v>
      </c>
      <c r="EX101" s="180">
        <v>6.9824420220216954</v>
      </c>
      <c r="EY101" s="180">
        <v>7.0519280562665765</v>
      </c>
      <c r="EZ101" s="180">
        <v>7.1900614817151265</v>
      </c>
      <c r="FA101" s="180">
        <v>7.4774155730275238</v>
      </c>
      <c r="FB101" s="180">
        <v>7.4912212368670072</v>
      </c>
      <c r="FC101" s="180">
        <v>7.4754192051943669</v>
      </c>
      <c r="FD101" s="180">
        <v>7.4406455521851322</v>
      </c>
      <c r="FE101" s="180">
        <v>7.7347340297752698</v>
      </c>
      <c r="FF101" s="180">
        <v>7.8673547357538176</v>
      </c>
      <c r="FG101" s="180">
        <v>8.2331364041531074</v>
      </c>
      <c r="FH101" s="180">
        <v>8.8645903552605496</v>
      </c>
      <c r="FI101" s="180">
        <v>9.6080894364948257</v>
      </c>
      <c r="FJ101" s="180">
        <v>10.414948452457562</v>
      </c>
      <c r="FK101" s="180">
        <v>11.013539059248444</v>
      </c>
      <c r="FL101" s="180">
        <v>11.658194443193469</v>
      </c>
      <c r="FM101" s="180">
        <v>12.403788168497787</v>
      </c>
      <c r="FN101" s="180">
        <v>13.297132906607612</v>
      </c>
      <c r="FO101" s="180">
        <v>14.273844748032861</v>
      </c>
      <c r="FP101" s="180">
        <v>17.343981862927226</v>
      </c>
      <c r="FQ101" s="180">
        <v>20.27627223772399</v>
      </c>
      <c r="FR101" s="180">
        <v>23.624480404625594</v>
      </c>
      <c r="FS101" s="180">
        <v>26.382740302989262</v>
      </c>
      <c r="FT101" s="180">
        <v>29.006618354293966</v>
      </c>
      <c r="FU101" s="380">
        <v>31.395947669333822</v>
      </c>
      <c r="FV101" s="380">
        <v>29.646450156259128</v>
      </c>
      <c r="FW101" s="380">
        <v>38.197451336633634</v>
      </c>
      <c r="FX101" s="380">
        <v>39.455317564851057</v>
      </c>
      <c r="FY101" s="380">
        <v>40.06074765590715</v>
      </c>
      <c r="FZ101" s="380">
        <v>41.166526774872182</v>
      </c>
      <c r="GA101" s="380">
        <v>41.958504336502855</v>
      </c>
      <c r="GB101" s="380">
        <v>40.393845195599695</v>
      </c>
      <c r="GC101" s="380">
        <v>39.455892511779368</v>
      </c>
    </row>
    <row r="102" spans="2:185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52.839998227215062</v>
      </c>
      <c r="Q102" s="178">
        <v>55.135377058945124</v>
      </c>
      <c r="R102" s="178">
        <v>58.255422738575795</v>
      </c>
      <c r="S102" s="178">
        <v>60.391771145446782</v>
      </c>
      <c r="T102" s="178">
        <v>57.133817878569154</v>
      </c>
      <c r="U102" s="178">
        <v>57.584314696347718</v>
      </c>
      <c r="V102" s="178">
        <v>51.932194604654669</v>
      </c>
      <c r="W102" s="178">
        <v>48.324102498583152</v>
      </c>
      <c r="X102" s="178">
        <v>45.666926861488584</v>
      </c>
      <c r="Y102" s="178">
        <v>43.654223062123158</v>
      </c>
      <c r="Z102" s="178">
        <v>39.936685540142669</v>
      </c>
      <c r="AA102" s="178">
        <v>37.976177354574297</v>
      </c>
      <c r="AB102" s="178">
        <v>35.401248507081633</v>
      </c>
      <c r="AC102" s="178">
        <v>32.369276482907033</v>
      </c>
      <c r="AD102" s="178">
        <v>29.610662312816004</v>
      </c>
      <c r="AE102" s="178">
        <v>25.204786568124508</v>
      </c>
      <c r="AF102" s="178">
        <v>24.262822089210964</v>
      </c>
      <c r="AG102" s="178">
        <v>21.996144719683716</v>
      </c>
      <c r="AH102" s="178">
        <v>20.651475553095661</v>
      </c>
      <c r="AI102" s="178">
        <v>18.531077011965607</v>
      </c>
      <c r="AJ102" s="178">
        <v>17.49917975785646</v>
      </c>
      <c r="AK102" s="178">
        <v>17.637945701344997</v>
      </c>
      <c r="AL102" s="178">
        <v>17.15594260448453</v>
      </c>
      <c r="AM102" s="178">
        <v>14.43782916655983</v>
      </c>
      <c r="AN102" s="178">
        <v>12.656753161382847</v>
      </c>
      <c r="AO102" s="178">
        <v>11.135796354436568</v>
      </c>
      <c r="AP102" s="178">
        <v>10.739765174972037</v>
      </c>
      <c r="AQ102" s="178">
        <v>10.654237245854697</v>
      </c>
      <c r="AR102" s="178">
        <v>10.298457425231121</v>
      </c>
      <c r="AS102" s="178">
        <v>9.7104700437058096</v>
      </c>
      <c r="AT102" s="178">
        <v>9.8586887633688001</v>
      </c>
      <c r="AU102" s="178">
        <v>9.9963068931984012</v>
      </c>
      <c r="AV102" s="178">
        <v>9.7155296894922625</v>
      </c>
      <c r="AW102" s="178">
        <v>9.2844390317200922</v>
      </c>
      <c r="AX102" s="178">
        <v>9.4891464979237146</v>
      </c>
      <c r="AY102" s="178">
        <v>9.8092985246741904</v>
      </c>
      <c r="AZ102" s="178">
        <v>9.7452675983916883</v>
      </c>
      <c r="BA102" s="178">
        <v>9.3693318919045741</v>
      </c>
      <c r="BB102" s="178">
        <v>8.7849532666091985</v>
      </c>
      <c r="BC102" s="178">
        <v>8.0725280536094814</v>
      </c>
      <c r="BD102" s="178">
        <v>7.5072871947654436</v>
      </c>
      <c r="BE102" s="178">
        <v>7.4615699603377177</v>
      </c>
      <c r="BF102" s="178">
        <v>7.1581076683927813</v>
      </c>
      <c r="BG102" s="178">
        <v>6.779510520731499</v>
      </c>
      <c r="BH102" s="178">
        <v>6.7694948227017369</v>
      </c>
      <c r="BI102" s="178">
        <v>6.5340794309708476</v>
      </c>
      <c r="BJ102" s="178">
        <v>6.4795342120590735</v>
      </c>
      <c r="BK102" s="178">
        <v>6.2924481728070782</v>
      </c>
      <c r="BL102" s="178">
        <v>6.3573544459111693</v>
      </c>
      <c r="BM102" s="178">
        <v>6.5322062240250629</v>
      </c>
      <c r="BN102" s="178">
        <v>6.2524987392575442</v>
      </c>
      <c r="BO102" s="178">
        <v>5.8987845971034005</v>
      </c>
      <c r="BP102" s="178">
        <v>6.0122454625891359</v>
      </c>
      <c r="BQ102" s="178">
        <v>5.8542776871911677</v>
      </c>
      <c r="BR102" s="178">
        <v>6.2189997603086447</v>
      </c>
      <c r="BS102" s="178">
        <v>6.3057844680440791</v>
      </c>
      <c r="BT102" s="178">
        <v>6.0924157148720965</v>
      </c>
      <c r="BU102" s="178">
        <v>6.2364012348374898</v>
      </c>
      <c r="BV102" s="178">
        <v>6.3153572249807937</v>
      </c>
      <c r="BW102" s="178">
        <v>6.36461284205574</v>
      </c>
      <c r="BX102" s="178">
        <v>6.6941845418945398</v>
      </c>
      <c r="BY102" s="178">
        <v>7.0851045215350883</v>
      </c>
      <c r="BZ102" s="178">
        <v>7.3796061693560979</v>
      </c>
      <c r="CA102" s="178">
        <v>7.949023147648985</v>
      </c>
      <c r="CB102" s="178">
        <v>8.169368526336676</v>
      </c>
      <c r="CC102" s="178">
        <v>8.3501771196979373</v>
      </c>
      <c r="CD102" s="178">
        <v>8.1908976727276404</v>
      </c>
      <c r="CE102" s="178">
        <v>8.4121389002712927</v>
      </c>
      <c r="CF102" s="178">
        <v>8.734047934660655</v>
      </c>
      <c r="CG102" s="178">
        <v>8.8904113535407472</v>
      </c>
      <c r="CH102" s="178">
        <v>8.8592860376050311</v>
      </c>
      <c r="CI102" s="178">
        <v>8.8282673673920371</v>
      </c>
      <c r="CJ102" s="178">
        <v>8.7085769562847606</v>
      </c>
      <c r="CK102" s="178">
        <v>8.2793653401233556</v>
      </c>
      <c r="CL102" s="178">
        <v>8.1811995530561585</v>
      </c>
      <c r="CM102" s="178">
        <v>8.1142127393574466</v>
      </c>
      <c r="CN102" s="178">
        <v>7.7405338946054041</v>
      </c>
      <c r="CO102" s="178">
        <v>7.9549750664320866</v>
      </c>
      <c r="CP102" s="178">
        <v>8.1749114014593474</v>
      </c>
      <c r="CQ102" s="178">
        <v>7.8778449907995567</v>
      </c>
      <c r="CR102" s="178">
        <v>7.7249445430886716</v>
      </c>
      <c r="CS102" s="178">
        <v>7.7221977289595021</v>
      </c>
      <c r="CT102" s="178">
        <v>7.4242907440636996</v>
      </c>
      <c r="CU102" s="178">
        <v>7.76239671589535</v>
      </c>
      <c r="CV102" s="178">
        <v>7.5922554700990279</v>
      </c>
      <c r="CW102" s="178">
        <v>7.7429751577648256</v>
      </c>
      <c r="CX102" s="178">
        <v>7.8145376029936378</v>
      </c>
      <c r="CY102" s="178">
        <v>8.0554357183076988</v>
      </c>
      <c r="CZ102" s="178">
        <v>8.0288239915893467</v>
      </c>
      <c r="DA102" s="178">
        <v>7.6760373553028787</v>
      </c>
      <c r="DB102" s="178">
        <v>7.3052239999144648</v>
      </c>
      <c r="DC102" s="178">
        <v>7.443465983754896</v>
      </c>
      <c r="DD102" s="178">
        <v>7.7151414632021762</v>
      </c>
      <c r="DE102" s="178">
        <v>7.6975020715338953</v>
      </c>
      <c r="DF102" s="178">
        <v>7.6602053697445296</v>
      </c>
      <c r="DG102" s="178">
        <v>7.1620536104264865</v>
      </c>
      <c r="DH102" s="178">
        <v>7.1088875259567477</v>
      </c>
      <c r="DI102" s="178">
        <v>6.9654620966694427</v>
      </c>
      <c r="DJ102" s="178">
        <v>6.8291966932014727</v>
      </c>
      <c r="DK102" s="178">
        <v>6.7784460874702406</v>
      </c>
      <c r="DL102" s="178">
        <v>6.9994450195767319</v>
      </c>
      <c r="DM102" s="178">
        <v>6.9023773584813322</v>
      </c>
      <c r="DN102" s="178">
        <v>6.813799822389055</v>
      </c>
      <c r="DO102" s="178">
        <v>6.4745818546133469</v>
      </c>
      <c r="DP102" s="178">
        <v>6.094183986091128</v>
      </c>
      <c r="DQ102" s="178">
        <v>5.8746219442758694</v>
      </c>
      <c r="DR102" s="178">
        <v>5.8310705323342278</v>
      </c>
      <c r="DS102" s="178">
        <v>6.1571941464605118</v>
      </c>
      <c r="DT102" s="178">
        <v>6.2338316891023249</v>
      </c>
      <c r="DU102" s="178">
        <v>6.0794195261368182</v>
      </c>
      <c r="DV102" s="178">
        <v>6.0599228550692574</v>
      </c>
      <c r="DW102" s="178">
        <v>5.7893009685440289</v>
      </c>
      <c r="DX102" s="178">
        <v>5.559651435355331</v>
      </c>
      <c r="DY102" s="178">
        <v>5.609930848921957</v>
      </c>
      <c r="DZ102" s="178">
        <v>5.5599913032742405</v>
      </c>
      <c r="EA102" s="178">
        <v>5.5526625300190311</v>
      </c>
      <c r="EB102" s="178">
        <v>5.4407480722684758</v>
      </c>
      <c r="EC102" s="178">
        <v>5.3989502548408703</v>
      </c>
      <c r="ED102" s="178">
        <v>5.3395692823878429</v>
      </c>
      <c r="EE102" s="178">
        <v>4.7396880462470037</v>
      </c>
      <c r="EF102" s="178">
        <v>4.6642899613982287</v>
      </c>
      <c r="EG102" s="178">
        <v>4.8380848411013497</v>
      </c>
      <c r="EH102" s="178">
        <v>4.8913628052879936</v>
      </c>
      <c r="EI102" s="178">
        <v>4.8138829515417436</v>
      </c>
      <c r="EJ102" s="178">
        <v>4.8283816283360705</v>
      </c>
      <c r="EK102" s="178">
        <v>4.7848640396510005</v>
      </c>
      <c r="EL102" s="178">
        <v>4.6592836169522034</v>
      </c>
      <c r="EM102" s="178">
        <v>4.5290414161327348</v>
      </c>
      <c r="EN102" s="178">
        <v>4.4231394291249844</v>
      </c>
      <c r="EO102" s="178">
        <v>4.2455969076610822</v>
      </c>
      <c r="EP102" s="178">
        <v>4.0736914792774632</v>
      </c>
      <c r="EQ102" s="178">
        <v>3.8553804003124719</v>
      </c>
      <c r="ER102" s="178">
        <v>3.8553804003124719</v>
      </c>
      <c r="ES102" s="178">
        <v>3.581017441355598</v>
      </c>
      <c r="ET102" s="178">
        <v>3.3924771103704425</v>
      </c>
      <c r="EU102" s="178">
        <v>3.2843463284897592</v>
      </c>
      <c r="EV102" s="178">
        <v>3.0971498702375415</v>
      </c>
      <c r="EW102" s="178">
        <v>2.9151041469575234</v>
      </c>
      <c r="EX102" s="178">
        <v>2.8173132897351376</v>
      </c>
      <c r="EY102" s="178">
        <v>2.8405806097797903</v>
      </c>
      <c r="EZ102" s="178">
        <v>2.8545493371983888</v>
      </c>
      <c r="FA102" s="178">
        <v>2.8778490929417084</v>
      </c>
      <c r="FB102" s="178">
        <v>2.81731791682475</v>
      </c>
      <c r="FC102" s="178">
        <v>2.752318169893794</v>
      </c>
      <c r="FD102" s="178">
        <v>2.6086187293710394</v>
      </c>
      <c r="FE102" s="178">
        <v>2.8032307901426901</v>
      </c>
      <c r="FF102" s="178">
        <v>2.9196018345227759</v>
      </c>
      <c r="FG102" s="178">
        <v>3.073547973722468</v>
      </c>
      <c r="FH102" s="178">
        <v>3.3354915414662609</v>
      </c>
      <c r="FI102" s="178">
        <v>3.7122683664978662</v>
      </c>
      <c r="FJ102" s="178">
        <v>4.2105794467012139</v>
      </c>
      <c r="FK102" s="178">
        <v>4.5075417466211976</v>
      </c>
      <c r="FL102" s="178">
        <v>4.8594518687365245</v>
      </c>
      <c r="FM102" s="178">
        <v>5.2035841336636706</v>
      </c>
      <c r="FN102" s="178">
        <v>5.6782852150023269</v>
      </c>
      <c r="FO102" s="178">
        <v>6.1163455482236522</v>
      </c>
      <c r="FP102" s="178">
        <v>6.7693414927494766</v>
      </c>
      <c r="FQ102" s="178">
        <v>8.2170293371411489</v>
      </c>
      <c r="FR102" s="178">
        <v>9.7143251439177778</v>
      </c>
      <c r="FS102" s="178">
        <v>11.039961747175262</v>
      </c>
      <c r="FT102" s="178">
        <v>12.80242565122955</v>
      </c>
      <c r="FU102" s="380">
        <v>14.013742246156973</v>
      </c>
      <c r="FV102" s="380">
        <v>13.168390073075464</v>
      </c>
      <c r="FW102" s="380">
        <v>18.453825808731899</v>
      </c>
      <c r="FX102" s="380">
        <v>19.008526482587307</v>
      </c>
      <c r="FY102" s="380">
        <v>18.810373874527002</v>
      </c>
      <c r="FZ102" s="380">
        <v>18.630899380654483</v>
      </c>
      <c r="GA102" s="380">
        <v>19.150223955381716</v>
      </c>
      <c r="GB102" s="380">
        <v>19.416888292490452</v>
      </c>
      <c r="GC102" s="380">
        <v>18.018640323808587</v>
      </c>
    </row>
    <row r="103" spans="2:185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2.6232398155201393</v>
      </c>
      <c r="Q103" s="178">
        <v>2.6109337505440844</v>
      </c>
      <c r="R103" s="178">
        <v>2.7100814588279762</v>
      </c>
      <c r="S103" s="178">
        <v>2.8401690792564089</v>
      </c>
      <c r="T103" s="178">
        <v>2.6762060151366747</v>
      </c>
      <c r="U103" s="178">
        <v>2.5646792089457175</v>
      </c>
      <c r="V103" s="178">
        <v>2.6143091496179136</v>
      </c>
      <c r="W103" s="178">
        <v>2.5971520015996394</v>
      </c>
      <c r="X103" s="178">
        <v>2.48734466842452</v>
      </c>
      <c r="Y103" s="178">
        <v>2.432324950853177</v>
      </c>
      <c r="Z103" s="178">
        <v>2.4583262246870121</v>
      </c>
      <c r="AA103" s="178">
        <v>2.2128984766471937</v>
      </c>
      <c r="AB103" s="178">
        <v>2.0426247106241213</v>
      </c>
      <c r="AC103" s="178">
        <v>1.9618175620665159</v>
      </c>
      <c r="AD103" s="178">
        <v>1.7768582275770688</v>
      </c>
      <c r="AE103" s="178">
        <v>1.4731589920641133</v>
      </c>
      <c r="AF103" s="178">
        <v>1.3275667159006606</v>
      </c>
      <c r="AG103" s="178">
        <v>1.186851621214551</v>
      </c>
      <c r="AH103" s="178">
        <v>1.0135403705296639</v>
      </c>
      <c r="AI103" s="178">
        <v>0.87954676899373818</v>
      </c>
      <c r="AJ103" s="178">
        <v>0.81546846854713495</v>
      </c>
      <c r="AK103" s="178">
        <v>0.7751870345732067</v>
      </c>
      <c r="AL103" s="178">
        <v>0.65533578559547745</v>
      </c>
      <c r="AM103" s="178">
        <v>0.52805310409965212</v>
      </c>
      <c r="AN103" s="178">
        <v>0.37693743708575417</v>
      </c>
      <c r="AO103" s="178">
        <v>0.23957690686408728</v>
      </c>
      <c r="AP103" s="178">
        <v>0.19909662787535687</v>
      </c>
      <c r="AQ103" s="178">
        <v>0.17453442716190209</v>
      </c>
      <c r="AR103" s="178">
        <v>0.17059718319124381</v>
      </c>
      <c r="AS103" s="178">
        <v>0.16890441102946205</v>
      </c>
      <c r="AT103" s="178">
        <v>0.16721500857438351</v>
      </c>
      <c r="AU103" s="178">
        <v>0.16777831102677943</v>
      </c>
      <c r="AV103" s="178">
        <v>0.15960554134173011</v>
      </c>
      <c r="AW103" s="178">
        <v>0.17585687011027093</v>
      </c>
      <c r="AX103" s="178">
        <v>0.19613511965321842</v>
      </c>
      <c r="AY103" s="178">
        <v>0.24298939674210387</v>
      </c>
      <c r="AZ103" s="178">
        <v>0.28958633729976208</v>
      </c>
      <c r="BA103" s="178">
        <v>0.2631668736893944</v>
      </c>
      <c r="BB103" s="178">
        <v>0.24695921577586918</v>
      </c>
      <c r="BC103" s="178">
        <v>0.25477673557925018</v>
      </c>
      <c r="BD103" s="178">
        <v>0.2437721140241571</v>
      </c>
      <c r="BE103" s="178">
        <v>0.23711142203028515</v>
      </c>
      <c r="BF103" s="178">
        <v>0.22730146402321061</v>
      </c>
      <c r="BG103" s="178">
        <v>0.21968059860522074</v>
      </c>
      <c r="BH103" s="178">
        <v>0.22399796082202031</v>
      </c>
      <c r="BI103" s="178">
        <v>0.19407801359483801</v>
      </c>
      <c r="BJ103" s="178">
        <v>0.15636512001218258</v>
      </c>
      <c r="BK103" s="178">
        <v>0.10187249396624923</v>
      </c>
      <c r="BL103" s="178">
        <v>7.4875517573806213E-2</v>
      </c>
      <c r="BM103" s="178">
        <v>0.13090229057893329</v>
      </c>
      <c r="BN103" s="178">
        <v>0.15118662622332424</v>
      </c>
      <c r="BO103" s="178">
        <v>0.13750348877572871</v>
      </c>
      <c r="BP103" s="178">
        <v>0.13108655646877329</v>
      </c>
      <c r="BQ103" s="178">
        <v>0.1330395358665428</v>
      </c>
      <c r="BR103" s="178">
        <v>0.13136488440104943</v>
      </c>
      <c r="BS103" s="178">
        <v>0.12815914253550709</v>
      </c>
      <c r="BT103" s="178">
        <v>0.12621132676726873</v>
      </c>
      <c r="BU103" s="178">
        <v>0.12732403097124945</v>
      </c>
      <c r="BV103" s="178">
        <v>0.12648841869055499</v>
      </c>
      <c r="BW103" s="178">
        <v>0.10355776840785431</v>
      </c>
      <c r="BX103" s="178">
        <v>9.8322191819984306E-2</v>
      </c>
      <c r="BY103" s="178">
        <v>6.8192909858558165E-2</v>
      </c>
      <c r="BZ103" s="178">
        <v>4.8777086046181334E-2</v>
      </c>
      <c r="CA103" s="178">
        <v>4.904747705097711E-2</v>
      </c>
      <c r="CB103" s="178">
        <v>5.933774135804816E-2</v>
      </c>
      <c r="CC103" s="178">
        <v>7.7808919703103441E-2</v>
      </c>
      <c r="CD103" s="178">
        <v>0.10846931356439217</v>
      </c>
      <c r="CE103" s="178">
        <v>0.12812151525036239</v>
      </c>
      <c r="CF103" s="178">
        <v>0.13842417140378807</v>
      </c>
      <c r="CG103" s="178">
        <v>0.16439756940184735</v>
      </c>
      <c r="CH103" s="178">
        <v>0.17597296927644532</v>
      </c>
      <c r="CI103" s="178">
        <v>0.19865394873681883</v>
      </c>
      <c r="CJ103" s="178">
        <v>0.24263324025584684</v>
      </c>
      <c r="CK103" s="178">
        <v>0.23223678252535085</v>
      </c>
      <c r="CL103" s="178">
        <v>0.23166092652086639</v>
      </c>
      <c r="CM103" s="178">
        <v>0.23396986827275398</v>
      </c>
      <c r="CN103" s="178">
        <v>0.25126106445841068</v>
      </c>
      <c r="CO103" s="178">
        <v>0.25183875293235825</v>
      </c>
      <c r="CP103" s="178">
        <v>0.23686637923983489</v>
      </c>
      <c r="CQ103" s="178">
        <v>0.23341533222793387</v>
      </c>
      <c r="CR103" s="178">
        <v>0.22303758530870507</v>
      </c>
      <c r="CS103" s="178">
        <v>0.21497417152949561</v>
      </c>
      <c r="CT103" s="178">
        <v>0.21732593188094276</v>
      </c>
      <c r="CU103" s="178">
        <v>0.26025892220742763</v>
      </c>
      <c r="CV103" s="178">
        <v>0.25054182860296659</v>
      </c>
      <c r="CW103" s="178">
        <v>0.26193535107374616</v>
      </c>
      <c r="CX103" s="178">
        <v>0.26320190107086594</v>
      </c>
      <c r="CY103" s="178">
        <v>0.26646991497015249</v>
      </c>
      <c r="CZ103" s="178">
        <v>0.29107329158220246</v>
      </c>
      <c r="DA103" s="178">
        <v>0.29878890930096436</v>
      </c>
      <c r="DB103" s="178">
        <v>0.33788935648173635</v>
      </c>
      <c r="DC103" s="178">
        <v>0.33236329612659071</v>
      </c>
      <c r="DD103" s="178">
        <v>0.33477332614517913</v>
      </c>
      <c r="DE103" s="178">
        <v>0.32535504305124191</v>
      </c>
      <c r="DF103" s="178">
        <v>0.36241002755730828</v>
      </c>
      <c r="DG103" s="178">
        <v>0.32624492685075018</v>
      </c>
      <c r="DH103" s="178">
        <v>0.31040231589911399</v>
      </c>
      <c r="DI103" s="178">
        <v>0.30630547570444827</v>
      </c>
      <c r="DJ103" s="178">
        <v>0.30599658845852423</v>
      </c>
      <c r="DK103" s="178">
        <v>0.31749357315071253</v>
      </c>
      <c r="DL103" s="178">
        <v>0.29299354179120557</v>
      </c>
      <c r="DM103" s="178">
        <v>0.27713973811271309</v>
      </c>
      <c r="DN103" s="178">
        <v>0.23046732970895129</v>
      </c>
      <c r="DO103" s="178">
        <v>0.25435069473728683</v>
      </c>
      <c r="DP103" s="178">
        <v>0.28097421894914332</v>
      </c>
      <c r="DQ103" s="178">
        <v>0.29257415432711331</v>
      </c>
      <c r="DR103" s="178">
        <v>0.27279545908404812</v>
      </c>
      <c r="DS103" s="178">
        <v>0.2847210483180217</v>
      </c>
      <c r="DT103" s="178">
        <v>0.28170920957718204</v>
      </c>
      <c r="DU103" s="178">
        <v>0.29127897654183899</v>
      </c>
      <c r="DV103" s="178">
        <v>0.31498395681333774</v>
      </c>
      <c r="DW103" s="178">
        <v>0.31081527924861435</v>
      </c>
      <c r="DX103" s="178">
        <v>0.29637532865564209</v>
      </c>
      <c r="DY103" s="178">
        <v>0.2992886525088771</v>
      </c>
      <c r="DZ103" s="178">
        <v>0.3081470879481264</v>
      </c>
      <c r="EA103" s="178">
        <v>0.29248379201922309</v>
      </c>
      <c r="EB103" s="178">
        <v>0.26750210641720118</v>
      </c>
      <c r="EC103" s="178">
        <v>0.26209199036033209</v>
      </c>
      <c r="ED103" s="178">
        <v>0.25289499902314755</v>
      </c>
      <c r="EE103" s="178">
        <v>0.23363825051518666</v>
      </c>
      <c r="EF103" s="178">
        <v>0.23216332295775349</v>
      </c>
      <c r="EG103" s="178">
        <v>0.23273756366518047</v>
      </c>
      <c r="EH103" s="178">
        <v>0.21959784529561419</v>
      </c>
      <c r="EI103" s="178">
        <v>0.21587780435465806</v>
      </c>
      <c r="EJ103" s="178">
        <v>0.21788010638673228</v>
      </c>
      <c r="EK103" s="178">
        <v>0.21444827082311971</v>
      </c>
      <c r="EL103" s="178">
        <v>0.20959181876547769</v>
      </c>
      <c r="EM103" s="178">
        <v>0.19933513633144695</v>
      </c>
      <c r="EN103" s="178">
        <v>0.20304189308975501</v>
      </c>
      <c r="EO103" s="178">
        <v>0.18911603913289576</v>
      </c>
      <c r="EP103" s="178">
        <v>0.19533558198474374</v>
      </c>
      <c r="EQ103" s="178">
        <v>0.19590183594249935</v>
      </c>
      <c r="ER103" s="178">
        <v>0.19902428104689998</v>
      </c>
      <c r="ES103" s="178">
        <v>0.1933487986031347</v>
      </c>
      <c r="ET103" s="178">
        <v>0.18882012279937974</v>
      </c>
      <c r="EU103" s="178">
        <v>0.19789099284212402</v>
      </c>
      <c r="EV103" s="178">
        <v>0.20215183817485774</v>
      </c>
      <c r="EW103" s="178">
        <v>0.21952237465169247</v>
      </c>
      <c r="EX103" s="178">
        <v>0.2427420174935826</v>
      </c>
      <c r="EY103" s="178">
        <v>0.27079761491256238</v>
      </c>
      <c r="EZ103" s="178">
        <v>0.28714306520985383</v>
      </c>
      <c r="FA103" s="178">
        <v>0.29508050787924783</v>
      </c>
      <c r="FB103" s="178">
        <v>0.2822068898251206</v>
      </c>
      <c r="FC103" s="178">
        <v>0.29008233208003048</v>
      </c>
      <c r="FD103" s="178">
        <v>0.28832493593304076</v>
      </c>
      <c r="FE103" s="178">
        <v>0.29477577119813519</v>
      </c>
      <c r="FF103" s="178">
        <v>0.30270214435485221</v>
      </c>
      <c r="FG103" s="178">
        <v>0.30916707662779469</v>
      </c>
      <c r="FH103" s="178">
        <v>0.32390093468966291</v>
      </c>
      <c r="FI103" s="178">
        <v>0.32744195636848744</v>
      </c>
      <c r="FJ103" s="178">
        <v>0.3472087558032782</v>
      </c>
      <c r="FK103" s="178">
        <v>0.33919586362853293</v>
      </c>
      <c r="FL103" s="178">
        <v>0.36860265678483939</v>
      </c>
      <c r="FM103" s="178">
        <v>0.40676336610621655</v>
      </c>
      <c r="FN103" s="178">
        <v>0.45342354858575573</v>
      </c>
      <c r="FO103" s="178">
        <v>0.48589013143679316</v>
      </c>
      <c r="FP103" s="178">
        <v>0.55433339974442863</v>
      </c>
      <c r="FQ103" s="178">
        <v>0.72211541505310917</v>
      </c>
      <c r="FR103" s="178">
        <v>0.83941034125887437</v>
      </c>
      <c r="FS103" s="178">
        <v>0.92738047454071904</v>
      </c>
      <c r="FT103" s="178">
        <v>1.0435824097223665</v>
      </c>
      <c r="FU103" s="380">
        <v>1.1204050397146321</v>
      </c>
      <c r="FV103" s="380">
        <v>1.0488247225690495</v>
      </c>
      <c r="FW103" s="380">
        <v>1.2497456172211783</v>
      </c>
      <c r="FX103" s="380">
        <v>1.2808057775776822</v>
      </c>
      <c r="FY103" s="380">
        <v>1.3200423951114706</v>
      </c>
      <c r="FZ103" s="380">
        <v>1.3617570132206813</v>
      </c>
      <c r="GA103" s="380">
        <v>1.4331968361088465</v>
      </c>
      <c r="GB103" s="380">
        <v>1.4383705413951295</v>
      </c>
      <c r="GC103" s="380">
        <v>1.322798270162729</v>
      </c>
    </row>
    <row r="104" spans="2:185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9.3272445236032215</v>
      </c>
      <c r="Q104" s="178">
        <v>9.2162021158136795</v>
      </c>
      <c r="R104" s="178">
        <v>7.5717380331257358</v>
      </c>
      <c r="S104" s="178">
        <v>7.5991591427944742</v>
      </c>
      <c r="T104" s="178">
        <v>7.4620260987814051</v>
      </c>
      <c r="U104" s="178">
        <v>7.2918700886970633</v>
      </c>
      <c r="V104" s="178">
        <v>7.1877158264843617</v>
      </c>
      <c r="W104" s="178">
        <v>6.7381054151847888</v>
      </c>
      <c r="X104" s="178">
        <v>6.0340288944879816</v>
      </c>
      <c r="Y104" s="178">
        <v>4.9360764700063582</v>
      </c>
      <c r="Z104" s="178">
        <v>4.303308268265198</v>
      </c>
      <c r="AA104" s="178">
        <v>4.0391321410076282</v>
      </c>
      <c r="AB104" s="178">
        <v>3.6223232141902253</v>
      </c>
      <c r="AC104" s="178">
        <v>3.109293549636825</v>
      </c>
      <c r="AD104" s="178">
        <v>2.9400532915377435</v>
      </c>
      <c r="AE104" s="178">
        <v>2.8879795723447104</v>
      </c>
      <c r="AF104" s="178">
        <v>2.8102360727566849</v>
      </c>
      <c r="AG104" s="178">
        <v>2.7274269722625792</v>
      </c>
      <c r="AH104" s="178">
        <v>2.7896423342408458</v>
      </c>
      <c r="AI104" s="178">
        <v>2.7932073893436917</v>
      </c>
      <c r="AJ104" s="178">
        <v>2.8122397040673341</v>
      </c>
      <c r="AK104" s="178">
        <v>2.7805037362345852</v>
      </c>
      <c r="AL104" s="178">
        <v>2.7055590183801908</v>
      </c>
      <c r="AM104" s="178">
        <v>2.3259124300323126</v>
      </c>
      <c r="AN104" s="178">
        <v>2.2156746479241822</v>
      </c>
      <c r="AO104" s="178">
        <v>2.2468113242490091</v>
      </c>
      <c r="AP104" s="178">
        <v>2.4356786844596159</v>
      </c>
      <c r="AQ104" s="178">
        <v>2.3793048987185816</v>
      </c>
      <c r="AR104" s="178">
        <v>2.2861924675056868</v>
      </c>
      <c r="AS104" s="178">
        <v>2.2319305435531267</v>
      </c>
      <c r="AT104" s="178">
        <v>1.9612507218815609</v>
      </c>
      <c r="AU104" s="178">
        <v>1.735660647969306</v>
      </c>
      <c r="AV104" s="178">
        <v>1.8286374494451616</v>
      </c>
      <c r="AW104" s="178">
        <v>1.7130862508304849</v>
      </c>
      <c r="AX104" s="178">
        <v>1.6792510745151477</v>
      </c>
      <c r="AY104" s="178">
        <v>1.9213362483859584</v>
      </c>
      <c r="AZ104" s="178">
        <v>1.9329863182947928</v>
      </c>
      <c r="BA104" s="178">
        <v>2.0063673917655662</v>
      </c>
      <c r="BB104" s="178">
        <v>1.9271923607776367</v>
      </c>
      <c r="BC104" s="178">
        <v>2.0531310627896469</v>
      </c>
      <c r="BD104" s="178">
        <v>2.0808273953450436</v>
      </c>
      <c r="BE104" s="178">
        <v>1.9350224828112648</v>
      </c>
      <c r="BF104" s="178">
        <v>2.1424001090178235</v>
      </c>
      <c r="BG104" s="178">
        <v>2.2433090077190387</v>
      </c>
      <c r="BH104" s="178">
        <v>2.0472555962284669</v>
      </c>
      <c r="BI104" s="178">
        <v>2.1353279812485546</v>
      </c>
      <c r="BJ104" s="178">
        <v>2.1098123859134348</v>
      </c>
      <c r="BK104" s="178">
        <v>2.0157611582405579</v>
      </c>
      <c r="BL104" s="178">
        <v>2.1384472771573844</v>
      </c>
      <c r="BM104" s="178">
        <v>2.1088084520715591</v>
      </c>
      <c r="BN104" s="178">
        <v>2.0144468796863557</v>
      </c>
      <c r="BO104" s="178">
        <v>1.8136924301123833</v>
      </c>
      <c r="BP104" s="178">
        <v>1.7128612621415369</v>
      </c>
      <c r="BQ104" s="178">
        <v>1.738009296429011</v>
      </c>
      <c r="BR104" s="178">
        <v>1.4855580141446878</v>
      </c>
      <c r="BS104" s="178">
        <v>1.3459517162592254</v>
      </c>
      <c r="BT104" s="178">
        <v>1.2810708396924042</v>
      </c>
      <c r="BU104" s="178">
        <v>1.2040003135760038</v>
      </c>
      <c r="BV104" s="178">
        <v>1.207044470570402</v>
      </c>
      <c r="BW104" s="178">
        <v>1.0494988027453349</v>
      </c>
      <c r="BX104" s="178">
        <v>0.84019849547078029</v>
      </c>
      <c r="BY104" s="178">
        <v>0.88857477908248284</v>
      </c>
      <c r="BZ104" s="178">
        <v>0.86810376247706911</v>
      </c>
      <c r="CA104" s="178">
        <v>0.86011547730190274</v>
      </c>
      <c r="CB104" s="178">
        <v>0.88124848213772045</v>
      </c>
      <c r="CC104" s="178">
        <v>0.84563241363700481</v>
      </c>
      <c r="CD104" s="178">
        <v>0.83321808308408374</v>
      </c>
      <c r="CE104" s="178">
        <v>0.82594883438951328</v>
      </c>
      <c r="CF104" s="178">
        <v>0.80849571030520062</v>
      </c>
      <c r="CG104" s="178">
        <v>0.81356301121369257</v>
      </c>
      <c r="CH104" s="178">
        <v>0.79767495095431684</v>
      </c>
      <c r="CI104" s="178">
        <v>0.81716236304765744</v>
      </c>
      <c r="CJ104" s="178">
        <v>0.85303439464238817</v>
      </c>
      <c r="CK104" s="178">
        <v>0.72513054218012396</v>
      </c>
      <c r="CL104" s="178">
        <v>0.67709683049863256</v>
      </c>
      <c r="CM104" s="178">
        <v>0.58999442199825436</v>
      </c>
      <c r="CN104" s="178">
        <v>0.53399683548824795</v>
      </c>
      <c r="CO104" s="178">
        <v>0.50197983029999849</v>
      </c>
      <c r="CP104" s="178">
        <v>0.54660507518539969</v>
      </c>
      <c r="CQ104" s="178">
        <v>0.60953367776197065</v>
      </c>
      <c r="CR104" s="178">
        <v>0.64698713483379067</v>
      </c>
      <c r="CS104" s="178">
        <v>0.6161598885045052</v>
      </c>
      <c r="CT104" s="178">
        <v>0.58484108980990623</v>
      </c>
      <c r="CU104" s="178">
        <v>0.55398286503321903</v>
      </c>
      <c r="CV104" s="178">
        <v>0.56594525162699316</v>
      </c>
      <c r="CW104" s="178">
        <v>0.54476741133345863</v>
      </c>
      <c r="CX104" s="178">
        <v>0.58801390177398349</v>
      </c>
      <c r="CY104" s="178">
        <v>0.61662540354324591</v>
      </c>
      <c r="CZ104" s="178">
        <v>0.64730009075641615</v>
      </c>
      <c r="DA104" s="178">
        <v>0.69021001313148678</v>
      </c>
      <c r="DB104" s="178">
        <v>0.71687847577190522</v>
      </c>
      <c r="DC104" s="178">
        <v>0.64764807555839488</v>
      </c>
      <c r="DD104" s="178">
        <v>0.66273922903228377</v>
      </c>
      <c r="DE104" s="178">
        <v>0.63609279174876487</v>
      </c>
      <c r="DF104" s="178">
        <v>0.64139345857106178</v>
      </c>
      <c r="DG104" s="178">
        <v>0.6294765737428647</v>
      </c>
      <c r="DH104" s="178">
        <v>0.65153521881354781</v>
      </c>
      <c r="DI104" s="178">
        <v>0.66684540687310123</v>
      </c>
      <c r="DJ104" s="178">
        <v>0.6528816999965934</v>
      </c>
      <c r="DK104" s="178">
        <v>0.71056029224058426</v>
      </c>
      <c r="DL104" s="178">
        <v>0.72580860540433756</v>
      </c>
      <c r="DM104" s="178">
        <v>0.7201738091248856</v>
      </c>
      <c r="DN104" s="178">
        <v>0.67294463701651874</v>
      </c>
      <c r="DO104" s="178">
        <v>0.71685992260390696</v>
      </c>
      <c r="DP104" s="178">
        <v>0.67148471318509495</v>
      </c>
      <c r="DQ104" s="178">
        <v>0.72031617777235979</v>
      </c>
      <c r="DR104" s="178">
        <v>0.75067560605375561</v>
      </c>
      <c r="DS104" s="178">
        <v>0.84707719205927445</v>
      </c>
      <c r="DT104" s="178">
        <v>0.84267840563545127</v>
      </c>
      <c r="DU104" s="178">
        <v>0.87606148929007166</v>
      </c>
      <c r="DV104" s="178">
        <v>0.88572419536397151</v>
      </c>
      <c r="DW104" s="178">
        <v>0.84966536359924971</v>
      </c>
      <c r="DX104" s="178">
        <v>0.8223001393938314</v>
      </c>
      <c r="DY104" s="178">
        <v>0.79803991197075286</v>
      </c>
      <c r="DZ104" s="178">
        <v>0.78563278147256133</v>
      </c>
      <c r="EA104" s="178">
        <v>0.7438445289594755</v>
      </c>
      <c r="EB104" s="178">
        <v>0.72323788306335246</v>
      </c>
      <c r="EC104" s="178">
        <v>0.70731639201190266</v>
      </c>
      <c r="ED104" s="178">
        <v>0.68711864288173263</v>
      </c>
      <c r="EE104" s="178">
        <v>0.61252401762664643</v>
      </c>
      <c r="EF104" s="178">
        <v>0.59692576140185838</v>
      </c>
      <c r="EG104" s="178">
        <v>0.59411286970094368</v>
      </c>
      <c r="EH104" s="178">
        <v>0.58283671175188634</v>
      </c>
      <c r="EI104" s="178">
        <v>0.56597950418722531</v>
      </c>
      <c r="EJ104" s="178">
        <v>0.57649852885602249</v>
      </c>
      <c r="EK104" s="178">
        <v>0.57017959972022336</v>
      </c>
      <c r="EL104" s="178">
        <v>0.57931601470992389</v>
      </c>
      <c r="EM104" s="178">
        <v>0.59266791110455086</v>
      </c>
      <c r="EN104" s="178">
        <v>0.63720918686208561</v>
      </c>
      <c r="EO104" s="178">
        <v>0.64358929042602808</v>
      </c>
      <c r="EP104" s="178">
        <v>0.63792089979684707</v>
      </c>
      <c r="EQ104" s="178">
        <v>0.64781015190938229</v>
      </c>
      <c r="ER104" s="178">
        <v>0.67337863019522715</v>
      </c>
      <c r="ES104" s="178">
        <v>0.65489054094214749</v>
      </c>
      <c r="ET104" s="178">
        <v>0.67482456433979754</v>
      </c>
      <c r="EU104" s="178">
        <v>0.67910378376186831</v>
      </c>
      <c r="EV104" s="178">
        <v>0.67981522006984174</v>
      </c>
      <c r="EW104" s="178">
        <v>0.72615960828280601</v>
      </c>
      <c r="EX104" s="178">
        <v>0.76776759570268083</v>
      </c>
      <c r="EY104" s="178">
        <v>0.80233143644316796</v>
      </c>
      <c r="EZ104" s="178">
        <v>0.82258555038278169</v>
      </c>
      <c r="FA104" s="178">
        <v>0.84438544782363478</v>
      </c>
      <c r="FB104" s="178">
        <v>0.8509468404214523</v>
      </c>
      <c r="FC104" s="178">
        <v>0.85530554000071102</v>
      </c>
      <c r="FD104" s="178">
        <v>0.85821853229378076</v>
      </c>
      <c r="FE104" s="178">
        <v>0.88161974408402177</v>
      </c>
      <c r="FF104" s="178">
        <v>0.88235219295722001</v>
      </c>
      <c r="FG104" s="178">
        <v>0.91168798549827812</v>
      </c>
      <c r="FH104" s="178">
        <v>0.91756328314829583</v>
      </c>
      <c r="FI104" s="178">
        <v>0.91683140714601041</v>
      </c>
      <c r="FJ104" s="178">
        <v>0.90658210898195435</v>
      </c>
      <c r="FK104" s="178">
        <v>0.91680715084427233</v>
      </c>
      <c r="FL104" s="178">
        <v>0.93951988636498496</v>
      </c>
      <c r="FM104" s="178">
        <v>0.97778920952547521</v>
      </c>
      <c r="FN104" s="178">
        <v>1.0193201225209576</v>
      </c>
      <c r="FO104" s="178">
        <v>1.0377809321041398</v>
      </c>
      <c r="FP104" s="178">
        <v>1.0564314193668665</v>
      </c>
      <c r="FQ104" s="178">
        <v>1.1200629500431276</v>
      </c>
      <c r="FR104" s="178">
        <v>1.1631568669150858</v>
      </c>
      <c r="FS104" s="178">
        <v>1.2283687697999763</v>
      </c>
      <c r="FT104" s="178">
        <v>1.3446768938603322</v>
      </c>
      <c r="FU104" s="380">
        <v>1.5056886161736278</v>
      </c>
      <c r="FV104" s="380">
        <v>1.4131052843467706</v>
      </c>
      <c r="FW104" s="380">
        <v>1.7519623763418894</v>
      </c>
      <c r="FX104" s="380">
        <v>1.9299395046084729</v>
      </c>
      <c r="FY104" s="380">
        <v>2.1598018153689944</v>
      </c>
      <c r="FZ104" s="380">
        <v>2.3323316473745699</v>
      </c>
      <c r="GA104" s="380">
        <v>2.4856090664585411</v>
      </c>
      <c r="GB104" s="380">
        <v>2.6488386121420628</v>
      </c>
      <c r="GC104" s="380">
        <v>2.7539976766494423</v>
      </c>
    </row>
    <row r="105" spans="2:185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9.6258060399828569</v>
      </c>
      <c r="Q105" s="178">
        <v>10.522626273301441</v>
      </c>
      <c r="R105" s="178">
        <v>10.252932651242766</v>
      </c>
      <c r="S105" s="178">
        <v>11.284958884165514</v>
      </c>
      <c r="T105" s="178">
        <v>10.472477229160141</v>
      </c>
      <c r="U105" s="178">
        <v>12.611340754326495</v>
      </c>
      <c r="V105" s="178">
        <v>12.514340097559263</v>
      </c>
      <c r="W105" s="178">
        <v>13.899945548255925</v>
      </c>
      <c r="X105" s="178">
        <v>13.460807510760473</v>
      </c>
      <c r="Y105" s="178">
        <v>13.166234953904285</v>
      </c>
      <c r="Z105" s="178">
        <v>13.253552044046847</v>
      </c>
      <c r="AA105" s="178">
        <v>10.621769249712175</v>
      </c>
      <c r="AB105" s="178">
        <v>8.7235033930147861</v>
      </c>
      <c r="AC105" s="178">
        <v>7.1345257469588832</v>
      </c>
      <c r="AD105" s="178">
        <v>6.4590390271300011</v>
      </c>
      <c r="AE105" s="178">
        <v>5.9400377879231163</v>
      </c>
      <c r="AF105" s="178">
        <v>6.3813226902962867</v>
      </c>
      <c r="AG105" s="178">
        <v>4.7917629992982995</v>
      </c>
      <c r="AH105" s="178">
        <v>3.9347797578689727</v>
      </c>
      <c r="AI105" s="178">
        <v>2.9685658885728881</v>
      </c>
      <c r="AJ105" s="178">
        <v>3.0562980533140491</v>
      </c>
      <c r="AK105" s="178">
        <v>3.3357525093616056</v>
      </c>
      <c r="AL105" s="178">
        <v>3.4323961602469866</v>
      </c>
      <c r="AM105" s="178">
        <v>3.6283627666693885</v>
      </c>
      <c r="AN105" s="178">
        <v>3.9283518930195744</v>
      </c>
      <c r="AO105" s="178">
        <v>4.817962029372616</v>
      </c>
      <c r="AP105" s="178">
        <v>4.9251190798537623</v>
      </c>
      <c r="AQ105" s="178">
        <v>4.6672348319798136</v>
      </c>
      <c r="AR105" s="178">
        <v>3.6134173380700325</v>
      </c>
      <c r="AS105" s="178">
        <v>3.3083168233788207</v>
      </c>
      <c r="AT105" s="178">
        <v>3.2453918882673518</v>
      </c>
      <c r="AU105" s="178">
        <v>3.0142526378878625</v>
      </c>
      <c r="AV105" s="178">
        <v>2.8515425577833686</v>
      </c>
      <c r="AW105" s="178">
        <v>2.699532185397477</v>
      </c>
      <c r="AX105" s="178">
        <v>2.17561224293914</v>
      </c>
      <c r="AY105" s="178">
        <v>1.8600228957669689</v>
      </c>
      <c r="AZ105" s="178">
        <v>1.3645641528952368</v>
      </c>
      <c r="BA105" s="178">
        <v>0.65104314597098101</v>
      </c>
      <c r="BB105" s="178">
        <v>0.56756102324313495</v>
      </c>
      <c r="BC105" s="178">
        <v>0.61306088753019239</v>
      </c>
      <c r="BD105" s="178">
        <v>0.70616361983165676</v>
      </c>
      <c r="BE105" s="178">
        <v>0.80520984698039522</v>
      </c>
      <c r="BF105" s="178">
        <v>0.79856322401757329</v>
      </c>
      <c r="BG105" s="178">
        <v>0.80188753239274202</v>
      </c>
      <c r="BH105" s="178">
        <v>0.80454764388807054</v>
      </c>
      <c r="BI105" s="178">
        <v>0.93497146968715139</v>
      </c>
      <c r="BJ105" s="178">
        <v>1.0501896135237221</v>
      </c>
      <c r="BK105" s="178">
        <v>0.88727218641719563</v>
      </c>
      <c r="BL105" s="178">
        <v>0.93657828545138377</v>
      </c>
      <c r="BM105" s="178">
        <v>0.97269452374976195</v>
      </c>
      <c r="BN105" s="178">
        <v>1.0426266574326299</v>
      </c>
      <c r="BO105" s="178">
        <v>1.0641079726421976</v>
      </c>
      <c r="BP105" s="178">
        <v>0.99945926023163034</v>
      </c>
      <c r="BQ105" s="178">
        <v>0.91102607798097812</v>
      </c>
      <c r="BR105" s="178">
        <v>0.80914303300630985</v>
      </c>
      <c r="BS105" s="178">
        <v>0.69272877645729647</v>
      </c>
      <c r="BT105" s="178">
        <v>0.68349663595592691</v>
      </c>
      <c r="BU105" s="178">
        <v>0.45467932819320822</v>
      </c>
      <c r="BV105" s="178">
        <v>0.31122232950251683</v>
      </c>
      <c r="BW105" s="178">
        <v>0.49141009493492149</v>
      </c>
      <c r="BX105" s="178">
        <v>0.53650573644268007</v>
      </c>
      <c r="BY105" s="178">
        <v>0.1080820471294819</v>
      </c>
      <c r="BZ105" s="178">
        <v>-0.12104198610037448</v>
      </c>
      <c r="CA105" s="178">
        <v>-0.35629487520942438</v>
      </c>
      <c r="CB105" s="178">
        <v>-0.39264239129679496</v>
      </c>
      <c r="CC105" s="178">
        <v>-0.32248286074381272</v>
      </c>
      <c r="CD105" s="178">
        <v>2.9546492496168586E-2</v>
      </c>
      <c r="CE105" s="178">
        <v>0.14200410018395948</v>
      </c>
      <c r="CF105" s="178">
        <v>0.16476881344960059</v>
      </c>
      <c r="CG105" s="178">
        <v>0.20900261331695258</v>
      </c>
      <c r="CH105" s="178">
        <v>0.20900261331695258</v>
      </c>
      <c r="CI105" s="178">
        <v>0.12399256239175592</v>
      </c>
      <c r="CJ105" s="178">
        <v>1.2949338626891405E-2</v>
      </c>
      <c r="CK105" s="178">
        <v>0.33409063158005009</v>
      </c>
      <c r="CL105" s="178">
        <v>0.6702926618803644</v>
      </c>
      <c r="CM105" s="178">
        <v>0.90284247681619856</v>
      </c>
      <c r="CN105" s="178">
        <v>1.2622902686491577</v>
      </c>
      <c r="CO105" s="178">
        <v>1.1706966014196463</v>
      </c>
      <c r="CP105" s="178">
        <v>0.8829628990892292</v>
      </c>
      <c r="CQ105" s="178">
        <v>0.88028764413688454</v>
      </c>
      <c r="CR105" s="178">
        <v>0.86592883511587004</v>
      </c>
      <c r="CS105" s="178">
        <v>0.79149645496804921</v>
      </c>
      <c r="CT105" s="178">
        <v>1.0275128367098234</v>
      </c>
      <c r="CU105" s="178">
        <v>0.70877888894654573</v>
      </c>
      <c r="CV105" s="178">
        <v>0.79506500175201555</v>
      </c>
      <c r="CW105" s="178">
        <v>0.83518212932800484</v>
      </c>
      <c r="CX105" s="178">
        <v>0.68422887271951116</v>
      </c>
      <c r="CY105" s="178">
        <v>0.57436642674454363</v>
      </c>
      <c r="CZ105" s="178">
        <v>0.44275403819380166</v>
      </c>
      <c r="DA105" s="178">
        <v>0.56539818157997634</v>
      </c>
      <c r="DB105" s="178">
        <v>0.70742006267723601</v>
      </c>
      <c r="DC105" s="178">
        <v>0.76632457321510761</v>
      </c>
      <c r="DD105" s="178">
        <v>0.89980733062245133</v>
      </c>
      <c r="DE105" s="178">
        <v>0.93196686821594155</v>
      </c>
      <c r="DF105" s="178">
        <v>0.77942635682677353</v>
      </c>
      <c r="DG105" s="178">
        <v>1.1065990006055904</v>
      </c>
      <c r="DH105" s="178">
        <v>0.98994443569353774</v>
      </c>
      <c r="DI105" s="178">
        <v>1.0492844251932698</v>
      </c>
      <c r="DJ105" s="178">
        <v>1.1599788291499324</v>
      </c>
      <c r="DK105" s="178">
        <v>1.1802012002145312</v>
      </c>
      <c r="DL105" s="178">
        <v>1.0827996110900213</v>
      </c>
      <c r="DM105" s="178">
        <v>0.97742296891146774</v>
      </c>
      <c r="DN105" s="178">
        <v>0.85895245430443201</v>
      </c>
      <c r="DO105" s="178">
        <v>0.80648772874628027</v>
      </c>
      <c r="DP105" s="178">
        <v>0.74277103707365011</v>
      </c>
      <c r="DQ105" s="178">
        <v>0.76753884114705573</v>
      </c>
      <c r="DR105" s="178">
        <v>0.73754317752499365</v>
      </c>
      <c r="DS105" s="178">
        <v>0.67954119073314057</v>
      </c>
      <c r="DT105" s="178">
        <v>0.69925784709413141</v>
      </c>
      <c r="DU105" s="178">
        <v>0.68322156648997212</v>
      </c>
      <c r="DV105" s="178">
        <v>0.57359044645556856</v>
      </c>
      <c r="DW105" s="178">
        <v>0.60392043222692871</v>
      </c>
      <c r="DX105" s="178">
        <v>0.50467175186580948</v>
      </c>
      <c r="DY105" s="178">
        <v>0.53006345841510039</v>
      </c>
      <c r="DZ105" s="178">
        <v>0.54717405720117462</v>
      </c>
      <c r="EA105" s="178">
        <v>0.57304786607086655</v>
      </c>
      <c r="EB105" s="178">
        <v>0.53726601388584261</v>
      </c>
      <c r="EC105" s="178">
        <v>0.80761430301955484</v>
      </c>
      <c r="ED105" s="178">
        <v>0.97294883321474568</v>
      </c>
      <c r="EE105" s="178">
        <v>1.0201872280173414</v>
      </c>
      <c r="EF105" s="178">
        <v>1.0458948700796722</v>
      </c>
      <c r="EG105" s="178">
        <v>1.0741912783430423</v>
      </c>
      <c r="EH105" s="178">
        <v>1.0755447723382909</v>
      </c>
      <c r="EI105" s="178">
        <v>1.0430932708904717</v>
      </c>
      <c r="EJ105" s="178">
        <v>1.2054642562543294</v>
      </c>
      <c r="EK105" s="178">
        <v>1.2232174482961073</v>
      </c>
      <c r="EL105" s="178">
        <v>1.1999647126615969</v>
      </c>
      <c r="EM105" s="178">
        <v>1.1972323702777399</v>
      </c>
      <c r="EN105" s="178">
        <v>1.1863051805128588</v>
      </c>
      <c r="EO105" s="178">
        <v>0.86187125612844639</v>
      </c>
      <c r="EP105" s="178">
        <v>0.65157227904989456</v>
      </c>
      <c r="EQ105" s="178">
        <v>0.57600350629530006</v>
      </c>
      <c r="ER105" s="178">
        <v>0.54865874692145156</v>
      </c>
      <c r="ES105" s="178">
        <v>0.48389470708165577</v>
      </c>
      <c r="ET105" s="178">
        <v>0.47871668327025829</v>
      </c>
      <c r="EU105" s="178">
        <v>0.47871668327025829</v>
      </c>
      <c r="EV105" s="178">
        <v>0.33008097043983886</v>
      </c>
      <c r="EW105" s="178">
        <v>0.29433191409867776</v>
      </c>
      <c r="EX105" s="178">
        <v>0.37736222304600436</v>
      </c>
      <c r="EY105" s="178">
        <v>0.35809627118627285</v>
      </c>
      <c r="EZ105" s="178">
        <v>0.37477843201715322</v>
      </c>
      <c r="FA105" s="178">
        <v>0.44810600701964964</v>
      </c>
      <c r="FB105" s="178">
        <v>0.48175089570469121</v>
      </c>
      <c r="FC105" s="178">
        <v>0.48563145097443028</v>
      </c>
      <c r="FD105" s="178">
        <v>0.51932333978046974</v>
      </c>
      <c r="FE105" s="178">
        <v>0.53231149155599233</v>
      </c>
      <c r="FF105" s="178">
        <v>0.51801312466918659</v>
      </c>
      <c r="FG105" s="178">
        <v>0.5518058903682066</v>
      </c>
      <c r="FH105" s="178">
        <v>0.70040330088473046</v>
      </c>
      <c r="FI105" s="178">
        <v>0.95858901558121257</v>
      </c>
      <c r="FJ105" s="178">
        <v>1.0440318979338725</v>
      </c>
      <c r="FK105" s="178">
        <v>1.1225009669659531</v>
      </c>
      <c r="FL105" s="178">
        <v>1.2379113708523377</v>
      </c>
      <c r="FM105" s="178">
        <v>1.4096655605688404</v>
      </c>
      <c r="FN105" s="178">
        <v>1.4831516326093226</v>
      </c>
      <c r="FO105" s="178">
        <v>1.6621803768826104</v>
      </c>
      <c r="FP105" s="178">
        <v>2.5051169614726172</v>
      </c>
      <c r="FQ105" s="178">
        <v>2.862524072673728</v>
      </c>
      <c r="FR105" s="178">
        <v>3.1340334846421012</v>
      </c>
      <c r="FS105" s="178">
        <v>3.6571399625189955</v>
      </c>
      <c r="FT105" s="178">
        <v>3.7002171600096694</v>
      </c>
      <c r="FU105" s="380">
        <v>3.7049740016931398</v>
      </c>
      <c r="FV105" s="380">
        <v>3.4733602776669703</v>
      </c>
      <c r="FW105" s="380">
        <v>3.5393762302571692</v>
      </c>
      <c r="FX105" s="380">
        <v>3.3602450270530717</v>
      </c>
      <c r="FY105" s="380">
        <v>3.0897018403594827</v>
      </c>
      <c r="FZ105" s="380">
        <v>3.0046811560540982</v>
      </c>
      <c r="GA105" s="380">
        <v>2.8010568165254881</v>
      </c>
      <c r="GB105" s="380">
        <v>1.9328709717926191</v>
      </c>
      <c r="GC105" s="380">
        <v>1.6954373891747894</v>
      </c>
    </row>
    <row r="106" spans="2:185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7.2962428615357195</v>
      </c>
      <c r="Q106" s="178">
        <v>7.1950557029032609</v>
      </c>
      <c r="R106" s="178">
        <v>6.6896035749258376</v>
      </c>
      <c r="S106" s="178">
        <v>7.4483637864397929</v>
      </c>
      <c r="T106" s="178">
        <v>7.1135292595728536</v>
      </c>
      <c r="U106" s="178">
        <v>6.7308425027591099</v>
      </c>
      <c r="V106" s="178">
        <v>6.0044423378214447</v>
      </c>
      <c r="W106" s="178">
        <v>5.4927592276041937</v>
      </c>
      <c r="X106" s="178">
        <v>5.6064055250116995</v>
      </c>
      <c r="Y106" s="178">
        <v>5.4167935747564044</v>
      </c>
      <c r="Z106" s="178">
        <v>5.2606431980973873</v>
      </c>
      <c r="AA106" s="178">
        <v>4.6118040697350535</v>
      </c>
      <c r="AB106" s="178">
        <v>4.17282079683695</v>
      </c>
      <c r="AC106" s="178">
        <v>3.655174432530746</v>
      </c>
      <c r="AD106" s="178">
        <v>3.295200770262162</v>
      </c>
      <c r="AE106" s="178">
        <v>2.6950229089088524</v>
      </c>
      <c r="AF106" s="178">
        <v>2.3697095498247696</v>
      </c>
      <c r="AG106" s="178">
        <v>2.2158164181045601</v>
      </c>
      <c r="AH106" s="178">
        <v>2.1570934886952129</v>
      </c>
      <c r="AI106" s="178">
        <v>1.8433890435107052</v>
      </c>
      <c r="AJ106" s="178">
        <v>1.6251000243936078</v>
      </c>
      <c r="AK106" s="178">
        <v>1.5134573346638132</v>
      </c>
      <c r="AL106" s="178">
        <v>1.3678684997179462</v>
      </c>
      <c r="AM106" s="178">
        <v>1.2999530976556557</v>
      </c>
      <c r="AN106" s="178">
        <v>1.1085633163949427</v>
      </c>
      <c r="AO106" s="178">
        <v>0.97447777784378931</v>
      </c>
      <c r="AP106" s="178">
        <v>0.87139824374020436</v>
      </c>
      <c r="AQ106" s="178">
        <v>0.85249224681256852</v>
      </c>
      <c r="AR106" s="178">
        <v>0.83149420382147465</v>
      </c>
      <c r="AS106" s="178">
        <v>0.79533408909414749</v>
      </c>
      <c r="AT106" s="178">
        <v>0.76493957299327608</v>
      </c>
      <c r="AU106" s="178">
        <v>0.72649176019390438</v>
      </c>
      <c r="AV106" s="178">
        <v>0.70612525896290956</v>
      </c>
      <c r="AW106" s="178">
        <v>0.71675080565971183</v>
      </c>
      <c r="AX106" s="178">
        <v>0.71608736690345565</v>
      </c>
      <c r="AY106" s="178">
        <v>0.79583433832350525</v>
      </c>
      <c r="AZ106" s="178">
        <v>0.88252897472961933</v>
      </c>
      <c r="BA106" s="178">
        <v>0.83956144089857476</v>
      </c>
      <c r="BB106" s="178">
        <v>0.78016112348799704</v>
      </c>
      <c r="BC106" s="178">
        <v>0.73139229632971781</v>
      </c>
      <c r="BD106" s="178">
        <v>0.70669843048204373</v>
      </c>
      <c r="BE106" s="178">
        <v>0.6306982012365957</v>
      </c>
      <c r="BF106" s="178">
        <v>0.50182585189822515</v>
      </c>
      <c r="BG106" s="178">
        <v>0.43711651009317187</v>
      </c>
      <c r="BH106" s="178">
        <v>0.34001167148116912</v>
      </c>
      <c r="BI106" s="178">
        <v>0.30679463274768043</v>
      </c>
      <c r="BJ106" s="178">
        <v>0.28623937436259334</v>
      </c>
      <c r="BK106" s="178">
        <v>0.22109408467227912</v>
      </c>
      <c r="BL106" s="178">
        <v>0.222944605139206</v>
      </c>
      <c r="BM106" s="178">
        <v>0.24031458703178457</v>
      </c>
      <c r="BN106" s="178">
        <v>0.26515857939137233</v>
      </c>
      <c r="BO106" s="178">
        <v>0.26080698571670263</v>
      </c>
      <c r="BP106" s="178">
        <v>0.29506633138138261</v>
      </c>
      <c r="BQ106" s="178">
        <v>0.40233778421215483</v>
      </c>
      <c r="BR106" s="178">
        <v>0.41254034236455844</v>
      </c>
      <c r="BS106" s="178">
        <v>0.45083431406402563</v>
      </c>
      <c r="BT106" s="178">
        <v>0.49510524768374331</v>
      </c>
      <c r="BU106" s="178">
        <v>0.5422274372043191</v>
      </c>
      <c r="BV106" s="178">
        <v>0.52342578753444713</v>
      </c>
      <c r="BW106" s="178">
        <v>0.47766332659143984</v>
      </c>
      <c r="BX106" s="178">
        <v>0.45069217904601055</v>
      </c>
      <c r="BY106" s="178">
        <v>0.45518154229058277</v>
      </c>
      <c r="BZ106" s="178">
        <v>0.45326154779760641</v>
      </c>
      <c r="CA106" s="178">
        <v>0.47953545191750957</v>
      </c>
      <c r="CB106" s="178">
        <v>0.4455513960358703</v>
      </c>
      <c r="CC106" s="178">
        <v>0.39944708584217781</v>
      </c>
      <c r="CD106" s="178">
        <v>0.39626531672205872</v>
      </c>
      <c r="CE106" s="178">
        <v>0.35133530109211875</v>
      </c>
      <c r="CF106" s="178">
        <v>0.29738218616009926</v>
      </c>
      <c r="CG106" s="178">
        <v>0.30359495554466159</v>
      </c>
      <c r="CH106" s="178">
        <v>0.30735346115060963</v>
      </c>
      <c r="CI106" s="178">
        <v>0.32743483761101772</v>
      </c>
      <c r="CJ106" s="178">
        <v>0.37089529335249466</v>
      </c>
      <c r="CK106" s="178">
        <v>0.35950241760201196</v>
      </c>
      <c r="CL106" s="178">
        <v>0.33490625820224301</v>
      </c>
      <c r="CM106" s="178">
        <v>0.30984710638397928</v>
      </c>
      <c r="CN106" s="178">
        <v>0.31486843927002561</v>
      </c>
      <c r="CO106" s="178">
        <v>0.29367989091489294</v>
      </c>
      <c r="CP106" s="178">
        <v>0.30119328000580919</v>
      </c>
      <c r="CQ106" s="178">
        <v>0.30621572340811426</v>
      </c>
      <c r="CR106" s="178">
        <v>0.32775655581762003</v>
      </c>
      <c r="CS106" s="178">
        <v>0.27363305376069702</v>
      </c>
      <c r="CT106" s="178">
        <v>0.30202689195294913</v>
      </c>
      <c r="CU106" s="178">
        <v>0.3053718546402247</v>
      </c>
      <c r="CV106" s="178">
        <v>0.28378260177216091</v>
      </c>
      <c r="CW106" s="178">
        <v>0.29021935319301739</v>
      </c>
      <c r="CX106" s="178">
        <v>0.29042153536429666</v>
      </c>
      <c r="CY106" s="178">
        <v>0.28638479847757553</v>
      </c>
      <c r="CZ106" s="178">
        <v>0.34484662027338225</v>
      </c>
      <c r="DA106" s="178">
        <v>0.38026647081522957</v>
      </c>
      <c r="DB106" s="178">
        <v>0.40867423507434247</v>
      </c>
      <c r="DC106" s="178">
        <v>0.43739806085668265</v>
      </c>
      <c r="DD106" s="178">
        <v>0.50277198321244188</v>
      </c>
      <c r="DE106" s="178">
        <v>0.50327811038603609</v>
      </c>
      <c r="DF106" s="178">
        <v>0.475903701158021</v>
      </c>
      <c r="DG106" s="178">
        <v>0.46027050245433804</v>
      </c>
      <c r="DH106" s="178">
        <v>0.461516385389456</v>
      </c>
      <c r="DI106" s="178">
        <v>0.48370997879850514</v>
      </c>
      <c r="DJ106" s="178">
        <v>0.50839323146860904</v>
      </c>
      <c r="DK106" s="178">
        <v>0.50431770668356746</v>
      </c>
      <c r="DL106" s="178">
        <v>0.49387003155619058</v>
      </c>
      <c r="DM106" s="178">
        <v>0.53991170274363465</v>
      </c>
      <c r="DN106" s="178">
        <v>0.53426324324139485</v>
      </c>
      <c r="DO106" s="178">
        <v>0.60055837540594892</v>
      </c>
      <c r="DP106" s="178">
        <v>0.5535703869354891</v>
      </c>
      <c r="DQ106" s="178">
        <v>0.60436860718520302</v>
      </c>
      <c r="DR106" s="178">
        <v>0.63228530173653774</v>
      </c>
      <c r="DS106" s="178">
        <v>0.69648044265734255</v>
      </c>
      <c r="DT106" s="178">
        <v>0.71883090283026885</v>
      </c>
      <c r="DU106" s="178">
        <v>0.76554759162330299</v>
      </c>
      <c r="DV106" s="178">
        <v>0.80610775060878226</v>
      </c>
      <c r="DW106" s="178">
        <v>0.8418179470326389</v>
      </c>
      <c r="DX106" s="178">
        <v>0.82544546269213304</v>
      </c>
      <c r="DY106" s="178">
        <v>0.74709858629781867</v>
      </c>
      <c r="DZ106" s="178">
        <v>0.74236973508937754</v>
      </c>
      <c r="EA106" s="178">
        <v>0.68455776324025819</v>
      </c>
      <c r="EB106" s="178">
        <v>0.67056350953423238</v>
      </c>
      <c r="EC106" s="178">
        <v>0.64689407622700601</v>
      </c>
      <c r="ED106" s="178">
        <v>0.63534726726465507</v>
      </c>
      <c r="EE106" s="178">
        <v>0.61745581763988377</v>
      </c>
      <c r="EF106" s="178">
        <v>0.60963409055752404</v>
      </c>
      <c r="EG106" s="178">
        <v>0.57451018957143174</v>
      </c>
      <c r="EH106" s="178">
        <v>0.53302594786528279</v>
      </c>
      <c r="EI106" s="178">
        <v>0.52591847907296918</v>
      </c>
      <c r="EJ106" s="178">
        <v>0.52591847907296918</v>
      </c>
      <c r="EK106" s="178">
        <v>0.51817180098715121</v>
      </c>
      <c r="EL106" s="178">
        <v>0.53367285686864252</v>
      </c>
      <c r="EM106" s="178">
        <v>0.54078597127602257</v>
      </c>
      <c r="EN106" s="178">
        <v>0.58880449668894252</v>
      </c>
      <c r="EO106" s="178">
        <v>0.605112352936931</v>
      </c>
      <c r="EP106" s="178">
        <v>0.6358625050072777</v>
      </c>
      <c r="EQ106" s="178">
        <v>0.66009403467321315</v>
      </c>
      <c r="ER106" s="178">
        <v>0.68119044145533481</v>
      </c>
      <c r="ES106" s="178">
        <v>0.67986838321549059</v>
      </c>
      <c r="ET106" s="178">
        <v>0.72759037003789584</v>
      </c>
      <c r="EU106" s="178">
        <v>0.73291967016306303</v>
      </c>
      <c r="EV106" s="178">
        <v>0.74357298445810538</v>
      </c>
      <c r="EW106" s="178">
        <v>0.7843178634618746</v>
      </c>
      <c r="EX106" s="178">
        <v>0.8218787757428726</v>
      </c>
      <c r="EY106" s="178">
        <v>0.84683608580856995</v>
      </c>
      <c r="EZ106" s="178">
        <v>0.84548730855166965</v>
      </c>
      <c r="FA106" s="178">
        <v>0.82655579348089658</v>
      </c>
      <c r="FB106" s="178">
        <v>0.82049774342736126</v>
      </c>
      <c r="FC106" s="178">
        <v>0.80574175660860126</v>
      </c>
      <c r="FD106" s="178">
        <v>0.81984513911936774</v>
      </c>
      <c r="FE106" s="178">
        <v>0.83874297176406731</v>
      </c>
      <c r="FF106" s="178">
        <v>0.81179141851598668</v>
      </c>
      <c r="FG106" s="178">
        <v>0.82392322813524743</v>
      </c>
      <c r="FH106" s="178">
        <v>0.83268248758917507</v>
      </c>
      <c r="FI106" s="178">
        <v>0.84008245869251086</v>
      </c>
      <c r="FJ106" s="178">
        <v>0.85084286884329241</v>
      </c>
      <c r="FK106" s="178">
        <v>0.87176532007678287</v>
      </c>
      <c r="FL106" s="178">
        <v>0.90155266066401452</v>
      </c>
      <c r="FM106" s="178">
        <v>0.97880266150327655</v>
      </c>
      <c r="FN106" s="178">
        <v>1.0263288798189989</v>
      </c>
      <c r="FO106" s="178">
        <v>1.0442651460224202</v>
      </c>
      <c r="FP106" s="178">
        <v>1.0900529484557502</v>
      </c>
      <c r="FQ106" s="178">
        <v>1.2153166798002604</v>
      </c>
      <c r="FR106" s="178">
        <v>1.3038304960993907</v>
      </c>
      <c r="FS106" s="178">
        <v>1.4604021868030606</v>
      </c>
      <c r="FT106" s="178">
        <v>1.5744623528553285</v>
      </c>
      <c r="FU106" s="380">
        <v>1.693688430627754</v>
      </c>
      <c r="FV106" s="380">
        <v>1.5750737724010566</v>
      </c>
      <c r="FW106" s="380">
        <v>1.8544499426601795</v>
      </c>
      <c r="FX106" s="380">
        <v>1.9292105569679063</v>
      </c>
      <c r="FY106" s="380">
        <v>2.1770461838686144</v>
      </c>
      <c r="FZ106" s="380">
        <v>2.278888974406494</v>
      </c>
      <c r="GA106" s="380">
        <v>2.3856378907586282</v>
      </c>
      <c r="GB106" s="380">
        <v>2.34951895569893</v>
      </c>
      <c r="GC106" s="380">
        <v>2.2806598707704722</v>
      </c>
    </row>
    <row r="107" spans="2:185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2.4752443638039465</v>
      </c>
      <c r="Q107" s="178">
        <v>2.6957445411912415</v>
      </c>
      <c r="R107" s="178">
        <v>2.6571127889911086</v>
      </c>
      <c r="S107" s="178">
        <v>2.927631187831234</v>
      </c>
      <c r="T107" s="178">
        <v>2.9090557553669556</v>
      </c>
      <c r="U107" s="178">
        <v>2.8022751216828903</v>
      </c>
      <c r="V107" s="178">
        <v>2.6768700880434197</v>
      </c>
      <c r="W107" s="178">
        <v>2.7014797521784613</v>
      </c>
      <c r="X107" s="178">
        <v>2.5943635703021961</v>
      </c>
      <c r="Y107" s="178">
        <v>2.3399775519172552</v>
      </c>
      <c r="Z107" s="178">
        <v>2.0329630655833713</v>
      </c>
      <c r="AA107" s="178">
        <v>1.793798802953593</v>
      </c>
      <c r="AB107" s="178">
        <v>1.6607957626276018</v>
      </c>
      <c r="AC107" s="178">
        <v>1.3985316770936256</v>
      </c>
      <c r="AD107" s="178">
        <v>1.187496776111497</v>
      </c>
      <c r="AE107" s="178">
        <v>0.91173283493847013</v>
      </c>
      <c r="AF107" s="178">
        <v>0.70001606452692255</v>
      </c>
      <c r="AG107" s="178">
        <v>0.59016942076311918</v>
      </c>
      <c r="AH107" s="178">
        <v>0.48512445915575902</v>
      </c>
      <c r="AI107" s="178">
        <v>0.29088645739888508</v>
      </c>
      <c r="AJ107" s="178">
        <v>0.27521777167787143</v>
      </c>
      <c r="AK107" s="178">
        <v>0.26716530768256064</v>
      </c>
      <c r="AL107" s="178">
        <v>0.26826369984740145</v>
      </c>
      <c r="AM107" s="178">
        <v>0.2719198980930379</v>
      </c>
      <c r="AN107" s="178">
        <v>0.32012970524470391</v>
      </c>
      <c r="AO107" s="178">
        <v>0.29365714754776534</v>
      </c>
      <c r="AP107" s="178">
        <v>0.30358732209558836</v>
      </c>
      <c r="AQ107" s="178">
        <v>0.30247802078106345</v>
      </c>
      <c r="AR107" s="178">
        <v>0.30987410152573225</v>
      </c>
      <c r="AS107" s="178">
        <v>0.31282371321448232</v>
      </c>
      <c r="AT107" s="178">
        <v>0.32495832572672095</v>
      </c>
      <c r="AU107" s="178">
        <v>0.29590306232502195</v>
      </c>
      <c r="AV107" s="178">
        <v>0.27977974934244276</v>
      </c>
      <c r="AW107" s="178">
        <v>0.27867790891445254</v>
      </c>
      <c r="AX107" s="178">
        <v>0.27500620723872216</v>
      </c>
      <c r="AY107" s="178">
        <v>0.25963726760872829</v>
      </c>
      <c r="AZ107" s="178">
        <v>0.16835137259675992</v>
      </c>
      <c r="BA107" s="178">
        <v>0.15662973261112545</v>
      </c>
      <c r="BB107" s="178">
        <v>0.13791062875527746</v>
      </c>
      <c r="BC107" s="178">
        <v>0.14568392685101453</v>
      </c>
      <c r="BD107" s="178">
        <v>0.14603736424404157</v>
      </c>
      <c r="BE107" s="178">
        <v>0.12314834451456175</v>
      </c>
      <c r="BF107" s="178">
        <v>7.7935187082489671E-2</v>
      </c>
      <c r="BG107" s="178">
        <v>7.0667136636799868E-2</v>
      </c>
      <c r="BH107" s="178">
        <v>7.5505748458441019E-2</v>
      </c>
      <c r="BI107" s="178">
        <v>7.9669693045252024E-2</v>
      </c>
      <c r="BJ107" s="178">
        <v>7.8974384883988516E-2</v>
      </c>
      <c r="BK107" s="178">
        <v>0.12558798028189438</v>
      </c>
      <c r="BL107" s="178">
        <v>0.16117151041165001</v>
      </c>
      <c r="BM107" s="178">
        <v>0.17006288040668519</v>
      </c>
      <c r="BN107" s="178">
        <v>0.18111129303447843</v>
      </c>
      <c r="BO107" s="178">
        <v>0.16291132532697847</v>
      </c>
      <c r="BP107" s="178">
        <v>0.16149084837080191</v>
      </c>
      <c r="BQ107" s="178">
        <v>0.18106925883161126</v>
      </c>
      <c r="BR107" s="178">
        <v>0.20649485056931627</v>
      </c>
      <c r="BS107" s="178">
        <v>0.22195947747143951</v>
      </c>
      <c r="BT107" s="178">
        <v>0.23168430900402917</v>
      </c>
      <c r="BU107" s="178">
        <v>0.29035332157469723</v>
      </c>
      <c r="BV107" s="178">
        <v>0.28961576719844556</v>
      </c>
      <c r="BW107" s="178">
        <v>0.24192561766682175</v>
      </c>
      <c r="BX107" s="178">
        <v>0.21598392351644552</v>
      </c>
      <c r="BY107" s="178">
        <v>0.23795792424711915</v>
      </c>
      <c r="BZ107" s="178">
        <v>0.22782030264292805</v>
      </c>
      <c r="CA107" s="178">
        <v>0.28922871922412358</v>
      </c>
      <c r="CB107" s="178">
        <v>0.29437870447381426</v>
      </c>
      <c r="CC107" s="178">
        <v>0.27711868468154166</v>
      </c>
      <c r="CD107" s="178">
        <v>0.25411615492928791</v>
      </c>
      <c r="CE107" s="178">
        <v>0.22835483559655187</v>
      </c>
      <c r="CF107" s="178">
        <v>0.20136618016962107</v>
      </c>
      <c r="CG107" s="178">
        <v>0.17167876514172639</v>
      </c>
      <c r="CH107" s="178">
        <v>0.17810457401454483</v>
      </c>
      <c r="CI107" s="178">
        <v>0.18668859138523142</v>
      </c>
      <c r="CJ107" s="178">
        <v>0.18847550279983069</v>
      </c>
      <c r="CK107" s="178">
        <v>0.15329785404478696</v>
      </c>
      <c r="CL107" s="178">
        <v>0.16677343472878919</v>
      </c>
      <c r="CM107" s="178">
        <v>0.11548328191972694</v>
      </c>
      <c r="CN107" s="178">
        <v>0.10043142678455368</v>
      </c>
      <c r="CO107" s="178">
        <v>9.5886773978380843E-2</v>
      </c>
      <c r="CP107" s="178">
        <v>9.3092300138270995E-2</v>
      </c>
      <c r="CQ107" s="178">
        <v>9.3092300138270995E-2</v>
      </c>
      <c r="CR107" s="178">
        <v>0.13646771506248181</v>
      </c>
      <c r="CS107" s="178">
        <v>0.11774876679904782</v>
      </c>
      <c r="CT107" s="178">
        <v>0.11814951753558608</v>
      </c>
      <c r="CU107" s="178">
        <v>0.12683361249626784</v>
      </c>
      <c r="CV107" s="178">
        <v>0.12845595801310306</v>
      </c>
      <c r="CW107" s="178">
        <v>0.13619350395758473</v>
      </c>
      <c r="CX107" s="178">
        <v>0.1235733242959362</v>
      </c>
      <c r="CY107" s="178">
        <v>0.14893254045125048</v>
      </c>
      <c r="CZ107" s="178">
        <v>0.20006589411936418</v>
      </c>
      <c r="DA107" s="178">
        <v>0.22947082787345</v>
      </c>
      <c r="DB107" s="178">
        <v>0.23645461509179141</v>
      </c>
      <c r="DC107" s="178">
        <v>0.26438046624051809</v>
      </c>
      <c r="DD107" s="178">
        <v>0.24242672257086856</v>
      </c>
      <c r="DE107" s="178">
        <v>0.26688187942354663</v>
      </c>
      <c r="DF107" s="178">
        <v>0.26353774611838771</v>
      </c>
      <c r="DG107" s="178">
        <v>0.26217010286879389</v>
      </c>
      <c r="DH107" s="178">
        <v>0.24947757886959998</v>
      </c>
      <c r="DI107" s="178">
        <v>0.26125771740452369</v>
      </c>
      <c r="DJ107" s="178">
        <v>0.26822941120281085</v>
      </c>
      <c r="DK107" s="178">
        <v>0.26633473843367739</v>
      </c>
      <c r="DL107" s="178">
        <v>0.23520829371627552</v>
      </c>
      <c r="DM107" s="178">
        <v>0.28389311194833589</v>
      </c>
      <c r="DN107" s="178">
        <v>0.33089698352480634</v>
      </c>
      <c r="DO107" s="178">
        <v>0.3369833903011682</v>
      </c>
      <c r="DP107" s="178">
        <v>0.34071805858644311</v>
      </c>
      <c r="DQ107" s="178">
        <v>0.32894489644810393</v>
      </c>
      <c r="DR107" s="178">
        <v>0.35548930172180815</v>
      </c>
      <c r="DS107" s="178">
        <v>0.38339193223169155</v>
      </c>
      <c r="DT107" s="178">
        <v>0.40110141383919334</v>
      </c>
      <c r="DU107" s="178">
        <v>0.40742302062144164</v>
      </c>
      <c r="DV107" s="178">
        <v>0.41493523259192827</v>
      </c>
      <c r="DW107" s="178">
        <v>0.41349063402171476</v>
      </c>
      <c r="DX107" s="178">
        <v>0.40706032576542128</v>
      </c>
      <c r="DY107" s="178">
        <v>0.35463165384145212</v>
      </c>
      <c r="DZ107" s="178">
        <v>0.32130004991574124</v>
      </c>
      <c r="EA107" s="178">
        <v>0.31236553416095308</v>
      </c>
      <c r="EB107" s="178">
        <v>0.30476679241277221</v>
      </c>
      <c r="EC107" s="178">
        <v>0.29883612312678326</v>
      </c>
      <c r="ED107" s="178">
        <v>0.28992795108832325</v>
      </c>
      <c r="EE107" s="178">
        <v>0.27146227187639721</v>
      </c>
      <c r="EF107" s="178">
        <v>0.27523631698226941</v>
      </c>
      <c r="EG107" s="178">
        <v>0.27341165393143851</v>
      </c>
      <c r="EH107" s="178">
        <v>0.27049074217003838</v>
      </c>
      <c r="EI107" s="178">
        <v>0.27887418676486592</v>
      </c>
      <c r="EJ107" s="178">
        <v>0.29316321109350141</v>
      </c>
      <c r="EK107" s="178">
        <v>0.27630279945095415</v>
      </c>
      <c r="EL107" s="178">
        <v>0.26862631950778321</v>
      </c>
      <c r="EM107" s="178">
        <v>0.26425413599064296</v>
      </c>
      <c r="EN107" s="178">
        <v>0.25478483795508422</v>
      </c>
      <c r="EO107" s="178">
        <v>0.23627867962151508</v>
      </c>
      <c r="EP107" s="178">
        <v>0.23085787061790455</v>
      </c>
      <c r="EQ107" s="178">
        <v>0.2124746926767237</v>
      </c>
      <c r="ER107" s="178">
        <v>0.20745138658837811</v>
      </c>
      <c r="ES107" s="178">
        <v>0.1923994336540728</v>
      </c>
      <c r="ET107" s="178">
        <v>0.2038345059585519</v>
      </c>
      <c r="EU107" s="178">
        <v>0.19705031338813533</v>
      </c>
      <c r="EV107" s="178">
        <v>0.18420370512603479</v>
      </c>
      <c r="EW107" s="178">
        <v>0.18527575010264333</v>
      </c>
      <c r="EX107" s="178">
        <v>0.19420678774239736</v>
      </c>
      <c r="EY107" s="178">
        <v>0.19563632211158954</v>
      </c>
      <c r="EZ107" s="178">
        <v>0.19420308391642774</v>
      </c>
      <c r="FA107" s="178">
        <v>0.19922442342095117</v>
      </c>
      <c r="FB107" s="178">
        <v>0.21140453991306976</v>
      </c>
      <c r="FC107" s="178">
        <v>0.24059270272817268</v>
      </c>
      <c r="FD107" s="178">
        <v>0.26304314509629934</v>
      </c>
      <c r="FE107" s="178">
        <v>0.29446989195167456</v>
      </c>
      <c r="FF107" s="178">
        <v>0.30655888614447735</v>
      </c>
      <c r="FG107" s="178">
        <v>0.29000189290678513</v>
      </c>
      <c r="FH107" s="178">
        <v>0.28743020699974214</v>
      </c>
      <c r="FI107" s="178">
        <v>0.32161051291531739</v>
      </c>
      <c r="FJ107" s="178">
        <v>0.33603679360348904</v>
      </c>
      <c r="FK107" s="178">
        <v>0.36574387475727865</v>
      </c>
      <c r="FL107" s="178">
        <v>0.45283913733764786</v>
      </c>
      <c r="FM107" s="178">
        <v>0.4973892529957521</v>
      </c>
      <c r="FN107" s="178">
        <v>0.53179731206892134</v>
      </c>
      <c r="FO107" s="178">
        <v>0.58936639326992224</v>
      </c>
      <c r="FP107" s="178">
        <v>0.6974215921386403</v>
      </c>
      <c r="FQ107" s="178">
        <v>0.88952622464840458</v>
      </c>
      <c r="FR107" s="178">
        <v>1.514004592794985</v>
      </c>
      <c r="FS107" s="178">
        <v>1.665408264065666</v>
      </c>
      <c r="FT107" s="178">
        <v>1.8137822831585526</v>
      </c>
      <c r="FU107" s="380">
        <v>1.9667047933400748</v>
      </c>
      <c r="FV107" s="380">
        <v>1.9135691023169059</v>
      </c>
      <c r="FW107" s="380">
        <v>2.4640528986209334</v>
      </c>
      <c r="FX107" s="380">
        <v>2.490336288793062</v>
      </c>
      <c r="FY107" s="380">
        <v>2.5634305160568003</v>
      </c>
      <c r="FZ107" s="380">
        <v>2.5335254072742162</v>
      </c>
      <c r="GA107" s="380">
        <v>2.570033622757089</v>
      </c>
      <c r="GB107" s="380">
        <v>2.4516672198419829</v>
      </c>
      <c r="GC107" s="380">
        <v>2.258712584569416</v>
      </c>
    </row>
    <row r="108" spans="2:185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2.908781811973761</v>
      </c>
      <c r="Q108" s="178">
        <v>2.3913933128997629</v>
      </c>
      <c r="R108" s="178">
        <v>2.3832453805430216</v>
      </c>
      <c r="S108" s="178">
        <v>2.5480082177422934</v>
      </c>
      <c r="T108" s="178">
        <v>4.2886511631489643</v>
      </c>
      <c r="U108" s="178">
        <v>4.318997505199305</v>
      </c>
      <c r="V108" s="178">
        <v>4.2415181772359976</v>
      </c>
      <c r="W108" s="178">
        <v>4.406535296511735</v>
      </c>
      <c r="X108" s="178">
        <v>4.4028443016090186</v>
      </c>
      <c r="Y108" s="178">
        <v>4.3868324194637145</v>
      </c>
      <c r="Z108" s="178">
        <v>2.7164105968222962</v>
      </c>
      <c r="AA108" s="178">
        <v>2.4729808450481676</v>
      </c>
      <c r="AB108" s="178">
        <v>2.3460418190520844</v>
      </c>
      <c r="AC108" s="178">
        <v>2.2177680515054328</v>
      </c>
      <c r="AD108" s="178">
        <v>2.1546326192276504</v>
      </c>
      <c r="AE108" s="178">
        <v>2.8592770062685418</v>
      </c>
      <c r="AF108" s="178">
        <v>4.4182256445927672</v>
      </c>
      <c r="AG108" s="178">
        <v>4.3068701264421421</v>
      </c>
      <c r="AH108" s="178">
        <v>4.2423630529687539</v>
      </c>
      <c r="AI108" s="178">
        <v>3.9773330821806239</v>
      </c>
      <c r="AJ108" s="178">
        <v>3.9559511991519698</v>
      </c>
      <c r="AK108" s="178">
        <v>3.9559511991519698</v>
      </c>
      <c r="AL108" s="178">
        <v>4.8913755585252296</v>
      </c>
      <c r="AM108" s="178">
        <v>6.1940273152713896</v>
      </c>
      <c r="AN108" s="178">
        <v>7.2495046620948109</v>
      </c>
      <c r="AO108" s="178">
        <v>7.5093707715683182</v>
      </c>
      <c r="AP108" s="178">
        <v>7.9972690032446287</v>
      </c>
      <c r="AQ108" s="178">
        <v>6.7171114615087655</v>
      </c>
      <c r="AR108" s="178">
        <v>2.9201136483166379</v>
      </c>
      <c r="AS108" s="178">
        <v>2.9244536937759635</v>
      </c>
      <c r="AT108" s="178">
        <v>2.9266243674473524</v>
      </c>
      <c r="AU108" s="178">
        <v>2.9103703135984933</v>
      </c>
      <c r="AV108" s="178">
        <v>2.9071201526010122</v>
      </c>
      <c r="AW108" s="178">
        <v>2.9320455289519964</v>
      </c>
      <c r="AX108" s="178">
        <v>2.1637373117840726</v>
      </c>
      <c r="AY108" s="178">
        <v>1.2327971239869955</v>
      </c>
      <c r="AZ108" s="178">
        <v>0.54230432176328913</v>
      </c>
      <c r="BA108" s="178">
        <v>0.36073717757440832</v>
      </c>
      <c r="BB108" s="178">
        <v>5.6453306593208082E-2</v>
      </c>
      <c r="BC108" s="178">
        <v>5.6453306593208082E-2</v>
      </c>
      <c r="BD108" s="178">
        <v>4.8474831761446138E-2</v>
      </c>
      <c r="BE108" s="178">
        <v>4.5284717874297213E-2</v>
      </c>
      <c r="BF108" s="178">
        <v>4.2892850019292078E-2</v>
      </c>
      <c r="BG108" s="178">
        <v>3.9704968032079749E-2</v>
      </c>
      <c r="BH108" s="178">
        <v>3.7314773599999268E-2</v>
      </c>
      <c r="BI108" s="178">
        <v>3.6519870400000355E-2</v>
      </c>
      <c r="BJ108" s="178">
        <v>0.35123873200000005</v>
      </c>
      <c r="BK108" s="178">
        <v>0.80173811902080061</v>
      </c>
      <c r="BL108" s="178">
        <v>0.7659379927328156</v>
      </c>
      <c r="BM108" s="178">
        <v>0.7659379927328156</v>
      </c>
      <c r="BN108" s="178">
        <v>1.0233377573177074</v>
      </c>
      <c r="BO108" s="178">
        <v>1.5444220147935992</v>
      </c>
      <c r="BP108" s="178">
        <v>1.5444220147935992</v>
      </c>
      <c r="BQ108" s="178">
        <v>1.5444220147935992</v>
      </c>
      <c r="BR108" s="178">
        <v>1.5444220147935992</v>
      </c>
      <c r="BS108" s="178">
        <v>1.5444220147935992</v>
      </c>
      <c r="BT108" s="178">
        <v>1.5482117835995155</v>
      </c>
      <c r="BU108" s="178">
        <v>1.5415915997554515</v>
      </c>
      <c r="BV108" s="178">
        <v>1.159819193623274</v>
      </c>
      <c r="BW108" s="178">
        <v>1.2330963779421262</v>
      </c>
      <c r="BX108" s="178">
        <v>1.2735799847931604</v>
      </c>
      <c r="BY108" s="178">
        <v>1.2735799847931604</v>
      </c>
      <c r="BZ108" s="178">
        <v>1.1627365584028775</v>
      </c>
      <c r="CA108" s="178">
        <v>0.85426061581483825</v>
      </c>
      <c r="CB108" s="178">
        <v>0.85426061581483825</v>
      </c>
      <c r="CC108" s="178">
        <v>0.85426061581483825</v>
      </c>
      <c r="CD108" s="178">
        <v>0.85426061581483825</v>
      </c>
      <c r="CE108" s="178">
        <v>0.85426061581483825</v>
      </c>
      <c r="CF108" s="178">
        <v>0.85074831648824356</v>
      </c>
      <c r="CG108" s="178">
        <v>0.84548775833557799</v>
      </c>
      <c r="CH108" s="178">
        <v>0.84548775833557799</v>
      </c>
      <c r="CI108" s="178">
        <v>0.61018678824190709</v>
      </c>
      <c r="CJ108" s="178">
        <v>0.60762550059173048</v>
      </c>
      <c r="CK108" s="178">
        <v>0.98754983536806251</v>
      </c>
      <c r="CL108" s="178">
        <v>1.0629439845856838</v>
      </c>
      <c r="CM108" s="178">
        <v>1.2212859504690281</v>
      </c>
      <c r="CN108" s="178">
        <v>1.2707028946015613</v>
      </c>
      <c r="CO108" s="178">
        <v>1.2872641598118433</v>
      </c>
      <c r="CP108" s="178">
        <v>1.3001683296355799</v>
      </c>
      <c r="CQ108" s="178">
        <v>1.3001683296355799</v>
      </c>
      <c r="CR108" s="178">
        <v>1.3019791171616115</v>
      </c>
      <c r="CS108" s="178">
        <v>1.294286507304595</v>
      </c>
      <c r="CT108" s="178">
        <v>1.4525008063948368</v>
      </c>
      <c r="CU108" s="178">
        <v>1.6614089291740957</v>
      </c>
      <c r="CV108" s="178">
        <v>1.665770940800563</v>
      </c>
      <c r="CW108" s="178">
        <v>1.2572691042872224</v>
      </c>
      <c r="CX108" s="178">
        <v>1.3157681057079498</v>
      </c>
      <c r="CY108" s="178">
        <v>0.95868502955984913</v>
      </c>
      <c r="CZ108" s="178">
        <v>0.93948167082469647</v>
      </c>
      <c r="DA108" s="178">
        <v>0.95440188870273257</v>
      </c>
      <c r="DB108" s="178">
        <v>1.0272205299627202</v>
      </c>
      <c r="DC108" s="178">
        <v>1.1342938631649815</v>
      </c>
      <c r="DD108" s="178">
        <v>2.1885215918787013</v>
      </c>
      <c r="DE108" s="178">
        <v>2.5085898502179726</v>
      </c>
      <c r="DF108" s="178">
        <v>2.3510396587683693</v>
      </c>
      <c r="DG108" s="178">
        <v>2.000716387057127</v>
      </c>
      <c r="DH108" s="178">
        <v>1.9976203805389079</v>
      </c>
      <c r="DI108" s="178">
        <v>2.1430136689218005</v>
      </c>
      <c r="DJ108" s="178">
        <v>1.9744584586215697</v>
      </c>
      <c r="DK108" s="178">
        <v>2.0473558221345156</v>
      </c>
      <c r="DL108" s="178">
        <v>2.0212085085788534</v>
      </c>
      <c r="DM108" s="178">
        <v>2.0762529835046659</v>
      </c>
      <c r="DN108" s="178">
        <v>1.9825619217916968</v>
      </c>
      <c r="DO108" s="178">
        <v>1.8885572760123843</v>
      </c>
      <c r="DP108" s="178">
        <v>0.86957356754110815</v>
      </c>
      <c r="DQ108" s="178">
        <v>0.60929151667698644</v>
      </c>
      <c r="DR108" s="178">
        <v>0.63187127224282325</v>
      </c>
      <c r="DS108" s="178">
        <v>0.52108260476082824</v>
      </c>
      <c r="DT108" s="178">
        <v>0.56790450681366178</v>
      </c>
      <c r="DU108" s="178">
        <v>0.46170671911341588</v>
      </c>
      <c r="DV108" s="178">
        <v>0.35210551703111453</v>
      </c>
      <c r="DW108" s="178">
        <v>0.32675918624243749</v>
      </c>
      <c r="DX108" s="178">
        <v>0.34574842376989984</v>
      </c>
      <c r="DY108" s="178">
        <v>0.28804218677148818</v>
      </c>
      <c r="DZ108" s="178">
        <v>0.30567128506524588</v>
      </c>
      <c r="EA108" s="178">
        <v>0.28876945532456266</v>
      </c>
      <c r="EB108" s="178">
        <v>0.31464125046910224</v>
      </c>
      <c r="EC108" s="178">
        <v>0.35595235971400008</v>
      </c>
      <c r="ED108" s="178">
        <v>0.41906756168531162</v>
      </c>
      <c r="EE108" s="178">
        <v>0.39436182764225636</v>
      </c>
      <c r="EF108" s="178">
        <v>0.36800672873632195</v>
      </c>
      <c r="EG108" s="178">
        <v>0.35144384105421322</v>
      </c>
      <c r="EH108" s="178">
        <v>0.39442997398841378</v>
      </c>
      <c r="EI108" s="178">
        <v>0.43835617755486</v>
      </c>
      <c r="EJ108" s="178">
        <v>0.43919059336676314</v>
      </c>
      <c r="EK108" s="178">
        <v>0.43584959911791293</v>
      </c>
      <c r="EL108" s="178">
        <v>0.45337756894545733</v>
      </c>
      <c r="EM108" s="178">
        <v>0.47097738189635896</v>
      </c>
      <c r="EN108" s="178">
        <v>0.45758670266639812</v>
      </c>
      <c r="EO108" s="178">
        <v>0.41173923013144742</v>
      </c>
      <c r="EP108" s="178">
        <v>0.32107711025056185</v>
      </c>
      <c r="EQ108" s="178">
        <v>0.28331850031507211</v>
      </c>
      <c r="ER108" s="178">
        <v>0.27348709662392257</v>
      </c>
      <c r="ES108" s="178">
        <v>0.275127794043248</v>
      </c>
      <c r="ET108" s="178">
        <v>0.23520214737908574</v>
      </c>
      <c r="EU108" s="178">
        <v>0.18587290790298908</v>
      </c>
      <c r="EV108" s="178">
        <v>0.21823930035723918</v>
      </c>
      <c r="EW108" s="178">
        <v>0.25891541507547455</v>
      </c>
      <c r="EX108" s="178">
        <v>0.25239298145136152</v>
      </c>
      <c r="EY108" s="178">
        <v>0.23525109671368238</v>
      </c>
      <c r="EZ108" s="178">
        <v>0.25724887955256504</v>
      </c>
      <c r="FA108" s="178">
        <v>0.38488061985537442</v>
      </c>
      <c r="FB108" s="178">
        <v>0.38238889656503511</v>
      </c>
      <c r="FC108" s="178">
        <v>0.44220220863306298</v>
      </c>
      <c r="FD108" s="178">
        <v>0.56427766278870373</v>
      </c>
      <c r="FE108" s="178">
        <v>0.56257914695931344</v>
      </c>
      <c r="FF108" s="178">
        <v>0.54817201738159438</v>
      </c>
      <c r="FG108" s="178">
        <v>0.61997797807085631</v>
      </c>
      <c r="FH108" s="178">
        <v>0.78639264378107487</v>
      </c>
      <c r="FI108" s="178">
        <v>0.7292416488983452</v>
      </c>
      <c r="FJ108" s="178">
        <v>0.76548000573909203</v>
      </c>
      <c r="FK108" s="178">
        <v>0.91238954497431424</v>
      </c>
      <c r="FL108" s="178">
        <v>0.9115096176636388</v>
      </c>
      <c r="FM108" s="178">
        <v>0.83118113183924336</v>
      </c>
      <c r="FN108" s="178">
        <v>0.8618207541028704</v>
      </c>
      <c r="FO108" s="178">
        <v>0.90592153320069224</v>
      </c>
      <c r="FP108" s="178">
        <v>1.7269777323680759</v>
      </c>
      <c r="FQ108" s="178">
        <v>1.869901002807123</v>
      </c>
      <c r="FR108" s="178">
        <v>2.0442694932609085</v>
      </c>
      <c r="FS108" s="178">
        <v>2.1999788678222409</v>
      </c>
      <c r="FT108" s="178">
        <v>2.1841908625733457</v>
      </c>
      <c r="FU108" s="380">
        <v>2.4350227959651636</v>
      </c>
      <c r="FV108" s="380">
        <v>2.3548013454704932</v>
      </c>
      <c r="FW108" s="380">
        <v>2.4885059800814737</v>
      </c>
      <c r="FX108" s="380">
        <v>2.4459941622885473</v>
      </c>
      <c r="FY108" s="380">
        <v>2.522582620111645</v>
      </c>
      <c r="FZ108" s="380">
        <v>2.5569284556651333</v>
      </c>
      <c r="GA108" s="380">
        <v>2.4238275165773278</v>
      </c>
      <c r="GB108" s="380">
        <v>1.4325532078209831</v>
      </c>
      <c r="GC108" s="380">
        <v>1.3449061291115851</v>
      </c>
    </row>
    <row r="109" spans="2:185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4.7965627701412759</v>
      </c>
      <c r="Q109" s="178">
        <v>4.3389184487060675</v>
      </c>
      <c r="R109" s="178">
        <v>4.2578271660158249</v>
      </c>
      <c r="S109" s="178">
        <v>4.3570146592254559</v>
      </c>
      <c r="T109" s="178">
        <v>4.2712833215734953</v>
      </c>
      <c r="U109" s="178">
        <v>3.1812195013938869</v>
      </c>
      <c r="V109" s="178">
        <v>2.6292856615951425</v>
      </c>
      <c r="W109" s="178">
        <v>1.7654562514717842</v>
      </c>
      <c r="X109" s="178">
        <v>1.9267769019505452</v>
      </c>
      <c r="Y109" s="178">
        <v>2.087687981835336</v>
      </c>
      <c r="Z109" s="178">
        <v>1.9070110989225091</v>
      </c>
      <c r="AA109" s="178">
        <v>1.7723101119665916</v>
      </c>
      <c r="AB109" s="178">
        <v>1.6667188981141499</v>
      </c>
      <c r="AC109" s="178">
        <v>1.558200839477744</v>
      </c>
      <c r="AD109" s="178">
        <v>1.3343137781276178</v>
      </c>
      <c r="AE109" s="178">
        <v>1.0603203570523236</v>
      </c>
      <c r="AF109" s="178">
        <v>0.63131043675207399</v>
      </c>
      <c r="AG109" s="178">
        <v>0.61277937369570423</v>
      </c>
      <c r="AH109" s="178">
        <v>0.39428210830777388</v>
      </c>
      <c r="AI109" s="178">
        <v>0.2840534772515998</v>
      </c>
      <c r="AJ109" s="178">
        <v>7.210249199999931E-2</v>
      </c>
      <c r="AK109" s="178">
        <v>-4.9283999999999752E-2</v>
      </c>
      <c r="AL109" s="178">
        <v>-4.9283999999999752E-2</v>
      </c>
      <c r="AM109" s="178">
        <v>-4.9283999999999752E-2</v>
      </c>
      <c r="AN109" s="178">
        <v>-4.3706782799999899E-2</v>
      </c>
      <c r="AO109" s="178">
        <v>-4.3706782799999899E-2</v>
      </c>
      <c r="AP109" s="178">
        <v>-4.3706782799999899E-2</v>
      </c>
      <c r="AQ109" s="178">
        <v>-4.3706782799999899E-2</v>
      </c>
      <c r="AR109" s="178">
        <v>-4.3706782799999899E-2</v>
      </c>
      <c r="AS109" s="178">
        <v>-4.3706782799999899E-2</v>
      </c>
      <c r="AT109" s="178">
        <v>5.6610000000001156E-3</v>
      </c>
      <c r="AU109" s="178">
        <v>5.6610000000001156E-3</v>
      </c>
      <c r="AV109" s="178">
        <v>5.6610000000001156E-3</v>
      </c>
      <c r="AW109" s="178">
        <v>5.6610000000001156E-3</v>
      </c>
      <c r="AX109" s="178">
        <v>5.6610000000001156E-3</v>
      </c>
      <c r="AY109" s="178">
        <v>5.6610000000001156E-3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2.262079259034786E-3</v>
      </c>
      <c r="DL109" s="178">
        <v>4.6345680011720593E-3</v>
      </c>
      <c r="DM109" s="178">
        <v>6.1348401482598592E-3</v>
      </c>
      <c r="DN109" s="178">
        <v>6.1348401482598592E-3</v>
      </c>
      <c r="DO109" s="178">
        <v>6.9014524330264695E-3</v>
      </c>
      <c r="DP109" s="178">
        <v>6.9014524330264695E-3</v>
      </c>
      <c r="DQ109" s="178">
        <v>9.2208382806730476E-3</v>
      </c>
      <c r="DR109" s="178">
        <v>9.2208382806730476E-3</v>
      </c>
      <c r="DS109" s="178">
        <v>9.2208382806730476E-3</v>
      </c>
      <c r="DT109" s="178">
        <v>9.2208382806730476E-3</v>
      </c>
      <c r="DU109" s="178">
        <v>9.2208382806730476E-3</v>
      </c>
      <c r="DV109" s="178">
        <v>9.2208382806730476E-3</v>
      </c>
      <c r="DW109" s="178">
        <v>6.9540351241544384E-3</v>
      </c>
      <c r="DX109" s="178">
        <v>4.5798961533261486E-3</v>
      </c>
      <c r="DY109" s="178">
        <v>3.0803232702899708E-3</v>
      </c>
      <c r="DZ109" s="178">
        <v>3.0803232702899708E-3</v>
      </c>
      <c r="EA109" s="178">
        <v>2.3145888432009511E-3</v>
      </c>
      <c r="EB109" s="178">
        <v>2.3145888432009511E-3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>
        <v>0</v>
      </c>
      <c r="FD109" s="178">
        <v>0</v>
      </c>
      <c r="FE109" s="178">
        <v>0</v>
      </c>
      <c r="FF109" s="178">
        <v>0</v>
      </c>
      <c r="FG109" s="178">
        <v>0</v>
      </c>
      <c r="FH109" s="178">
        <v>0</v>
      </c>
      <c r="FI109" s="178">
        <v>0</v>
      </c>
      <c r="FJ109" s="178">
        <v>0</v>
      </c>
      <c r="FK109" s="178">
        <v>0</v>
      </c>
      <c r="FL109" s="178">
        <v>0</v>
      </c>
      <c r="FM109" s="178">
        <v>0</v>
      </c>
      <c r="FN109" s="178">
        <v>0</v>
      </c>
      <c r="FO109" s="178">
        <v>0</v>
      </c>
      <c r="FP109" s="178">
        <v>0</v>
      </c>
      <c r="FQ109" s="178">
        <v>4.9950000000001894E-3</v>
      </c>
      <c r="FR109" s="178">
        <v>1.5333484500000329E-2</v>
      </c>
      <c r="FS109" s="178">
        <v>2.2693218165900132E-2</v>
      </c>
      <c r="FT109" s="178">
        <v>2.4704834096799702E-2</v>
      </c>
      <c r="FU109" s="380">
        <v>2.7724068447486271E-2</v>
      </c>
      <c r="FV109" s="380">
        <v>2.7724068447486271E-2</v>
      </c>
      <c r="FW109" s="380">
        <v>4.2504259409330974E-2</v>
      </c>
      <c r="FX109" s="380">
        <v>4.2504259409330974E-2</v>
      </c>
      <c r="FY109" s="380">
        <v>4.2504259409330974E-2</v>
      </c>
      <c r="FZ109" s="380">
        <v>1.2751545662234405</v>
      </c>
      <c r="GA109" s="380">
        <v>1.2751545662234405</v>
      </c>
      <c r="GB109" s="380">
        <v>1.3216666273422972</v>
      </c>
      <c r="GC109" s="380">
        <v>1.3239889771312852</v>
      </c>
    </row>
    <row r="110" spans="2:185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2.012574892351882</v>
      </c>
      <c r="Q110" s="178">
        <v>2.0626737198508214</v>
      </c>
      <c r="R110" s="178">
        <v>1.7913478242242555</v>
      </c>
      <c r="S110" s="178">
        <v>2.0162814926291377</v>
      </c>
      <c r="T110" s="178">
        <v>1.9350934813248137</v>
      </c>
      <c r="U110" s="178">
        <v>1.8717152001166959</v>
      </c>
      <c r="V110" s="178">
        <v>1.8153583890743556</v>
      </c>
      <c r="W110" s="178">
        <v>1.8176950980280149</v>
      </c>
      <c r="X110" s="178">
        <v>1.6867768655997051</v>
      </c>
      <c r="Y110" s="178">
        <v>1.694533461877433</v>
      </c>
      <c r="Z110" s="178">
        <v>1.5438936288032787</v>
      </c>
      <c r="AA110" s="178">
        <v>1.3660076657714268</v>
      </c>
      <c r="AB110" s="178">
        <v>1.2087952978151395</v>
      </c>
      <c r="AC110" s="178">
        <v>0.94357518826206599</v>
      </c>
      <c r="AD110" s="178">
        <v>0.87874712754506601</v>
      </c>
      <c r="AE110" s="178">
        <v>0.73070291855415848</v>
      </c>
      <c r="AF110" s="178">
        <v>0.70297443239166924</v>
      </c>
      <c r="AG110" s="178">
        <v>0.6268994590316167</v>
      </c>
      <c r="AH110" s="178">
        <v>0.55106428070185598</v>
      </c>
      <c r="AI110" s="178">
        <v>0.45167999735984649</v>
      </c>
      <c r="AJ110" s="178">
        <v>0.42581368634383737</v>
      </c>
      <c r="AK110" s="178">
        <v>0.40268982193789776</v>
      </c>
      <c r="AL110" s="178">
        <v>0.37482543378778455</v>
      </c>
      <c r="AM110" s="178">
        <v>0.34547430150619607</v>
      </c>
      <c r="AN110" s="178">
        <v>0.44435257766392772</v>
      </c>
      <c r="AO110" s="178">
        <v>0.4530143196276426</v>
      </c>
      <c r="AP110" s="178">
        <v>0.49874326386646495</v>
      </c>
      <c r="AQ110" s="178">
        <v>0.52777204338441575</v>
      </c>
      <c r="AR110" s="178">
        <v>0.48376585327466237</v>
      </c>
      <c r="AS110" s="178">
        <v>0.46529510694778786</v>
      </c>
      <c r="AT110" s="178">
        <v>0.44825052269452315</v>
      </c>
      <c r="AU110" s="178">
        <v>0.46243018807099745</v>
      </c>
      <c r="AV110" s="178">
        <v>0.47901936348291818</v>
      </c>
      <c r="AW110" s="178">
        <v>0.5111923081239117</v>
      </c>
      <c r="AX110" s="178">
        <v>0.53365996764648449</v>
      </c>
      <c r="AY110" s="178">
        <v>0.59663492010848396</v>
      </c>
      <c r="AZ110" s="178">
        <v>0.78335562667513525</v>
      </c>
      <c r="BA110" s="178">
        <v>0.9124228551823198</v>
      </c>
      <c r="BB110" s="178">
        <v>0.86916438974799748</v>
      </c>
      <c r="BC110" s="178">
        <v>0.85057401258914367</v>
      </c>
      <c r="BD110" s="178">
        <v>0.86413592109157977</v>
      </c>
      <c r="BE110" s="178">
        <v>0.82696983693839599</v>
      </c>
      <c r="BF110" s="178">
        <v>0.81329699736417038</v>
      </c>
      <c r="BG110" s="178">
        <v>0.79455584165319326</v>
      </c>
      <c r="BH110" s="178">
        <v>0.75483965124383734</v>
      </c>
      <c r="BI110" s="178">
        <v>0.73835861542724357</v>
      </c>
      <c r="BJ110" s="178">
        <v>0.70334679331563221</v>
      </c>
      <c r="BK110" s="178">
        <v>0.7208291842009541</v>
      </c>
      <c r="BL110" s="178">
        <v>0.48640805848594149</v>
      </c>
      <c r="BM110" s="178">
        <v>0.35643347353288152</v>
      </c>
      <c r="BN110" s="178">
        <v>0.3362238337311077</v>
      </c>
      <c r="BO110" s="178">
        <v>0.30472282245187893</v>
      </c>
      <c r="BP110" s="178">
        <v>0.29865854405461439</v>
      </c>
      <c r="BQ110" s="178">
        <v>0.31315063589348363</v>
      </c>
      <c r="BR110" s="178">
        <v>0.30349597133343359</v>
      </c>
      <c r="BS110" s="178">
        <v>0.29994891051077521</v>
      </c>
      <c r="BT110" s="178">
        <v>0.32907386062631433</v>
      </c>
      <c r="BU110" s="178">
        <v>0.30546478265810778</v>
      </c>
      <c r="BV110" s="178">
        <v>0.30444700385656537</v>
      </c>
      <c r="BW110" s="178">
        <v>0.23277590927498995</v>
      </c>
      <c r="BX110" s="178">
        <v>0.15419090767393195</v>
      </c>
      <c r="BY110" s="178">
        <v>5.9955478347543556E-2</v>
      </c>
      <c r="BZ110" s="178">
        <v>1.9360068845429911E-2</v>
      </c>
      <c r="CA110" s="178">
        <v>4.0224942540864114E-3</v>
      </c>
      <c r="CB110" s="178">
        <v>-4.9116054543007345E-3</v>
      </c>
      <c r="CC110" s="178">
        <v>3.5462076300188279E-3</v>
      </c>
      <c r="CD110" s="178">
        <v>1.8113234250331164E-2</v>
      </c>
      <c r="CE110" s="178">
        <v>1.3383021989058224E-2</v>
      </c>
      <c r="CF110" s="178">
        <v>-1.8382925580385179E-2</v>
      </c>
      <c r="CG110" s="178">
        <v>-5.0891164186041846E-3</v>
      </c>
      <c r="CH110" s="178">
        <v>-1.2897679165156362E-3</v>
      </c>
      <c r="CI110" s="178">
        <v>-1.9587052368592243E-3</v>
      </c>
      <c r="CJ110" s="178">
        <v>2.0124263640183174E-2</v>
      </c>
      <c r="CK110" s="178">
        <v>7.0005416286170727E-2</v>
      </c>
      <c r="CL110" s="178">
        <v>8.5915814940966798E-2</v>
      </c>
      <c r="CM110" s="178">
        <v>0.10531987692107515</v>
      </c>
      <c r="CN110" s="178">
        <v>0.10508550899093416</v>
      </c>
      <c r="CO110" s="178">
        <v>8.6939013980885133E-2</v>
      </c>
      <c r="CP110" s="178">
        <v>7.3775504274958992E-2</v>
      </c>
      <c r="CQ110" s="178">
        <v>7.2850364129307232E-2</v>
      </c>
      <c r="CR110" s="178">
        <v>7.3146209355879052E-2</v>
      </c>
      <c r="CS110" s="178">
        <v>5.3352581618342977E-2</v>
      </c>
      <c r="CT110" s="178">
        <v>5.6162861134896228E-2</v>
      </c>
      <c r="CU110" s="178">
        <v>5.2370121340782852E-2</v>
      </c>
      <c r="CV110" s="178">
        <v>5.9871721785934834E-2</v>
      </c>
      <c r="CW110" s="178">
        <v>8.2779810712196852E-2</v>
      </c>
      <c r="CX110" s="178">
        <v>7.1109366441922797E-2</v>
      </c>
      <c r="CY110" s="178">
        <v>7.416811795753199E-2</v>
      </c>
      <c r="CZ110" s="178">
        <v>0.10266552780040188</v>
      </c>
      <c r="DA110" s="178">
        <v>0.14407106212675269</v>
      </c>
      <c r="DB110" s="178">
        <v>0.16583882053525151</v>
      </c>
      <c r="DC110" s="178">
        <v>0.17473740723333556</v>
      </c>
      <c r="DD110" s="178">
        <v>0.19349994307201218</v>
      </c>
      <c r="DE110" s="178">
        <v>0.19941649882266727</v>
      </c>
      <c r="DF110" s="178">
        <v>0.19789026841025287</v>
      </c>
      <c r="DG110" s="178">
        <v>0.19438171406138383</v>
      </c>
      <c r="DH110" s="178">
        <v>0.20246385505261014</v>
      </c>
      <c r="DI110" s="178">
        <v>0.19364815492385998</v>
      </c>
      <c r="DJ110" s="178">
        <v>0.18984562193232055</v>
      </c>
      <c r="DK110" s="178">
        <v>0.18557406377249477</v>
      </c>
      <c r="DL110" s="178">
        <v>0.1588950251087573</v>
      </c>
      <c r="DM110" s="178">
        <v>0.12825407842665215</v>
      </c>
      <c r="DN110" s="178">
        <v>0.11302070889079965</v>
      </c>
      <c r="DO110" s="178">
        <v>0.11270279119566164</v>
      </c>
      <c r="DP110" s="178">
        <v>0.11145016555562515</v>
      </c>
      <c r="DQ110" s="178">
        <v>0.13024711066705053</v>
      </c>
      <c r="DR110" s="178">
        <v>0.13262829761140391</v>
      </c>
      <c r="DS110" s="178">
        <v>0.15730870489005663</v>
      </c>
      <c r="DT110" s="178">
        <v>0.15859709672113653</v>
      </c>
      <c r="DU110" s="178">
        <v>0.16498977466059053</v>
      </c>
      <c r="DV110" s="178">
        <v>0.16003661042355632</v>
      </c>
      <c r="DW110" s="178">
        <v>0.17089840939031944</v>
      </c>
      <c r="DX110" s="178">
        <v>0.17936843320570159</v>
      </c>
      <c r="DY110" s="178">
        <v>0.16762697357316853</v>
      </c>
      <c r="DZ110" s="178">
        <v>0.16895844855164469</v>
      </c>
      <c r="EA110" s="178">
        <v>0.1736077079858297</v>
      </c>
      <c r="EB110" s="178">
        <v>0.16315507520140174</v>
      </c>
      <c r="EC110" s="178">
        <v>0.15384757992739467</v>
      </c>
      <c r="ED110" s="178">
        <v>0.16027313951966896</v>
      </c>
      <c r="EE110" s="178">
        <v>0.15194376358652437</v>
      </c>
      <c r="EF110" s="178">
        <v>0.13734417762329801</v>
      </c>
      <c r="EG110" s="178">
        <v>0.13051340568719597</v>
      </c>
      <c r="EH110" s="178">
        <v>0.14710699952700582</v>
      </c>
      <c r="EI110" s="178">
        <v>0.12980740546709585</v>
      </c>
      <c r="EJ110" s="178">
        <v>0.15008030279825763</v>
      </c>
      <c r="EK110" s="178">
        <v>0.16083566416084957</v>
      </c>
      <c r="EL110" s="178">
        <v>0.15844701062969727</v>
      </c>
      <c r="EM110" s="178">
        <v>0.16321766604616614</v>
      </c>
      <c r="EN110" s="178">
        <v>0.17016545911917361</v>
      </c>
      <c r="EO110" s="178">
        <v>0.1648978612550146</v>
      </c>
      <c r="EP110" s="178">
        <v>0.16202919581415343</v>
      </c>
      <c r="EQ110" s="178">
        <v>0.15964504772897814</v>
      </c>
      <c r="ER110" s="178">
        <v>0.17207348821522386</v>
      </c>
      <c r="ES110" s="178">
        <v>0.18717291486045018</v>
      </c>
      <c r="ET110" s="178">
        <v>0.18934218558872667</v>
      </c>
      <c r="EU110" s="178">
        <v>0.20343237026514177</v>
      </c>
      <c r="EV110" s="178">
        <v>0.18415289599536988</v>
      </c>
      <c r="EW110" s="178">
        <v>0.18270492014908124</v>
      </c>
      <c r="EX110" s="178">
        <v>0.17908570156505171</v>
      </c>
      <c r="EY110" s="178">
        <v>0.17572419289786481</v>
      </c>
      <c r="EZ110" s="178">
        <v>0.18076695711763158</v>
      </c>
      <c r="FA110" s="178">
        <v>0.19137167098792013</v>
      </c>
      <c r="FB110" s="178">
        <v>0.18532227889250827</v>
      </c>
      <c r="FC110" s="178">
        <v>0.18170778965421838</v>
      </c>
      <c r="FD110" s="178">
        <v>0.16898974438552272</v>
      </c>
      <c r="FE110" s="178">
        <v>0.15543070267228318</v>
      </c>
      <c r="FF110" s="178">
        <v>0.1466370787017634</v>
      </c>
      <c r="FG110" s="178">
        <v>0.15043367775318808</v>
      </c>
      <c r="FH110" s="178">
        <v>0.14877018876379816</v>
      </c>
      <c r="FI110" s="178">
        <v>0.16376097687935975</v>
      </c>
      <c r="FJ110" s="178">
        <v>0.179584657756483</v>
      </c>
      <c r="FK110" s="178">
        <v>0.18992579087282632</v>
      </c>
      <c r="FL110" s="178">
        <v>0.19426451364196759</v>
      </c>
      <c r="FM110" s="178">
        <v>0.21901936697606053</v>
      </c>
      <c r="FN110" s="178">
        <v>0.24796921086543267</v>
      </c>
      <c r="FO110" s="178">
        <v>0.2650815583965016</v>
      </c>
      <c r="FP110" s="178">
        <v>0.28928645043400142</v>
      </c>
      <c r="FQ110" s="178">
        <v>0.33876702945440845</v>
      </c>
      <c r="FR110" s="178">
        <v>0.39577621891257214</v>
      </c>
      <c r="FS110" s="178">
        <v>0.4363306475339187</v>
      </c>
      <c r="FT110" s="178">
        <v>0.45896177616905459</v>
      </c>
      <c r="FU110" s="380">
        <v>0.50357933869332971</v>
      </c>
      <c r="FV110" s="380">
        <v>0.47856850841590293</v>
      </c>
      <c r="FW110" s="380">
        <v>0.64321700270000859</v>
      </c>
      <c r="FX110" s="380">
        <v>0.76226854147869072</v>
      </c>
      <c r="FY110" s="380">
        <v>0.80068939167415076</v>
      </c>
      <c r="FZ110" s="380">
        <v>0.82317748006539115</v>
      </c>
      <c r="GA110" s="380">
        <v>0.89306626402629263</v>
      </c>
      <c r="GB110" s="380">
        <v>0.93664976276620038</v>
      </c>
      <c r="GC110" s="380">
        <v>0.92148897204100921</v>
      </c>
    </row>
    <row r="111" spans="2:185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1.4833570280033193</v>
      </c>
      <c r="Q111" s="178">
        <v>2.1985470528942144</v>
      </c>
      <c r="R111" s="178">
        <v>2.3340418130499954</v>
      </c>
      <c r="S111" s="178">
        <v>2.7154420623706503</v>
      </c>
      <c r="T111" s="178">
        <v>2.6820310417065967</v>
      </c>
      <c r="U111" s="178">
        <v>2.4760164459738969</v>
      </c>
      <c r="V111" s="178">
        <v>2.4014299008407987</v>
      </c>
      <c r="W111" s="178">
        <v>2.2970539662962159</v>
      </c>
      <c r="X111" s="178">
        <v>2.3524394184358912</v>
      </c>
      <c r="Y111" s="178">
        <v>2.3471625396422846</v>
      </c>
      <c r="Z111" s="178">
        <v>2.2581779758978162</v>
      </c>
      <c r="AA111" s="178">
        <v>1.8877353748828227</v>
      </c>
      <c r="AB111" s="178">
        <v>1.6475382114831871</v>
      </c>
      <c r="AC111" s="178">
        <v>0.97666415824342667</v>
      </c>
      <c r="AD111" s="178">
        <v>0.7893111427453573</v>
      </c>
      <c r="AE111" s="178">
        <v>0.53223701500566156</v>
      </c>
      <c r="AF111" s="178">
        <v>0.40518144088622454</v>
      </c>
      <c r="AG111" s="178">
        <v>0.34645586766525455</v>
      </c>
      <c r="AH111" s="178">
        <v>0.29611585253262129</v>
      </c>
      <c r="AI111" s="178">
        <v>0.20224957855262965</v>
      </c>
      <c r="AJ111" s="178">
        <v>0.16434162499027033</v>
      </c>
      <c r="AK111" s="178">
        <v>0.16434162499027033</v>
      </c>
      <c r="AL111" s="178">
        <v>0.16434162499027033</v>
      </c>
      <c r="AM111" s="178">
        <v>0.16434162499027033</v>
      </c>
      <c r="AN111" s="178">
        <v>0.29257181765477513</v>
      </c>
      <c r="AO111" s="178">
        <v>0.53224493788532368</v>
      </c>
      <c r="AP111" s="178">
        <v>0.54762953478711274</v>
      </c>
      <c r="AQ111" s="178">
        <v>0.63426102834246001</v>
      </c>
      <c r="AR111" s="178">
        <v>0.63364417613679191</v>
      </c>
      <c r="AS111" s="178">
        <v>0.63364417613679191</v>
      </c>
      <c r="AT111" s="178">
        <v>0.6091999099763733</v>
      </c>
      <c r="AU111" s="178">
        <v>0.59612250704079428</v>
      </c>
      <c r="AV111" s="178">
        <v>0.5973409560436107</v>
      </c>
      <c r="AW111" s="178">
        <v>0.5973409560436107</v>
      </c>
      <c r="AX111" s="178">
        <v>0.58728473088866662</v>
      </c>
      <c r="AY111" s="178">
        <v>0.59730777050059902</v>
      </c>
      <c r="AZ111" s="178">
        <v>0.42834870171020972</v>
      </c>
      <c r="BA111" s="178">
        <v>0.11172009764169606</v>
      </c>
      <c r="BB111" s="178">
        <v>7.8345931347903935E-2</v>
      </c>
      <c r="BC111" s="178">
        <v>7.3291197860859136E-3</v>
      </c>
      <c r="BD111" s="178">
        <v>7.8206839228705752E-3</v>
      </c>
      <c r="BE111" s="178">
        <v>7.8206839228705752E-3</v>
      </c>
      <c r="BF111" s="178">
        <v>4.8748341219243324E-3</v>
      </c>
      <c r="BG111" s="178">
        <v>9.533088277999147E-4</v>
      </c>
      <c r="BH111" s="178">
        <v>-2.66804999999648E-5</v>
      </c>
      <c r="BI111" s="178">
        <v>-2.66804999999648E-5</v>
      </c>
      <c r="BJ111" s="178">
        <v>8.0850000000001979E-3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2.258487832137707E-2</v>
      </c>
      <c r="CS111" s="178">
        <v>4.5639544011194036E-2</v>
      </c>
      <c r="CT111" s="178">
        <v>4.5639544011194036E-2</v>
      </c>
      <c r="CU111" s="178">
        <v>4.5639544011194036E-2</v>
      </c>
      <c r="CV111" s="178">
        <v>4.5639544011194036E-2</v>
      </c>
      <c r="CW111" s="178">
        <v>8.1796050475296186E-2</v>
      </c>
      <c r="CX111" s="178">
        <v>8.1796050475296186E-2</v>
      </c>
      <c r="CY111" s="178">
        <v>8.1796050475296186E-2</v>
      </c>
      <c r="CZ111" s="178">
        <v>0.10057772833122849</v>
      </c>
      <c r="DA111" s="178">
        <v>0.10057772833122849</v>
      </c>
      <c r="DB111" s="178">
        <v>0.10057772833122849</v>
      </c>
      <c r="DC111" s="178">
        <v>0.10057772833122849</v>
      </c>
      <c r="DD111" s="178">
        <v>7.7280454232115589E-2</v>
      </c>
      <c r="DE111" s="178">
        <v>5.3933490478254791E-2</v>
      </c>
      <c r="DF111" s="178">
        <v>6.9958664817315719E-2</v>
      </c>
      <c r="DG111" s="178">
        <v>7.0714652416760976E-2</v>
      </c>
      <c r="DH111" s="178">
        <v>9.4185541897058508E-2</v>
      </c>
      <c r="DI111" s="178">
        <v>8.1554578884997522E-2</v>
      </c>
      <c r="DJ111" s="178">
        <v>8.1554578884997522E-2</v>
      </c>
      <c r="DK111" s="178">
        <v>8.299497895324133E-2</v>
      </c>
      <c r="DL111" s="178">
        <v>6.4342775110576789E-2</v>
      </c>
      <c r="DM111" s="178">
        <v>0.16094772676016389</v>
      </c>
      <c r="DN111" s="178">
        <v>0.16565756073265051</v>
      </c>
      <c r="DO111" s="178">
        <v>0.18559196705127165</v>
      </c>
      <c r="DP111" s="178">
        <v>0.18559196705127165</v>
      </c>
      <c r="DQ111" s="178">
        <v>0.18559196705127165</v>
      </c>
      <c r="DR111" s="178">
        <v>0.16883144579816345</v>
      </c>
      <c r="DS111" s="178">
        <v>0.16804603198856666</v>
      </c>
      <c r="DT111" s="178">
        <v>0.15299194670480312</v>
      </c>
      <c r="DU111" s="178">
        <v>0.13584075213734617</v>
      </c>
      <c r="DV111" s="178">
        <v>0.13584075213734617</v>
      </c>
      <c r="DW111" s="178">
        <v>0.13437030105994807</v>
      </c>
      <c r="DX111" s="178">
        <v>0.13437030105994807</v>
      </c>
      <c r="DY111" s="178">
        <v>3.8748712998389147E-2</v>
      </c>
      <c r="DZ111" s="178">
        <v>3.4267395025641703E-2</v>
      </c>
      <c r="EA111" s="178">
        <v>1.5477538220929867E-2</v>
      </c>
      <c r="EB111" s="178">
        <v>1.5477538220929867E-2</v>
      </c>
      <c r="EC111" s="178">
        <v>1.5477538220929867E-2</v>
      </c>
      <c r="ED111" s="178">
        <v>1.5477538220929867E-2</v>
      </c>
      <c r="EE111" s="178">
        <v>1.5477538220929867E-2</v>
      </c>
      <c r="EF111" s="178">
        <v>1.103666199999972E-2</v>
      </c>
      <c r="EG111" s="178">
        <v>2.1098738499999829E-2</v>
      </c>
      <c r="EH111" s="178">
        <v>2.72764853462494E-2</v>
      </c>
      <c r="EI111" s="178">
        <v>2.72764853462494E-2</v>
      </c>
      <c r="EJ111" s="178">
        <v>2.72764853462494E-2</v>
      </c>
      <c r="EK111" s="178">
        <v>2.72764853462494E-2</v>
      </c>
      <c r="EL111" s="178">
        <v>2.72764853462494E-2</v>
      </c>
      <c r="EM111" s="178">
        <v>2.72764853462494E-2</v>
      </c>
      <c r="EN111" s="178">
        <v>2.72764853462494E-2</v>
      </c>
      <c r="EO111" s="178">
        <v>2.72764853462494E-2</v>
      </c>
      <c r="EP111" s="178">
        <v>2.72764853462494E-2</v>
      </c>
      <c r="EQ111" s="178">
        <v>2.72764853462494E-2</v>
      </c>
      <c r="ER111" s="178">
        <v>3.2964551549999346E-2</v>
      </c>
      <c r="ES111" s="178">
        <v>1.5949499999999495E-2</v>
      </c>
      <c r="ET111" s="178">
        <v>9.8000000000000101E-3</v>
      </c>
      <c r="EU111" s="178">
        <v>9.8000000000000101E-3</v>
      </c>
      <c r="EV111" s="178">
        <v>9.8000000000000101E-3</v>
      </c>
      <c r="EW111" s="178">
        <v>9.8000000000000101E-3</v>
      </c>
      <c r="EX111" s="178">
        <v>9.8000000000000101E-3</v>
      </c>
      <c r="EY111" s="178">
        <v>9.8000000000000101E-3</v>
      </c>
      <c r="EZ111" s="178">
        <v>9.8000000000000101E-3</v>
      </c>
      <c r="FA111" s="178">
        <v>9.8000000000000101E-3</v>
      </c>
      <c r="FB111" s="178">
        <v>9.8000000000000101E-3</v>
      </c>
      <c r="FC111" s="178">
        <v>9.8000000000000101E-3</v>
      </c>
      <c r="FD111" s="178">
        <v>2.1559999999999802E-2</v>
      </c>
      <c r="FE111" s="178">
        <v>2.1559999999999802E-2</v>
      </c>
      <c r="FF111" s="178">
        <v>2.8233211999999987E-2</v>
      </c>
      <c r="FG111" s="178">
        <v>3.6411381599600029E-2</v>
      </c>
      <c r="FH111" s="178">
        <v>9.7577101586950266E-2</v>
      </c>
      <c r="FI111" s="178">
        <v>0.13731930437170659</v>
      </c>
      <c r="FJ111" s="178">
        <v>0.1743179704242219</v>
      </c>
      <c r="FK111" s="178">
        <v>0.1743179704242219</v>
      </c>
      <c r="FL111" s="178">
        <v>0.1743179704242219</v>
      </c>
      <c r="FM111" s="178">
        <v>0.17737200301874365</v>
      </c>
      <c r="FN111" s="178">
        <v>0.17737200301874365</v>
      </c>
      <c r="FO111" s="178">
        <v>0.17737200301874365</v>
      </c>
      <c r="FP111" s="178">
        <v>0.56908170687879467</v>
      </c>
      <c r="FQ111" s="178">
        <v>0.73724455795194388</v>
      </c>
      <c r="FR111" s="178">
        <v>0.77284557425698241</v>
      </c>
      <c r="FS111" s="178">
        <v>0.78055496265349089</v>
      </c>
      <c r="FT111" s="178">
        <v>0.70299137483260821</v>
      </c>
      <c r="FU111" s="380">
        <v>0.65456023516404882</v>
      </c>
      <c r="FV111" s="380">
        <v>0.6107909249374438</v>
      </c>
      <c r="FW111" s="380">
        <v>0.61935474829634185</v>
      </c>
      <c r="FX111" s="380">
        <v>0.61935474829634185</v>
      </c>
      <c r="FY111" s="380">
        <v>0.61578695910064474</v>
      </c>
      <c r="FZ111" s="380">
        <v>0.61578695910064474</v>
      </c>
      <c r="GA111" s="380">
        <v>0.61578695910064474</v>
      </c>
      <c r="GB111" s="380">
        <v>0.60943957409215477</v>
      </c>
      <c r="GC111" s="380">
        <v>1.7199607873081382</v>
      </c>
    </row>
    <row r="112" spans="2:185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4.3888926334721852</v>
      </c>
      <c r="Q112" s="178">
        <v>4.1842004772104726</v>
      </c>
      <c r="R112" s="178">
        <v>2.6433764648391023</v>
      </c>
      <c r="S112" s="178">
        <v>2.8754641787073552</v>
      </c>
      <c r="T112" s="178">
        <v>2.5668599200841111</v>
      </c>
      <c r="U112" s="178">
        <v>2.5776138059906999</v>
      </c>
      <c r="V112" s="178">
        <v>2.6004178125603747</v>
      </c>
      <c r="W112" s="178">
        <v>2.4075916761893548</v>
      </c>
      <c r="X112" s="178">
        <v>2.1968482861048821</v>
      </c>
      <c r="Y112" s="178">
        <v>2.1372362124456394</v>
      </c>
      <c r="Z112" s="178">
        <v>2.1476710581482417</v>
      </c>
      <c r="AA112" s="178">
        <v>1.9946643614280628</v>
      </c>
      <c r="AB112" s="178">
        <v>1.9113328611621361</v>
      </c>
      <c r="AC112" s="178">
        <v>1.7580005546903164</v>
      </c>
      <c r="AD112" s="178">
        <v>1.5871628047791799</v>
      </c>
      <c r="AE112" s="178">
        <v>1.2978232615372733</v>
      </c>
      <c r="AF112" s="178">
        <v>1.2683105846441791</v>
      </c>
      <c r="AG112" s="178">
        <v>1.1446656354263001</v>
      </c>
      <c r="AH112" s="178">
        <v>1.0911236364377097</v>
      </c>
      <c r="AI112" s="178">
        <v>1.0571835619200081</v>
      </c>
      <c r="AJ112" s="178">
        <v>1.1035189433889354</v>
      </c>
      <c r="AK112" s="178">
        <v>1.1092742159108091</v>
      </c>
      <c r="AL112" s="178">
        <v>0.94918520352961355</v>
      </c>
      <c r="AM112" s="178">
        <v>0.73975440334384446</v>
      </c>
      <c r="AN112" s="178">
        <v>0.57783254423675057</v>
      </c>
      <c r="AO112" s="178">
        <v>0.52271337109984617</v>
      </c>
      <c r="AP112" s="178">
        <v>0.50313534032031515</v>
      </c>
      <c r="AQ112" s="178">
        <v>0.51123805373415177</v>
      </c>
      <c r="AR112" s="178">
        <v>0.45149377269027979</v>
      </c>
      <c r="AS112" s="178">
        <v>0.44530689462646145</v>
      </c>
      <c r="AT112" s="178">
        <v>0.42256140650103613</v>
      </c>
      <c r="AU112" s="178">
        <v>0.34835629616201447</v>
      </c>
      <c r="AV112" s="178">
        <v>0.28381220472544538</v>
      </c>
      <c r="AW112" s="178">
        <v>0.27229334216060486</v>
      </c>
      <c r="AX112" s="178">
        <v>0.2963591716482476</v>
      </c>
      <c r="AY112" s="178">
        <v>0.2801893701194022</v>
      </c>
      <c r="AZ112" s="178">
        <v>0.25504786474366803</v>
      </c>
      <c r="BA112" s="178">
        <v>0.24524662795179211</v>
      </c>
      <c r="BB112" s="178">
        <v>0.21089316045101181</v>
      </c>
      <c r="BC112" s="178">
        <v>0.19412769642957792</v>
      </c>
      <c r="BD112" s="178">
        <v>0.19444936935150001</v>
      </c>
      <c r="BE112" s="178">
        <v>0.15905090431361832</v>
      </c>
      <c r="BF112" s="178">
        <v>0.18225540450233105</v>
      </c>
      <c r="BG112" s="178">
        <v>0.22988119599280638</v>
      </c>
      <c r="BH112" s="178">
        <v>0.23700803553487546</v>
      </c>
      <c r="BI112" s="178">
        <v>0.24677584907544195</v>
      </c>
      <c r="BJ112" s="178">
        <v>0.22047071094113962</v>
      </c>
      <c r="BK112" s="178">
        <v>0.23343241251004063</v>
      </c>
      <c r="BL112" s="178">
        <v>0.22207965091200299</v>
      </c>
      <c r="BM112" s="178">
        <v>0.21624050540413148</v>
      </c>
      <c r="BN112" s="178">
        <v>0.21786362565683312</v>
      </c>
      <c r="BO112" s="178">
        <v>0.21786362565683312</v>
      </c>
      <c r="BP112" s="178">
        <v>0.27197308550167421</v>
      </c>
      <c r="BQ112" s="178">
        <v>0.3188611033157982</v>
      </c>
      <c r="BR112" s="178">
        <v>0.27767050403643578</v>
      </c>
      <c r="BS112" s="178">
        <v>0.26156251151837817</v>
      </c>
      <c r="BT112" s="178">
        <v>0.31606830620589105</v>
      </c>
      <c r="BU112" s="178">
        <v>0.31041616379675868</v>
      </c>
      <c r="BV112" s="178">
        <v>0.3084137163012271</v>
      </c>
      <c r="BW112" s="178">
        <v>0.28719849657694141</v>
      </c>
      <c r="BX112" s="178">
        <v>0.28554419850364404</v>
      </c>
      <c r="BY112" s="178">
        <v>0.29051403591521108</v>
      </c>
      <c r="BZ112" s="178">
        <v>0.3011343706627661</v>
      </c>
      <c r="CA112" s="178">
        <v>0.3311145799987304</v>
      </c>
      <c r="CB112" s="178">
        <v>0.26943972704418678</v>
      </c>
      <c r="CC112" s="178">
        <v>0.27139167324437002</v>
      </c>
      <c r="CD112" s="178">
        <v>0.30532572483731429</v>
      </c>
      <c r="CE112" s="178">
        <v>0.27564907478932954</v>
      </c>
      <c r="CF112" s="178">
        <v>0.20503483879841458</v>
      </c>
      <c r="CG112" s="178">
        <v>0.22081235518152603</v>
      </c>
      <c r="CH112" s="178">
        <v>0.24843597311518892</v>
      </c>
      <c r="CI112" s="178">
        <v>0.31559689791668949</v>
      </c>
      <c r="CJ112" s="178">
        <v>0.42510251437379604</v>
      </c>
      <c r="CK112" s="178">
        <v>0.47750478759120007</v>
      </c>
      <c r="CL112" s="178">
        <v>0.49253145949181004</v>
      </c>
      <c r="CM112" s="178">
        <v>0.51173257250192472</v>
      </c>
      <c r="CN112" s="178">
        <v>0.55740265465433858</v>
      </c>
      <c r="CO112" s="178">
        <v>0.5492719627882523</v>
      </c>
      <c r="CP112" s="178">
        <v>0.48274274414906515</v>
      </c>
      <c r="CQ112" s="178">
        <v>0.5317985031696012</v>
      </c>
      <c r="CR112" s="178">
        <v>0.53984102491754593</v>
      </c>
      <c r="CS112" s="178">
        <v>0.55729651383380829</v>
      </c>
      <c r="CT112" s="178">
        <v>0.60766550932746144</v>
      </c>
      <c r="CU112" s="178">
        <v>0.61897926371087497</v>
      </c>
      <c r="CV112" s="178">
        <v>0.59230696818764939</v>
      </c>
      <c r="CW112" s="178">
        <v>0.58470696521458709</v>
      </c>
      <c r="CX112" s="178">
        <v>0.57747744935094547</v>
      </c>
      <c r="CY112" s="178">
        <v>0.5621956632046895</v>
      </c>
      <c r="CZ112" s="178">
        <v>0.58546610683487021</v>
      </c>
      <c r="DA112" s="178">
        <v>0.63716242146189117</v>
      </c>
      <c r="DB112" s="178">
        <v>0.68681214618654562</v>
      </c>
      <c r="DC112" s="178">
        <v>0.65294044570515108</v>
      </c>
      <c r="DD112" s="178">
        <v>0.69848217996067707</v>
      </c>
      <c r="DE112" s="178">
        <v>0.69724496521751744</v>
      </c>
      <c r="DF112" s="178">
        <v>0.74036848276117451</v>
      </c>
      <c r="DG112" s="178">
        <v>0.88657818323259019</v>
      </c>
      <c r="DH112" s="178">
        <v>0.90900210562611405</v>
      </c>
      <c r="DI112" s="178">
        <v>0.89467736043292123</v>
      </c>
      <c r="DJ112" s="178">
        <v>0.91321245977671284</v>
      </c>
      <c r="DK112" s="178">
        <v>0.89730529598538056</v>
      </c>
      <c r="DL112" s="178">
        <v>0.84724133820644087</v>
      </c>
      <c r="DM112" s="178">
        <v>0.83538725192888863</v>
      </c>
      <c r="DN112" s="178">
        <v>0.80708816710248921</v>
      </c>
      <c r="DO112" s="178">
        <v>0.8021022078412221</v>
      </c>
      <c r="DP112" s="178">
        <v>0.79314741415992995</v>
      </c>
      <c r="DQ112" s="178">
        <v>0.78959178388831919</v>
      </c>
      <c r="DR112" s="178">
        <v>0.69957042197259822</v>
      </c>
      <c r="DS112" s="178">
        <v>0.54127068824755942</v>
      </c>
      <c r="DT112" s="178">
        <v>0.45201542864631933</v>
      </c>
      <c r="DU112" s="178">
        <v>0.43902731985368815</v>
      </c>
      <c r="DV112" s="178">
        <v>0.42106005223508375</v>
      </c>
      <c r="DW112" s="178">
        <v>0.42782679119650924</v>
      </c>
      <c r="DX112" s="178">
        <v>0.42863957572057482</v>
      </c>
      <c r="DY112" s="178">
        <v>0.37817879597396775</v>
      </c>
      <c r="DZ112" s="178">
        <v>0.37197146924721375</v>
      </c>
      <c r="EA112" s="178">
        <v>0.37458328547836667</v>
      </c>
      <c r="EB112" s="178">
        <v>0.34367244301348321</v>
      </c>
      <c r="EC112" s="178">
        <v>0.32050965482070309</v>
      </c>
      <c r="ED112" s="178">
        <v>0.31218155008785686</v>
      </c>
      <c r="EE112" s="178">
        <v>0.2822186887850282</v>
      </c>
      <c r="EF112" s="178">
        <v>0.28125038609326131</v>
      </c>
      <c r="EG112" s="178">
        <v>0.28190751059933228</v>
      </c>
      <c r="EH112" s="178">
        <v>0.28981261057490526</v>
      </c>
      <c r="EI112" s="178">
        <v>0.28487290328806575</v>
      </c>
      <c r="EJ112" s="178">
        <v>0.29639316459429904</v>
      </c>
      <c r="EK112" s="178">
        <v>0.2911178855147572</v>
      </c>
      <c r="EL112" s="178">
        <v>0.28056942175927568</v>
      </c>
      <c r="EM112" s="178">
        <v>0.29207929856086279</v>
      </c>
      <c r="EN112" s="178">
        <v>0.28844825004296104</v>
      </c>
      <c r="EO112" s="178">
        <v>0.29405429399116034</v>
      </c>
      <c r="EP112" s="178">
        <v>0.29108609390723067</v>
      </c>
      <c r="EQ112" s="178">
        <v>0.29634826240619205</v>
      </c>
      <c r="ER112" s="178">
        <v>0.31187188154362561</v>
      </c>
      <c r="ES112" s="178">
        <v>0.30424657863930998</v>
      </c>
      <c r="ET112" s="178">
        <v>0.29696873116137928</v>
      </c>
      <c r="EU112" s="178">
        <v>0.3055621334075751</v>
      </c>
      <c r="EV112" s="178">
        <v>0.30127138457180441</v>
      </c>
      <c r="EW112" s="178">
        <v>0.30325566217603617</v>
      </c>
      <c r="EX112" s="178">
        <v>0.31885488712100007</v>
      </c>
      <c r="EY112" s="178">
        <v>0.32216992858518689</v>
      </c>
      <c r="EZ112" s="178">
        <v>0.34251036085850756</v>
      </c>
      <c r="FA112" s="178">
        <v>0.33816089313121012</v>
      </c>
      <c r="FB112" s="178">
        <v>0.33280929687598787</v>
      </c>
      <c r="FC112" s="178">
        <v>0.3234995618243236</v>
      </c>
      <c r="FD112" s="178">
        <v>0.30527041812988359</v>
      </c>
      <c r="FE112" s="178">
        <v>0.31488788279387486</v>
      </c>
      <c r="FF112" s="178">
        <v>0.32519826604599827</v>
      </c>
      <c r="FG112" s="178">
        <v>0.33151502853657289</v>
      </c>
      <c r="FH112" s="178">
        <v>0.34183970562808486</v>
      </c>
      <c r="FI112" s="178">
        <v>0.3589013015192476</v>
      </c>
      <c r="FJ112" s="178">
        <v>0.36763385194932674</v>
      </c>
      <c r="FK112" s="178">
        <v>0.37838585780992545</v>
      </c>
      <c r="FL112" s="178">
        <v>0.37905985145394516</v>
      </c>
      <c r="FM112" s="178">
        <v>0.38555780540363771</v>
      </c>
      <c r="FN112" s="178">
        <v>0.41477383596507678</v>
      </c>
      <c r="FO112" s="178">
        <v>0.46167073420456822</v>
      </c>
      <c r="FP112" s="178">
        <v>0.50955412497473895</v>
      </c>
      <c r="FQ112" s="178">
        <v>0.58254909404025101</v>
      </c>
      <c r="FR112" s="178">
        <v>0.6434267056567109</v>
      </c>
      <c r="FS112" s="178">
        <v>0.75350961454940002</v>
      </c>
      <c r="FT112" s="178">
        <v>0.82414210340260441</v>
      </c>
      <c r="FU112" s="380">
        <v>0.89567011084976034</v>
      </c>
      <c r="FV112" s="380">
        <v>0.85065451843590412</v>
      </c>
      <c r="FW112" s="380">
        <v>0.9889603667697483</v>
      </c>
      <c r="FX112" s="380">
        <v>1.0398131669819395</v>
      </c>
      <c r="FY112" s="380">
        <v>1.1204378035253637</v>
      </c>
      <c r="FZ112" s="380">
        <v>1.148680427632192</v>
      </c>
      <c r="GA112" s="380">
        <v>1.1379264400772942</v>
      </c>
      <c r="GB112" s="380">
        <v>1.1273033553363856</v>
      </c>
      <c r="GC112" s="380">
        <v>1.1361882080483927</v>
      </c>
    </row>
    <row r="113" spans="2:185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6.6824793168332324</v>
      </c>
      <c r="Q113" s="178">
        <v>6.3475653438000688</v>
      </c>
      <c r="R113" s="178">
        <v>5.3822873845881318</v>
      </c>
      <c r="S113" s="178">
        <v>5.5343180143412143</v>
      </c>
      <c r="T113" s="178">
        <v>5.3821139208252644</v>
      </c>
      <c r="U113" s="178">
        <v>5.0497742951366016</v>
      </c>
      <c r="V113" s="178">
        <v>5.7001482113945023</v>
      </c>
      <c r="W113" s="178">
        <v>5.4936198510206431</v>
      </c>
      <c r="X113" s="178">
        <v>5.1612182536480011</v>
      </c>
      <c r="Y113" s="178">
        <v>4.564982000246717</v>
      </c>
      <c r="Z113" s="178">
        <v>4.5220252241090257</v>
      </c>
      <c r="AA113" s="178">
        <v>4.1086695069101173</v>
      </c>
      <c r="AB113" s="178">
        <v>3.7617224856435296</v>
      </c>
      <c r="AC113" s="178">
        <v>3.4723489944155306</v>
      </c>
      <c r="AD113" s="178">
        <v>3.2709626959181333</v>
      </c>
      <c r="AE113" s="178">
        <v>3.0129079316976606</v>
      </c>
      <c r="AF113" s="178">
        <v>2.5414487324979773</v>
      </c>
      <c r="AG113" s="178">
        <v>2.4228500707904574</v>
      </c>
      <c r="AH113" s="178">
        <v>1.8099800883438528</v>
      </c>
      <c r="AI113" s="178">
        <v>1.5665304478777384</v>
      </c>
      <c r="AJ113" s="178">
        <v>1.4507455187259142</v>
      </c>
      <c r="AK113" s="178">
        <v>1.4048740695951638</v>
      </c>
      <c r="AL113" s="178">
        <v>1.2153449545129187</v>
      </c>
      <c r="AM113" s="178">
        <v>1.2060916403947666</v>
      </c>
      <c r="AN113" s="178">
        <v>1.1238389430887077</v>
      </c>
      <c r="AO113" s="178">
        <v>1.0722045508753919</v>
      </c>
      <c r="AP113" s="178">
        <v>0.91911889733560248</v>
      </c>
      <c r="AQ113" s="178">
        <v>0.72659269326333797</v>
      </c>
      <c r="AR113" s="178">
        <v>0.73523538784293474</v>
      </c>
      <c r="AS113" s="178">
        <v>0.67284016350450926</v>
      </c>
      <c r="AT113" s="178">
        <v>0.53709141936543958</v>
      </c>
      <c r="AU113" s="178">
        <v>0.49422019941706025</v>
      </c>
      <c r="AV113" s="178">
        <v>0.50846098167593168</v>
      </c>
      <c r="AW113" s="178">
        <v>0.51822084979466387</v>
      </c>
      <c r="AX113" s="178">
        <v>0.50454344400137752</v>
      </c>
      <c r="AY113" s="178">
        <v>0.41069696133128225</v>
      </c>
      <c r="AZ113" s="178">
        <v>0.41713637041079743</v>
      </c>
      <c r="BA113" s="178">
        <v>0.39594769396188156</v>
      </c>
      <c r="BB113" s="178">
        <v>0.37609079817711</v>
      </c>
      <c r="BC113" s="178">
        <v>0.35758161882599604</v>
      </c>
      <c r="BD113" s="178">
        <v>0.25212626191141457</v>
      </c>
      <c r="BE113" s="178">
        <v>0.19426948409820743</v>
      </c>
      <c r="BF113" s="178">
        <v>0.19054014348460643</v>
      </c>
      <c r="BG113" s="178">
        <v>0.17629557724604211</v>
      </c>
      <c r="BH113" s="178">
        <v>0.1351291775157698</v>
      </c>
      <c r="BI113" s="178">
        <v>0.10266178419220826</v>
      </c>
      <c r="BJ113" s="178">
        <v>8.4935561552761191E-2</v>
      </c>
      <c r="BK113" s="178">
        <v>9.8361567775730241E-2</v>
      </c>
      <c r="BL113" s="178">
        <v>0.13019085278615183</v>
      </c>
      <c r="BM113" s="178">
        <v>0.1258821661385203</v>
      </c>
      <c r="BN113" s="178">
        <v>0.12526663947457353</v>
      </c>
      <c r="BO113" s="178">
        <v>0.12096139702090419</v>
      </c>
      <c r="BP113" s="178">
        <v>0.15415003765231164</v>
      </c>
      <c r="BQ113" s="178">
        <v>0.22955896364867134</v>
      </c>
      <c r="BR113" s="178">
        <v>0.27021357322472717</v>
      </c>
      <c r="BS113" s="178">
        <v>0.31296524700771072</v>
      </c>
      <c r="BT113" s="178">
        <v>0.39451223892160292</v>
      </c>
      <c r="BU113" s="178">
        <v>0.43943441020564111</v>
      </c>
      <c r="BV113" s="178">
        <v>0.44525457310966493</v>
      </c>
      <c r="BW113" s="178">
        <v>0.44009603530993657</v>
      </c>
      <c r="BX113" s="178">
        <v>0.41438023230790916</v>
      </c>
      <c r="BY113" s="178">
        <v>0.43886642857105279</v>
      </c>
      <c r="BZ113" s="178">
        <v>0.44727595492819533</v>
      </c>
      <c r="CA113" s="178">
        <v>0.45245725756187349</v>
      </c>
      <c r="CB113" s="178">
        <v>0.42346594603431781</v>
      </c>
      <c r="CC113" s="178">
        <v>0.44576981767559348</v>
      </c>
      <c r="CD113" s="178">
        <v>0.4174829247958432</v>
      </c>
      <c r="CE113" s="178">
        <v>0.37786116433025213</v>
      </c>
      <c r="CF113" s="178">
        <v>0.28580687622711154</v>
      </c>
      <c r="CG113" s="178">
        <v>0.29896350199844146</v>
      </c>
      <c r="CH113" s="178">
        <v>0.38492565482694269</v>
      </c>
      <c r="CI113" s="178">
        <v>0.43990707861756578</v>
      </c>
      <c r="CJ113" s="178">
        <v>0.46056121135058281</v>
      </c>
      <c r="CK113" s="178">
        <v>0.46508695380296411</v>
      </c>
      <c r="CL113" s="178">
        <v>0.46508695380296411</v>
      </c>
      <c r="CM113" s="178">
        <v>0.46962942644525002</v>
      </c>
      <c r="CN113" s="178">
        <v>0.47157600608779116</v>
      </c>
      <c r="CO113" s="178">
        <v>0.48181269336366123</v>
      </c>
      <c r="CP113" s="178">
        <v>0.47986479845090008</v>
      </c>
      <c r="CQ113" s="178">
        <v>0.47791709780311387</v>
      </c>
      <c r="CR113" s="178">
        <v>0.47801610156489005</v>
      </c>
      <c r="CS113" s="178">
        <v>0.44338092214723429</v>
      </c>
      <c r="CT113" s="178">
        <v>0.37423552986170855</v>
      </c>
      <c r="CU113" s="178">
        <v>0.32619399533440385</v>
      </c>
      <c r="CV113" s="178">
        <v>0.31122373430184996</v>
      </c>
      <c r="CW113" s="178">
        <v>0.29751559848645331</v>
      </c>
      <c r="CX113" s="178">
        <v>0.4083791572097546</v>
      </c>
      <c r="CY113" s="178">
        <v>0.51718716330004755</v>
      </c>
      <c r="CZ113" s="178">
        <v>0.64462822812258447</v>
      </c>
      <c r="DA113" s="178">
        <v>0.60537418670015664</v>
      </c>
      <c r="DB113" s="178">
        <v>0.64077083074639174</v>
      </c>
      <c r="DC113" s="178">
        <v>0.67120616179373027</v>
      </c>
      <c r="DD113" s="178">
        <v>0.73436884041577632</v>
      </c>
      <c r="DE113" s="178">
        <v>0.78941022932992977</v>
      </c>
      <c r="DF113" s="178">
        <v>0.849454509471125</v>
      </c>
      <c r="DG113" s="178">
        <v>0.85487599693737581</v>
      </c>
      <c r="DH113" s="178">
        <v>0.87110841411710249</v>
      </c>
      <c r="DI113" s="178">
        <v>0.87716240095301035</v>
      </c>
      <c r="DJ113" s="178">
        <v>0.81079551683909701</v>
      </c>
      <c r="DK113" s="178">
        <v>0.73265489622903002</v>
      </c>
      <c r="DL113" s="178">
        <v>0.64726939969409003</v>
      </c>
      <c r="DM113" s="178">
        <v>0.74359938533083791</v>
      </c>
      <c r="DN113" s="178">
        <v>0.78156845615005777</v>
      </c>
      <c r="DO113" s="178">
        <v>0.79712377069607743</v>
      </c>
      <c r="DP113" s="178">
        <v>0.78891319953054651</v>
      </c>
      <c r="DQ113" s="178">
        <v>0.81410137474885724</v>
      </c>
      <c r="DR113" s="178">
        <v>0.8234279195441716</v>
      </c>
      <c r="DS113" s="178">
        <v>0.92976356216507539</v>
      </c>
      <c r="DT113" s="178">
        <v>0.94965370779273928</v>
      </c>
      <c r="DU113" s="178">
        <v>0.99620975358208197</v>
      </c>
      <c r="DV113" s="178">
        <v>0.97772832332597626</v>
      </c>
      <c r="DW113" s="178">
        <v>0.97638801949277321</v>
      </c>
      <c r="DX113" s="178">
        <v>0.96939696638152117</v>
      </c>
      <c r="DY113" s="178">
        <v>0.84657317076182603</v>
      </c>
      <c r="DZ113" s="178">
        <v>0.80316432647185221</v>
      </c>
      <c r="EA113" s="178">
        <v>0.78777506435091293</v>
      </c>
      <c r="EB113" s="178">
        <v>0.75847097993764867</v>
      </c>
      <c r="EC113" s="178">
        <v>0.69409506555176959</v>
      </c>
      <c r="ED113" s="178">
        <v>0.64848268726941571</v>
      </c>
      <c r="EE113" s="178">
        <v>0.58308220521287513</v>
      </c>
      <c r="EF113" s="178">
        <v>0.57147032147351406</v>
      </c>
      <c r="EG113" s="178">
        <v>0.55774449209223254</v>
      </c>
      <c r="EH113" s="178">
        <v>0.5610174176149334</v>
      </c>
      <c r="EI113" s="178">
        <v>0.55839855701391483</v>
      </c>
      <c r="EJ113" s="178">
        <v>0.56689887273852602</v>
      </c>
      <c r="EK113" s="178">
        <v>0.56559048343413465</v>
      </c>
      <c r="EL113" s="178">
        <v>0.55052906751683894</v>
      </c>
      <c r="EM113" s="178">
        <v>0.5734008170067193</v>
      </c>
      <c r="EN113" s="178">
        <v>0.58653407241047051</v>
      </c>
      <c r="EO113" s="178">
        <v>0.57339429667338382</v>
      </c>
      <c r="EP113" s="178">
        <v>0.57273880786092801</v>
      </c>
      <c r="EQ113" s="178">
        <v>0.61977058409420882</v>
      </c>
      <c r="ER113" s="178">
        <v>0.7181927373702639</v>
      </c>
      <c r="ES113" s="178">
        <v>0.74296534688338056</v>
      </c>
      <c r="ET113" s="178">
        <v>0.74834658859309133</v>
      </c>
      <c r="EU113" s="178">
        <v>0.77596382104189421</v>
      </c>
      <c r="EV113" s="178">
        <v>0.83195499927031069</v>
      </c>
      <c r="EW113" s="178">
        <v>0.84148360172912606</v>
      </c>
      <c r="EX113" s="178">
        <v>0.83191043321243729</v>
      </c>
      <c r="EY113" s="178">
        <v>0.81493391061666398</v>
      </c>
      <c r="EZ113" s="178">
        <v>0.83463449451978799</v>
      </c>
      <c r="FA113" s="178">
        <v>0.88380907253246421</v>
      </c>
      <c r="FB113" s="178">
        <v>0.93460048237733484</v>
      </c>
      <c r="FC113" s="178">
        <v>0.90449808343582216</v>
      </c>
      <c r="FD113" s="178">
        <v>0.85698292428933498</v>
      </c>
      <c r="FE113" s="178">
        <v>0.85357891928523844</v>
      </c>
      <c r="FF113" s="178">
        <v>0.87748735058175431</v>
      </c>
      <c r="FG113" s="178">
        <v>0.92192387847049284</v>
      </c>
      <c r="FH113" s="178">
        <v>0.89868701139734963</v>
      </c>
      <c r="FI113" s="178">
        <v>0.94192267717766287</v>
      </c>
      <c r="FJ113" s="178">
        <v>1.0204306256102553</v>
      </c>
      <c r="FK113" s="178">
        <v>1.0225289680583531</v>
      </c>
      <c r="FL113" s="178">
        <v>1.0155497211824929</v>
      </c>
      <c r="FM113" s="178">
        <v>1.0656124582325079</v>
      </c>
      <c r="FN113" s="178">
        <v>1.1145621844645262</v>
      </c>
      <c r="FO113" s="178">
        <v>1.2212698733188192</v>
      </c>
      <c r="FP113" s="178">
        <v>1.4764150876668205</v>
      </c>
      <c r="FQ113" s="178">
        <v>1.6159864492019169</v>
      </c>
      <c r="FR113" s="178">
        <v>1.9252436147204675</v>
      </c>
      <c r="FS113" s="178">
        <v>2.0660582327408914</v>
      </c>
      <c r="FT113" s="178">
        <v>2.2585173010078639</v>
      </c>
      <c r="FU113" s="380">
        <v>2.5701831745175614</v>
      </c>
      <c r="FV113" s="380">
        <v>2.444756774258535</v>
      </c>
      <c r="FW113" s="380">
        <v>3.3015338945777133</v>
      </c>
      <c r="FX113" s="380">
        <v>3.5825429390503856</v>
      </c>
      <c r="FY113" s="380">
        <v>3.7476122139146741</v>
      </c>
      <c r="FZ113" s="380">
        <v>3.869150508048683</v>
      </c>
      <c r="GA113" s="380">
        <v>3.9120804905216495</v>
      </c>
      <c r="GB113" s="380">
        <v>3.8372995366274085</v>
      </c>
      <c r="GC113" s="380">
        <v>3.8928683659433023</v>
      </c>
    </row>
    <row r="114" spans="2:185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-2.1116474203480777</v>
      </c>
      <c r="Q114" s="178">
        <v>-1.7221707354008657</v>
      </c>
      <c r="R114" s="178">
        <v>0.26766510912760566</v>
      </c>
      <c r="S114" s="178">
        <v>0.98502054859292798</v>
      </c>
      <c r="T114" s="178">
        <v>1.1375959925579053</v>
      </c>
      <c r="U114" s="178">
        <v>1.6299271964370377</v>
      </c>
      <c r="V114" s="178">
        <v>1.8338826974798081</v>
      </c>
      <c r="W114" s="178">
        <v>1.7429892791320611</v>
      </c>
      <c r="X114" s="178">
        <v>1.4572581277872558</v>
      </c>
      <c r="Y114" s="178">
        <v>1.1816557568848651</v>
      </c>
      <c r="Z114" s="178">
        <v>1.1736928318921827</v>
      </c>
      <c r="AA114" s="178">
        <v>1.7020422437108209</v>
      </c>
      <c r="AB114" s="178">
        <v>1.9414530025539278</v>
      </c>
      <c r="AC114" s="178">
        <v>2.0479539711024017</v>
      </c>
      <c r="AD114" s="178">
        <v>1.9770938795052686</v>
      </c>
      <c r="AE114" s="178">
        <v>1.4167103607417104</v>
      </c>
      <c r="AF114" s="178">
        <v>1.1485811749042441</v>
      </c>
      <c r="AG114" s="178">
        <v>1.1780973502781009</v>
      </c>
      <c r="AH114" s="178">
        <v>1.2364096214869278</v>
      </c>
      <c r="AI114" s="178">
        <v>1.2009866686777997</v>
      </c>
      <c r="AJ114" s="178">
        <v>1.2018456839091627</v>
      </c>
      <c r="AK114" s="178">
        <v>1.2394468298231658</v>
      </c>
      <c r="AL114" s="178">
        <v>0.80148879497629366</v>
      </c>
      <c r="AM114" s="178">
        <v>-7.9165515298914357E-2</v>
      </c>
      <c r="AN114" s="178">
        <v>-0.67388757891044193</v>
      </c>
      <c r="AO114" s="178">
        <v>-1.2976130053742452</v>
      </c>
      <c r="AP114" s="178">
        <v>-1.6918057157307622</v>
      </c>
      <c r="AQ114" s="178">
        <v>-1.0881559666921241</v>
      </c>
      <c r="AR114" s="178">
        <v>0.43497657714675952</v>
      </c>
      <c r="AS114" s="178">
        <v>0.35273496711245045</v>
      </c>
      <c r="AT114" s="178">
        <v>0.32176312465599821</v>
      </c>
      <c r="AU114" s="178">
        <v>0.30148790143076809</v>
      </c>
      <c r="AV114" s="178">
        <v>0.18405310401613661</v>
      </c>
      <c r="AW114" s="178">
        <v>0.10152257887344263</v>
      </c>
      <c r="AX114" s="178">
        <v>0.36104554394114174</v>
      </c>
      <c r="AY114" s="178">
        <v>0.51760962605000316</v>
      </c>
      <c r="AZ114" s="178">
        <v>0.42989313916284999</v>
      </c>
      <c r="BA114" s="178">
        <v>0.39908566591080152</v>
      </c>
      <c r="BB114" s="178">
        <v>0.34777846094588938</v>
      </c>
      <c r="BC114" s="178">
        <v>0.39275407325970768</v>
      </c>
      <c r="BD114" s="178">
        <v>0.43265095560608202</v>
      </c>
      <c r="BE114" s="178">
        <v>0.49534749305612102</v>
      </c>
      <c r="BF114" s="178">
        <v>0.53585819809886637</v>
      </c>
      <c r="BG114" s="178">
        <v>0.49240789349764746</v>
      </c>
      <c r="BH114" s="178">
        <v>0.58320356578399313</v>
      </c>
      <c r="BI114" s="178">
        <v>0.58813906762308754</v>
      </c>
      <c r="BJ114" s="178">
        <v>0.63355327263293759</v>
      </c>
      <c r="BK114" s="178">
        <v>0.70836339834625051</v>
      </c>
      <c r="BL114" s="178">
        <v>0.69964425058378588</v>
      </c>
      <c r="BM114" s="178">
        <v>0.74325634052163281</v>
      </c>
      <c r="BN114" s="178">
        <v>0.76416700812665894</v>
      </c>
      <c r="BO114" s="178">
        <v>0.7701122476075124</v>
      </c>
      <c r="BP114" s="178">
        <v>0.79245102454150462</v>
      </c>
      <c r="BQ114" s="178">
        <v>0.77041510904546939</v>
      </c>
      <c r="BR114" s="178">
        <v>0.78081755339979608</v>
      </c>
      <c r="BS114" s="178">
        <v>0.8540942561543261</v>
      </c>
      <c r="BT114" s="178">
        <v>0.82022680537161463</v>
      </c>
      <c r="BU114" s="178">
        <v>0.79937484322974406</v>
      </c>
      <c r="BV114" s="178">
        <v>0.85070477219129437</v>
      </c>
      <c r="BW114" s="178">
        <v>0.85414934041757995</v>
      </c>
      <c r="BX114" s="178">
        <v>0.84566228332263371</v>
      </c>
      <c r="BY114" s="178">
        <v>0.90323502302143766</v>
      </c>
      <c r="BZ114" s="178">
        <v>0.93347334395929416</v>
      </c>
      <c r="CA114" s="178">
        <v>0.96319499782302032</v>
      </c>
      <c r="CB114" s="178">
        <v>1.031467903004506</v>
      </c>
      <c r="CC114" s="178">
        <v>1.0617163689961693</v>
      </c>
      <c r="CD114" s="178">
        <v>1.0902271258316496</v>
      </c>
      <c r="CE114" s="178">
        <v>1.1679333710038478</v>
      </c>
      <c r="CF114" s="178">
        <v>1.2324298383937027</v>
      </c>
      <c r="CG114" s="178">
        <v>1.2896802160121563</v>
      </c>
      <c r="CH114" s="178">
        <v>1.3095639010626865</v>
      </c>
      <c r="CI114" s="178">
        <v>1.3240383890012577</v>
      </c>
      <c r="CJ114" s="178">
        <v>1.3809864228764308</v>
      </c>
      <c r="CK114" s="178">
        <v>1.3781128164237035</v>
      </c>
      <c r="CL114" s="178">
        <v>1.3300421748518829</v>
      </c>
      <c r="CM114" s="178">
        <v>1.315657663509338</v>
      </c>
      <c r="CN114" s="178">
        <v>1.2029083720289151</v>
      </c>
      <c r="CO114" s="178">
        <v>1.260665256432171</v>
      </c>
      <c r="CP114" s="178">
        <v>1.3853529945617655</v>
      </c>
      <c r="CQ114" s="178">
        <v>1.3939385596383378</v>
      </c>
      <c r="CR114" s="178">
        <v>1.3799693608076442</v>
      </c>
      <c r="CS114" s="178">
        <v>1.4104839701652079</v>
      </c>
      <c r="CT114" s="178">
        <v>1.3527465771985376</v>
      </c>
      <c r="CU114" s="178">
        <v>1.564875828792438</v>
      </c>
      <c r="CV114" s="178">
        <v>1.5381356946354785</v>
      </c>
      <c r="CW114" s="178">
        <v>1.5559183670615386</v>
      </c>
      <c r="CX114" s="178">
        <v>1.5879001638039014</v>
      </c>
      <c r="CY114" s="178">
        <v>1.5966130283345112</v>
      </c>
      <c r="CZ114" s="178">
        <v>1.5351120268196876</v>
      </c>
      <c r="DA114" s="178">
        <v>1.4796846560316865</v>
      </c>
      <c r="DB114" s="178">
        <v>1.3827090149547256</v>
      </c>
      <c r="DC114" s="178">
        <v>1.3729729274756046</v>
      </c>
      <c r="DD114" s="178">
        <v>1.4899639922057251</v>
      </c>
      <c r="DE114" s="178">
        <v>1.4856277599828367</v>
      </c>
      <c r="DF114" s="178">
        <v>1.5086510164682903</v>
      </c>
      <c r="DG114" s="178">
        <v>1.3675640115167411</v>
      </c>
      <c r="DH114" s="178">
        <v>1.2862888298202968</v>
      </c>
      <c r="DI114" s="178">
        <v>1.1424854502167925</v>
      </c>
      <c r="DJ114" s="178">
        <v>1.0662787281288786</v>
      </c>
      <c r="DK114" s="178">
        <v>0.93004952826625065</v>
      </c>
      <c r="DL114" s="178">
        <v>0.96962703307905329</v>
      </c>
      <c r="DM114" s="178">
        <v>0.92470929536583668</v>
      </c>
      <c r="DN114" s="178">
        <v>0.83145540472618151</v>
      </c>
      <c r="DO114" s="178">
        <v>0.70147130426542148</v>
      </c>
      <c r="DP114" s="178">
        <v>0.47399601300750582</v>
      </c>
      <c r="DQ114" s="178">
        <v>0.31923906774220079</v>
      </c>
      <c r="DR114" s="178">
        <v>0.23724008837893251</v>
      </c>
      <c r="DS114" s="178">
        <v>4.3250653742354928E-4</v>
      </c>
      <c r="DT114" s="178">
        <v>1.2226181774410705E-2</v>
      </c>
      <c r="DU114" s="178">
        <v>1.3887294478019285E-2</v>
      </c>
      <c r="DV114" s="178">
        <v>1.0973307479369865E-2</v>
      </c>
      <c r="DW114" s="178">
        <v>2.809327370498238E-2</v>
      </c>
      <c r="DX114" s="178">
        <v>4.174735380624206E-2</v>
      </c>
      <c r="DY114" s="178">
        <v>5.4490109071826609E-2</v>
      </c>
      <c r="DZ114" s="178">
        <v>7.1079728801125341E-2</v>
      </c>
      <c r="EA114" s="178">
        <v>8.3545513665175264E-2</v>
      </c>
      <c r="EB114" s="178">
        <v>0.11902108647239373</v>
      </c>
      <c r="EC114" s="178">
        <v>0.11128537681463868</v>
      </c>
      <c r="ED114" s="178">
        <v>0.11330092292564409</v>
      </c>
      <c r="EE114" s="178">
        <v>0.12031995764073855</v>
      </c>
      <c r="EF114" s="178">
        <v>0.1236792253457093</v>
      </c>
      <c r="EG114" s="178">
        <v>0.13024954126034771</v>
      </c>
      <c r="EH114" s="178">
        <v>0.13348569240453934</v>
      </c>
      <c r="EI114" s="178">
        <v>0.13401815216543334</v>
      </c>
      <c r="EJ114" s="178">
        <v>0.13206909188547122</v>
      </c>
      <c r="EK114" s="178">
        <v>0.13183556346030123</v>
      </c>
      <c r="EL114" s="178">
        <v>0.13125830318360521</v>
      </c>
      <c r="EM114" s="178">
        <v>0.13159818589651451</v>
      </c>
      <c r="EN114" s="178">
        <v>0.10941118493453494</v>
      </c>
      <c r="EO114" s="178">
        <v>0.13846737160250022</v>
      </c>
      <c r="EP114" s="178">
        <v>0.14959980415023999</v>
      </c>
      <c r="EQ114" s="178">
        <v>0.15466364845973146</v>
      </c>
      <c r="ER114" s="178">
        <v>0.16843643688871968</v>
      </c>
      <c r="ES114" s="178">
        <v>0.17263691487981525</v>
      </c>
      <c r="ET114" s="178">
        <v>0.17118030605367807</v>
      </c>
      <c r="EU114" s="178">
        <v>0.17066380988027063</v>
      </c>
      <c r="EV114" s="178">
        <v>0.1705417422906601</v>
      </c>
      <c r="EW114" s="178">
        <v>0.17113857642198127</v>
      </c>
      <c r="EX114" s="178">
        <v>0.16912732920916973</v>
      </c>
      <c r="EY114" s="178">
        <v>0.17977058721122585</v>
      </c>
      <c r="EZ114" s="178">
        <v>0.18635401239035954</v>
      </c>
      <c r="FA114" s="178">
        <v>0.17819204395446597</v>
      </c>
      <c r="FB114" s="178">
        <v>0.18217545603969576</v>
      </c>
      <c r="FC114" s="178">
        <v>0.18403960936120001</v>
      </c>
      <c r="FD114" s="178">
        <v>0.16619098099768959</v>
      </c>
      <c r="FE114" s="178">
        <v>0.18154671736797834</v>
      </c>
      <c r="FF114" s="178">
        <v>0.20060720987820879</v>
      </c>
      <c r="FG114" s="178">
        <v>0.21274041246361719</v>
      </c>
      <c r="FH114" s="178">
        <v>0.19385194932542404</v>
      </c>
      <c r="FI114" s="178">
        <v>0.2001198104470987</v>
      </c>
      <c r="FJ114" s="178">
        <v>0.21221946911108347</v>
      </c>
      <c r="FK114" s="178">
        <v>0.21243600421478703</v>
      </c>
      <c r="FL114" s="178">
        <v>0.22361518808685688</v>
      </c>
      <c r="FM114" s="178">
        <v>0.25105121866436164</v>
      </c>
      <c r="FN114" s="178">
        <v>0.28832820758467648</v>
      </c>
      <c r="FO114" s="178">
        <v>0.306700517953999</v>
      </c>
      <c r="FP114" s="178">
        <v>9.996894667701639E-2</v>
      </c>
      <c r="FQ114" s="178">
        <v>0.10025442490857017</v>
      </c>
      <c r="FR114" s="178">
        <v>0.15882438768973017</v>
      </c>
      <c r="FS114" s="178">
        <v>0.14495335461973724</v>
      </c>
      <c r="FT114" s="178">
        <v>0.27396335137589745</v>
      </c>
      <c r="FU114" s="380">
        <v>0.30400481799026835</v>
      </c>
      <c r="FV114" s="380">
        <v>0.28683078391714645</v>
      </c>
      <c r="FW114" s="380">
        <v>0.79996221096576647</v>
      </c>
      <c r="FX114" s="380">
        <v>0.96377610975831374</v>
      </c>
      <c r="FY114" s="380">
        <v>1.0907377828789819</v>
      </c>
      <c r="FZ114" s="380">
        <v>0.73556479915215078</v>
      </c>
      <c r="GA114" s="380">
        <v>0.87490391198589634</v>
      </c>
      <c r="GB114" s="380">
        <v>0.8907785382530875</v>
      </c>
      <c r="GC114" s="380">
        <v>0.78624495706021946</v>
      </c>
    </row>
    <row r="115" spans="2:185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</row>
    <row r="116" spans="2:185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</row>
    <row r="117" spans="2:185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>
        <v>98.218791210170806</v>
      </c>
      <c r="AB117" s="178">
        <v>94.645666159373093</v>
      </c>
      <c r="AC117" s="178">
        <v>90.218225600737071</v>
      </c>
      <c r="AD117" s="178">
        <v>85.467600660220455</v>
      </c>
      <c r="AE117" s="178">
        <v>79.820271108246075</v>
      </c>
      <c r="AF117" s="178">
        <v>74.620315575977173</v>
      </c>
      <c r="AG117" s="178">
        <v>69.200504504356772</v>
      </c>
      <c r="AH117" s="178">
        <v>64.101524043730734</v>
      </c>
      <c r="AI117" s="178">
        <v>59.018898931371332</v>
      </c>
      <c r="AJ117" s="178">
        <v>54.378070905680651</v>
      </c>
      <c r="AK117" s="178">
        <v>50.346801205861084</v>
      </c>
      <c r="AL117" s="178">
        <v>46.843205599388149</v>
      </c>
      <c r="AM117" s="180">
        <v>43.525439300960066</v>
      </c>
      <c r="AN117" s="180">
        <v>40.557019895125009</v>
      </c>
      <c r="AO117" s="180">
        <v>38.007605140329417</v>
      </c>
      <c r="AP117" s="180">
        <v>35.84960903052783</v>
      </c>
      <c r="AQ117" s="180">
        <v>34.076741099135873</v>
      </c>
      <c r="AR117" s="180">
        <v>32.02256920641382</v>
      </c>
      <c r="AS117" s="180">
        <v>30.232131446301857</v>
      </c>
      <c r="AT117" s="180">
        <v>28.696398600711358</v>
      </c>
      <c r="AU117" s="180">
        <v>27.459962436443618</v>
      </c>
      <c r="AV117" s="180">
        <v>26.317853655679091</v>
      </c>
      <c r="AW117" s="180">
        <v>25.14255180873992</v>
      </c>
      <c r="AX117" s="180">
        <v>23.963750193238532</v>
      </c>
      <c r="AY117" s="180">
        <v>22.960959408277269</v>
      </c>
      <c r="AZ117" s="180">
        <v>21.959111081857863</v>
      </c>
      <c r="BA117" s="180">
        <v>20.913516086560779</v>
      </c>
      <c r="BB117" s="180">
        <v>19.784887737480595</v>
      </c>
      <c r="BC117" s="180">
        <v>18.705604382987516</v>
      </c>
      <c r="BD117" s="180">
        <v>17.872908046398162</v>
      </c>
      <c r="BE117" s="180">
        <v>17.117160410623988</v>
      </c>
      <c r="BF117" s="180">
        <v>16.382716434263411</v>
      </c>
      <c r="BG117" s="180">
        <v>15.666435713213067</v>
      </c>
      <c r="BH117" s="180">
        <v>14.978633987274748</v>
      </c>
      <c r="BI117" s="180">
        <v>14.344647411130019</v>
      </c>
      <c r="BJ117" s="180">
        <v>13.803861646867155</v>
      </c>
      <c r="BK117" s="180">
        <v>13.304699213992798</v>
      </c>
      <c r="BL117" s="180">
        <v>12.907530829433632</v>
      </c>
      <c r="BM117" s="180">
        <v>12.644868272999688</v>
      </c>
      <c r="BN117" s="180">
        <v>12.486883252184455</v>
      </c>
      <c r="BO117" s="180">
        <v>12.373912139595644</v>
      </c>
      <c r="BP117" s="180">
        <v>12.310554800090134</v>
      </c>
      <c r="BQ117" s="180">
        <v>12.270654368616206</v>
      </c>
      <c r="BR117" s="180">
        <v>12.254061786037184</v>
      </c>
      <c r="BS117" s="180">
        <v>12.265941493762899</v>
      </c>
      <c r="BT117" s="180">
        <v>12.290576131873543</v>
      </c>
      <c r="BU117" s="180">
        <v>12.317806451588019</v>
      </c>
      <c r="BV117" s="180">
        <v>12.288200258313831</v>
      </c>
      <c r="BW117" s="180">
        <v>12.249284183675746</v>
      </c>
      <c r="BX117" s="180">
        <v>12.21461693745589</v>
      </c>
      <c r="BY117" s="180">
        <v>12.167192311398267</v>
      </c>
      <c r="BZ117" s="180">
        <v>12.111619331935518</v>
      </c>
      <c r="CA117" s="180">
        <v>12.076436197214303</v>
      </c>
      <c r="CB117" s="180">
        <v>12.049182886174714</v>
      </c>
      <c r="CC117" s="180">
        <v>12.040980974533744</v>
      </c>
      <c r="CD117" s="180">
        <v>12.049874739620293</v>
      </c>
      <c r="CE117" s="180">
        <v>12.084817918075874</v>
      </c>
      <c r="CF117" s="180">
        <v>12.137878978492299</v>
      </c>
      <c r="CG117" s="180">
        <v>12.221900705177614</v>
      </c>
      <c r="CH117" s="180">
        <v>12.346962399722905</v>
      </c>
      <c r="CI117" s="180">
        <v>12.464533808905465</v>
      </c>
      <c r="CJ117" s="180">
        <v>12.587169282176669</v>
      </c>
      <c r="CK117" s="180">
        <v>12.725370760137999</v>
      </c>
      <c r="CL117" s="180">
        <v>12.889809876243131</v>
      </c>
      <c r="CM117" s="180">
        <v>13.057208979537593</v>
      </c>
      <c r="CN117" s="180">
        <v>13.203920860153451</v>
      </c>
      <c r="CO117" s="180">
        <v>13.341721771193171</v>
      </c>
      <c r="CP117" s="180">
        <v>13.461965036691371</v>
      </c>
      <c r="CQ117" s="180">
        <v>13.543191657157937</v>
      </c>
      <c r="CR117" s="180">
        <v>13.608872103129176</v>
      </c>
      <c r="CS117" s="180">
        <v>13.634445774816539</v>
      </c>
      <c r="CT117" s="180">
        <v>13.653024591924945</v>
      </c>
      <c r="CU117" s="180">
        <v>13.720515828482061</v>
      </c>
      <c r="CV117" s="180">
        <v>13.765292198334777</v>
      </c>
      <c r="CW117" s="180">
        <v>13.780649023827607</v>
      </c>
      <c r="CX117" s="180">
        <v>13.789321497628816</v>
      </c>
      <c r="CY117" s="180">
        <v>13.777041739103035</v>
      </c>
      <c r="CZ117" s="180">
        <v>13.781976281684649</v>
      </c>
      <c r="DA117" s="180">
        <v>13.768296253381408</v>
      </c>
      <c r="DB117" s="180">
        <v>13.749030915553906</v>
      </c>
      <c r="DC117" s="180">
        <v>13.768852082253712</v>
      </c>
      <c r="DD117" s="180">
        <v>13.946033217437614</v>
      </c>
      <c r="DE117" s="180">
        <v>14.166297190192111</v>
      </c>
      <c r="DF117" s="180">
        <v>14.365595597224679</v>
      </c>
      <c r="DG117" s="180">
        <v>14.480116879047689</v>
      </c>
      <c r="DH117" s="180">
        <v>14.588657121799375</v>
      </c>
      <c r="DI117" s="180">
        <v>14.702261185152832</v>
      </c>
      <c r="DJ117" s="180">
        <v>14.777074117470089</v>
      </c>
      <c r="DK117" s="180">
        <v>14.845267597902945</v>
      </c>
      <c r="DL117" s="180">
        <v>14.894849235668595</v>
      </c>
      <c r="DM117" s="180">
        <v>14.954712516628854</v>
      </c>
      <c r="DN117" s="180">
        <v>14.977958628457234</v>
      </c>
      <c r="DO117" s="180">
        <v>14.939558129806896</v>
      </c>
      <c r="DP117" s="180">
        <v>14.607232893281164</v>
      </c>
      <c r="DQ117" s="180">
        <v>14.210135805357616</v>
      </c>
      <c r="DR117" s="180">
        <v>13.819072663468779</v>
      </c>
      <c r="DS117" s="180">
        <v>13.483537627934883</v>
      </c>
      <c r="DT117" s="180">
        <v>13.177509623659688</v>
      </c>
      <c r="DU117" s="180">
        <v>12.867313265857261</v>
      </c>
      <c r="DV117" s="180">
        <v>12.567032987304083</v>
      </c>
      <c r="DW117" s="180">
        <v>12.258922723570564</v>
      </c>
      <c r="DX117" s="180">
        <v>11.929884109857669</v>
      </c>
      <c r="DY117" s="180">
        <v>11.566796268898205</v>
      </c>
      <c r="DZ117" s="180">
        <v>11.234362157699529</v>
      </c>
      <c r="EA117" s="180">
        <v>10.927917010593834</v>
      </c>
      <c r="EB117" s="180">
        <v>10.740459077447939</v>
      </c>
      <c r="EC117" s="180">
        <v>10.600899130658025</v>
      </c>
      <c r="ED117" s="180">
        <v>10.481729180028964</v>
      </c>
      <c r="EE117" s="180">
        <v>10.284675898299422</v>
      </c>
      <c r="EF117" s="180">
        <v>10.070597639398237</v>
      </c>
      <c r="EG117" s="180">
        <v>9.8835477502367439</v>
      </c>
      <c r="EH117" s="180">
        <v>9.7200778695829335</v>
      </c>
      <c r="EI117" s="180">
        <v>9.5675210407941691</v>
      </c>
      <c r="EJ117" s="180">
        <v>9.4657583915160437</v>
      </c>
      <c r="EK117" s="180">
        <v>9.3913358144363421</v>
      </c>
      <c r="EL117" s="180">
        <v>9.3120692231117186</v>
      </c>
      <c r="EM117" s="180">
        <v>9.2382969928418426</v>
      </c>
      <c r="EN117" s="180">
        <v>9.1785762611081623</v>
      </c>
      <c r="EO117" s="180">
        <v>9.0635849727340947</v>
      </c>
      <c r="EP117" s="180">
        <v>8.9051917372146683</v>
      </c>
      <c r="EQ117" s="180">
        <v>8.788537638950956</v>
      </c>
      <c r="ER117" s="180">
        <v>8.6961367181626503</v>
      </c>
      <c r="ES117" s="180">
        <v>8.5617673193456589</v>
      </c>
      <c r="ET117" s="180">
        <v>8.4087836227139547</v>
      </c>
      <c r="EU117" s="180">
        <v>8.2574550354349796</v>
      </c>
      <c r="EV117" s="180">
        <v>8.0645358099317619</v>
      </c>
      <c r="EW117" s="180">
        <v>7.8726393981827902</v>
      </c>
      <c r="EX117" s="180">
        <v>7.7019429568056408</v>
      </c>
      <c r="EY117" s="180">
        <v>7.5442704122718585</v>
      </c>
      <c r="EZ117" s="180">
        <v>7.4037974504459925</v>
      </c>
      <c r="FA117" s="180">
        <v>7.331754402341395</v>
      </c>
      <c r="FB117" s="180">
        <v>7.296324293982881</v>
      </c>
      <c r="FC117" s="180">
        <v>7.2803873036109357</v>
      </c>
      <c r="FD117" s="180">
        <v>7.2493253738222796</v>
      </c>
      <c r="FE117" s="180">
        <v>7.2723419812465551</v>
      </c>
      <c r="FF117" s="180">
        <v>7.3199062636583268</v>
      </c>
      <c r="FG117" s="180">
        <v>7.406252653017642</v>
      </c>
      <c r="FH117" s="180">
        <v>7.5680321842426235</v>
      </c>
      <c r="FI117" s="180">
        <v>7.7977649063880161</v>
      </c>
      <c r="FJ117" s="180">
        <v>8.0883837350554053</v>
      </c>
      <c r="FK117" s="180">
        <v>8.4233126318349107</v>
      </c>
      <c r="FL117" s="180">
        <v>8.8007738996786813</v>
      </c>
      <c r="FM117" s="180">
        <v>9.217182038060546</v>
      </c>
      <c r="FN117" s="180">
        <v>9.7065670562434647</v>
      </c>
      <c r="FO117" s="180">
        <v>10.27910825821159</v>
      </c>
      <c r="FP117" s="180">
        <v>11.11669690919288</v>
      </c>
      <c r="FQ117" s="180">
        <v>12.179398340548332</v>
      </c>
      <c r="FR117" s="180">
        <v>13.513683083494787</v>
      </c>
      <c r="FS117" s="180">
        <v>15.050000934623053</v>
      </c>
      <c r="FT117" s="180">
        <v>16.758323449450408</v>
      </c>
      <c r="FU117" s="410">
        <v>18.60792031691998</v>
      </c>
      <c r="FV117" s="410">
        <v>20.229535499607998</v>
      </c>
      <c r="FW117" s="410">
        <v>23.097502558348857</v>
      </c>
      <c r="FX117" s="410">
        <v>25.447391776980723</v>
      </c>
      <c r="FY117" s="410">
        <v>27.771562769564007</v>
      </c>
      <c r="FZ117" s="410">
        <v>30.09789797610647</v>
      </c>
      <c r="GA117" s="410">
        <v>32.393783918428532</v>
      </c>
      <c r="GB117" s="410">
        <v>34.291502948995365</v>
      </c>
      <c r="GC117" s="410">
        <v>35.849491438303893</v>
      </c>
    </row>
    <row r="118" spans="2:185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>
        <v>49.221363992907591</v>
      </c>
      <c r="AB118" s="178">
        <v>47.38393537117426</v>
      </c>
      <c r="AC118" s="178">
        <v>45.166998984927076</v>
      </c>
      <c r="AD118" s="178">
        <v>42.634272469841846</v>
      </c>
      <c r="AE118" s="178">
        <v>39.620315764236295</v>
      </c>
      <c r="AF118" s="178">
        <v>36.915447246573244</v>
      </c>
      <c r="AG118" s="178">
        <v>34.135351337396145</v>
      </c>
      <c r="AH118" s="178">
        <v>31.68653138673541</v>
      </c>
      <c r="AI118" s="178">
        <v>29.326378321577714</v>
      </c>
      <c r="AJ118" s="178">
        <v>27.154597379195497</v>
      </c>
      <c r="AK118" s="178">
        <v>25.275212986934449</v>
      </c>
      <c r="AL118" s="178">
        <v>23.652731130931706</v>
      </c>
      <c r="AM118" s="178">
        <v>21.892917877123523</v>
      </c>
      <c r="AN118" s="178">
        <v>20.167020314576821</v>
      </c>
      <c r="AO118" s="178">
        <v>18.514836426803928</v>
      </c>
      <c r="AP118" s="178">
        <v>17.051743487903565</v>
      </c>
      <c r="AQ118" s="178">
        <v>15.892379332081237</v>
      </c>
      <c r="AR118" s="178">
        <v>14.801117573614633</v>
      </c>
      <c r="AS118" s="178">
        <v>13.828568403285342</v>
      </c>
      <c r="AT118" s="178">
        <v>12.996291503787754</v>
      </c>
      <c r="AU118" s="178">
        <v>12.338211754163542</v>
      </c>
      <c r="AV118" s="178">
        <v>11.740939525977772</v>
      </c>
      <c r="AW118" s="178">
        <v>11.114693058537574</v>
      </c>
      <c r="AX118" s="178">
        <v>10.560520279788175</v>
      </c>
      <c r="AY118" s="178">
        <v>10.221627808412858</v>
      </c>
      <c r="AZ118" s="178">
        <v>10.00588963623078</v>
      </c>
      <c r="BA118" s="178">
        <v>9.8663371676967966</v>
      </c>
      <c r="BB118" s="178">
        <v>9.7039463915441768</v>
      </c>
      <c r="BC118" s="178">
        <v>9.4850164184536965</v>
      </c>
      <c r="BD118" s="178">
        <v>9.2431991070821944</v>
      </c>
      <c r="BE118" s="178">
        <v>9.0454504224125483</v>
      </c>
      <c r="BF118" s="178">
        <v>8.8124392784846695</v>
      </c>
      <c r="BG118" s="178">
        <v>8.5381880271935948</v>
      </c>
      <c r="BH118" s="178">
        <v>8.2890699428757024</v>
      </c>
      <c r="BI118" s="178">
        <v>8.0549926877904952</v>
      </c>
      <c r="BJ118" s="178">
        <v>7.8043153461185213</v>
      </c>
      <c r="BK118" s="178">
        <v>7.5155439984538326</v>
      </c>
      <c r="BL118" s="178">
        <v>7.244954485152939</v>
      </c>
      <c r="BM118" s="178">
        <v>7.0234675747094197</v>
      </c>
      <c r="BN118" s="178">
        <v>6.8230698730074355</v>
      </c>
      <c r="BO118" s="178">
        <v>6.6469672754912335</v>
      </c>
      <c r="BP118" s="178">
        <v>6.5254662150929326</v>
      </c>
      <c r="BQ118" s="178">
        <v>6.3950444449556665</v>
      </c>
      <c r="BR118" s="178">
        <v>6.32142747117204</v>
      </c>
      <c r="BS118" s="178">
        <v>6.2849494321704791</v>
      </c>
      <c r="BT118" s="178">
        <v>6.2307489987709914</v>
      </c>
      <c r="BU118" s="178">
        <v>6.2079603648864108</v>
      </c>
      <c r="BV118" s="178">
        <v>6.1964977926850136</v>
      </c>
      <c r="BW118" s="178">
        <v>6.2040292047394425</v>
      </c>
      <c r="BX118" s="178">
        <v>6.2357781081434958</v>
      </c>
      <c r="BY118" s="178">
        <v>6.2884169932110829</v>
      </c>
      <c r="BZ118" s="178">
        <v>6.3877665667281187</v>
      </c>
      <c r="CA118" s="178">
        <v>6.56236184133747</v>
      </c>
      <c r="CB118" s="178">
        <v>6.7459774245819126</v>
      </c>
      <c r="CC118" s="178">
        <v>6.955637008308921</v>
      </c>
      <c r="CD118" s="178">
        <v>7.121648834698493</v>
      </c>
      <c r="CE118" s="178">
        <v>7.2989346450014718</v>
      </c>
      <c r="CF118" s="178">
        <v>7.5191206396777046</v>
      </c>
      <c r="CG118" s="178">
        <v>7.7392327614024614</v>
      </c>
      <c r="CH118" s="178">
        <v>7.9494193138323643</v>
      </c>
      <c r="CI118" s="178">
        <v>8.152545915919033</v>
      </c>
      <c r="CJ118" s="178">
        <v>8.3163918317042942</v>
      </c>
      <c r="CK118" s="178">
        <v>8.4089421515454195</v>
      </c>
      <c r="CL118" s="178">
        <v>8.4679239980486507</v>
      </c>
      <c r="CM118" s="178">
        <v>8.4756413753907669</v>
      </c>
      <c r="CN118" s="178">
        <v>8.4325916543099773</v>
      </c>
      <c r="CO118" s="178">
        <v>8.3958041240395431</v>
      </c>
      <c r="CP118" s="178">
        <v>8.3914623228147249</v>
      </c>
      <c r="CQ118" s="178">
        <v>8.3434686672974845</v>
      </c>
      <c r="CR118" s="178">
        <v>8.2581527344234811</v>
      </c>
      <c r="CS118" s="178">
        <v>8.1623750654517195</v>
      </c>
      <c r="CT118" s="178">
        <v>8.0431801139201919</v>
      </c>
      <c r="CU118" s="178">
        <v>7.9582141001281412</v>
      </c>
      <c r="CV118" s="178">
        <v>7.8682985868711786</v>
      </c>
      <c r="CW118" s="178">
        <v>7.8257857540455458</v>
      </c>
      <c r="CX118" s="178">
        <v>7.7978847582483741</v>
      </c>
      <c r="CY118" s="178">
        <v>7.7970373322919109</v>
      </c>
      <c r="CZ118" s="178">
        <v>7.82196682067163</v>
      </c>
      <c r="DA118" s="178">
        <v>7.7988709913110918</v>
      </c>
      <c r="DB118" s="178">
        <v>7.7261079260699104</v>
      </c>
      <c r="DC118" s="178">
        <v>7.6892609148562689</v>
      </c>
      <c r="DD118" s="178">
        <v>7.6888613213744508</v>
      </c>
      <c r="DE118" s="178">
        <v>7.6870981669916549</v>
      </c>
      <c r="DF118" s="178">
        <v>7.7047845245339488</v>
      </c>
      <c r="DG118" s="178">
        <v>7.6511925205837317</v>
      </c>
      <c r="DH118" s="178">
        <v>7.6068406199966683</v>
      </c>
      <c r="DI118" s="178">
        <v>7.5386445436166891</v>
      </c>
      <c r="DJ118" s="178">
        <v>7.4539238755490667</v>
      </c>
      <c r="DK118" s="178">
        <v>7.3475422882585635</v>
      </c>
      <c r="DL118" s="178">
        <v>7.2648827032746173</v>
      </c>
      <c r="DM118" s="178">
        <v>7.2013856298050705</v>
      </c>
      <c r="DN118" s="178">
        <v>7.1589560088200219</v>
      </c>
      <c r="DO118" s="178">
        <v>7.076247002987218</v>
      </c>
      <c r="DP118" s="178">
        <v>6.939761808286784</v>
      </c>
      <c r="DQ118" s="178">
        <v>6.7867964551901334</v>
      </c>
      <c r="DR118" s="178">
        <v>6.6350700390462851</v>
      </c>
      <c r="DS118" s="178">
        <v>6.5515438216066855</v>
      </c>
      <c r="DT118" s="178">
        <v>6.4803575946337402</v>
      </c>
      <c r="DU118" s="178">
        <v>6.4073487926271078</v>
      </c>
      <c r="DV118" s="178">
        <v>6.3441573229158168</v>
      </c>
      <c r="DW118" s="178">
        <v>6.2614127191395346</v>
      </c>
      <c r="DX118" s="178">
        <v>6.1423206862504287</v>
      </c>
      <c r="DY118" s="178">
        <v>6.0369570788536508</v>
      </c>
      <c r="DZ118" s="178">
        <v>5.9353152087035497</v>
      </c>
      <c r="EA118" s="178">
        <v>5.8601894633681937</v>
      </c>
      <c r="EB118" s="178">
        <v>5.8052074224086869</v>
      </c>
      <c r="EC118" s="178">
        <v>5.7641396469551172</v>
      </c>
      <c r="ED118" s="178">
        <v>5.7216460647449683</v>
      </c>
      <c r="EE118" s="178">
        <v>5.600231475124434</v>
      </c>
      <c r="EF118" s="178">
        <v>5.4678003243202635</v>
      </c>
      <c r="EG118" s="178">
        <v>5.364531307344456</v>
      </c>
      <c r="EH118" s="178">
        <v>5.2689141848167216</v>
      </c>
      <c r="EI118" s="178">
        <v>5.1883794747598282</v>
      </c>
      <c r="EJ118" s="178">
        <v>5.1277340394979731</v>
      </c>
      <c r="EK118" s="178">
        <v>5.0600565865365823</v>
      </c>
      <c r="EL118" s="178">
        <v>4.98594210889366</v>
      </c>
      <c r="EM118" s="178">
        <v>4.9018781616982769</v>
      </c>
      <c r="EN118" s="178">
        <v>4.8181894390755158</v>
      </c>
      <c r="EO118" s="178">
        <v>4.7231546636418473</v>
      </c>
      <c r="EP118" s="178">
        <v>4.6186142339736342</v>
      </c>
      <c r="EQ118" s="178">
        <v>4.5422959492165189</v>
      </c>
      <c r="ER118" s="178">
        <v>4.4726315699984989</v>
      </c>
      <c r="ES118" s="178">
        <v>4.3657537668862609</v>
      </c>
      <c r="ET118" s="178">
        <v>4.2391968515354916</v>
      </c>
      <c r="EU118" s="178">
        <v>4.1105330374778708</v>
      </c>
      <c r="EV118" s="178">
        <v>3.9654183569637578</v>
      </c>
      <c r="EW118" s="178">
        <v>3.8091327131963779</v>
      </c>
      <c r="EX118" s="178">
        <v>3.655673525803055</v>
      </c>
      <c r="EY118" s="178">
        <v>3.5160470423359573</v>
      </c>
      <c r="EZ118" s="178">
        <v>3.3873488881355769</v>
      </c>
      <c r="FA118" s="178">
        <v>3.2757761461158825</v>
      </c>
      <c r="FB118" s="178">
        <v>3.1733061978559993</v>
      </c>
      <c r="FC118" s="178">
        <v>3.0829328586650435</v>
      </c>
      <c r="FD118" s="178">
        <v>2.9807467793048028</v>
      </c>
      <c r="FE118" s="178">
        <v>2.9176559822884731</v>
      </c>
      <c r="FF118" s="178">
        <v>2.879928203654218</v>
      </c>
      <c r="FG118" s="178">
        <v>2.8642438466195999</v>
      </c>
      <c r="FH118" s="178">
        <v>2.8860155111450547</v>
      </c>
      <c r="FI118" s="178">
        <v>2.954494947999371</v>
      </c>
      <c r="FJ118" s="178">
        <v>3.0730978993987161</v>
      </c>
      <c r="FK118" s="178">
        <v>3.2146756723289216</v>
      </c>
      <c r="FL118" s="178">
        <v>3.3845195996276094</v>
      </c>
      <c r="FM118" s="178">
        <v>3.5809816954266029</v>
      </c>
      <c r="FN118" s="178">
        <v>3.8218100998901519</v>
      </c>
      <c r="FO118" s="178">
        <v>4.104453022768431</v>
      </c>
      <c r="FP118" s="178">
        <v>4.453387031603298</v>
      </c>
      <c r="FQ118" s="178">
        <v>4.9100037401314793</v>
      </c>
      <c r="FR118" s="178">
        <v>5.483969908817472</v>
      </c>
      <c r="FS118" s="178">
        <v>6.1574206656991057</v>
      </c>
      <c r="FT118" s="178">
        <v>6.9604729223619959</v>
      </c>
      <c r="FU118" s="380">
        <v>7.8356348609166071</v>
      </c>
      <c r="FV118" s="380">
        <v>8.5934852110804414</v>
      </c>
      <c r="FW118" s="380">
        <v>10.038947022605191</v>
      </c>
      <c r="FX118" s="380">
        <v>11.243070474363554</v>
      </c>
      <c r="FY118" s="380">
        <v>12.39123610123027</v>
      </c>
      <c r="FZ118" s="380">
        <v>13.47416961025819</v>
      </c>
      <c r="GA118" s="380">
        <v>14.556712694435745</v>
      </c>
      <c r="GB118" s="380">
        <v>15.59776917507552</v>
      </c>
      <c r="GC118" s="380">
        <v>16.39021267244086</v>
      </c>
    </row>
    <row r="119" spans="2:185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>
        <v>2.5472258528141443</v>
      </c>
      <c r="AB119" s="178">
        <v>2.4858636721331036</v>
      </c>
      <c r="AC119" s="178">
        <v>2.4188161028435311</v>
      </c>
      <c r="AD119" s="178">
        <v>2.328570837298602</v>
      </c>
      <c r="AE119" s="178">
        <v>2.1992887887179489</v>
      </c>
      <c r="AF119" s="178">
        <v>2.0712788471665369</v>
      </c>
      <c r="AG119" s="178">
        <v>1.9425883043009409</v>
      </c>
      <c r="AH119" s="178">
        <v>1.7998669503384894</v>
      </c>
      <c r="AI119" s="178">
        <v>1.6531247207960555</v>
      </c>
      <c r="AJ119" s="178">
        <v>1.5168557185702776</v>
      </c>
      <c r="AK119" s="178">
        <v>1.3900871565641841</v>
      </c>
      <c r="AL119" s="178">
        <v>1.2571571057502389</v>
      </c>
      <c r="AM119" s="178">
        <v>1.127880879574612</v>
      </c>
      <c r="AN119" s="178">
        <v>0.99686387545101918</v>
      </c>
      <c r="AO119" s="178">
        <v>0.86046125828041331</v>
      </c>
      <c r="AP119" s="178">
        <v>0.73685708841523534</v>
      </c>
      <c r="AQ119" s="178">
        <v>0.6335388114878443</v>
      </c>
      <c r="AR119" s="178">
        <v>0.5434996879797549</v>
      </c>
      <c r="AS119" s="178">
        <v>0.46588573869369915</v>
      </c>
      <c r="AT119" s="178">
        <v>0.40142119355144529</v>
      </c>
      <c r="AU119" s="178">
        <v>0.34747807049083479</v>
      </c>
      <c r="AV119" s="178">
        <v>0.2986781157061944</v>
      </c>
      <c r="AW119" s="178">
        <v>0.2553296399992433</v>
      </c>
      <c r="AX119" s="178">
        <v>0.22217434903604921</v>
      </c>
      <c r="AY119" s="178">
        <v>0.20178471040785603</v>
      </c>
      <c r="AZ119" s="178">
        <v>0.19615621455601517</v>
      </c>
      <c r="BA119" s="178">
        <v>0.1984822723437166</v>
      </c>
      <c r="BB119" s="178">
        <v>0.20259858788897411</v>
      </c>
      <c r="BC119" s="178">
        <v>0.20933619924659064</v>
      </c>
      <c r="BD119" s="178">
        <v>0.21542309441091781</v>
      </c>
      <c r="BE119" s="178">
        <v>0.22103141397760559</v>
      </c>
      <c r="BF119" s="178">
        <v>0.22590411427194637</v>
      </c>
      <c r="BG119" s="178">
        <v>0.23004869319025592</v>
      </c>
      <c r="BH119" s="178">
        <v>0.23519322124779393</v>
      </c>
      <c r="BI119" s="178">
        <v>0.23644001024301495</v>
      </c>
      <c r="BJ119" s="178">
        <v>0.23276336586814014</v>
      </c>
      <c r="BK119" s="178">
        <v>0.22038685737585431</v>
      </c>
      <c r="BL119" s="178">
        <v>0.20196722538719211</v>
      </c>
      <c r="BM119" s="178">
        <v>0.19087311734643872</v>
      </c>
      <c r="BN119" s="178">
        <v>0.18293199871850174</v>
      </c>
      <c r="BO119" s="178">
        <v>0.17325638979575742</v>
      </c>
      <c r="BP119" s="178">
        <v>0.16399216761406765</v>
      </c>
      <c r="BQ119" s="178">
        <v>0.15553763086638164</v>
      </c>
      <c r="BR119" s="178">
        <v>0.14780252552407183</v>
      </c>
      <c r="BS119" s="178">
        <v>0.14046947123341838</v>
      </c>
      <c r="BT119" s="178">
        <v>0.13272384244617469</v>
      </c>
      <c r="BU119" s="178">
        <v>0.1274365761131214</v>
      </c>
      <c r="BV119" s="178">
        <v>0.12505761446644068</v>
      </c>
      <c r="BW119" s="178">
        <v>0.12512784668416124</v>
      </c>
      <c r="BX119" s="178">
        <v>0.12699630487250471</v>
      </c>
      <c r="BY119" s="178">
        <v>0.12163887799105069</v>
      </c>
      <c r="BZ119" s="178">
        <v>0.11293976848460441</v>
      </c>
      <c r="CA119" s="178">
        <v>0.105430032808777</v>
      </c>
      <c r="CB119" s="178">
        <v>9.9380165698078629E-2</v>
      </c>
      <c r="CC119" s="178">
        <v>9.4794756693170112E-2</v>
      </c>
      <c r="CD119" s="178">
        <v>9.2991303070636327E-2</v>
      </c>
      <c r="CE119" s="178">
        <v>9.3125279937773253E-2</v>
      </c>
      <c r="CF119" s="178">
        <v>9.4285831648076593E-2</v>
      </c>
      <c r="CG119" s="178">
        <v>9.7545382611178552E-2</v>
      </c>
      <c r="CH119" s="178">
        <v>0.10182224778171152</v>
      </c>
      <c r="CI119" s="178">
        <v>0.10981134225203655</v>
      </c>
      <c r="CJ119" s="178">
        <v>0.12186830716521527</v>
      </c>
      <c r="CK119" s="178">
        <v>0.13554125592885086</v>
      </c>
      <c r="CL119" s="178">
        <v>0.15082424244682546</v>
      </c>
      <c r="CM119" s="178">
        <v>0.16626114295580458</v>
      </c>
      <c r="CN119" s="178">
        <v>0.18228452830094782</v>
      </c>
      <c r="CO119" s="178">
        <v>0.19682089246162629</v>
      </c>
      <c r="CP119" s="178">
        <v>0.2075215760314143</v>
      </c>
      <c r="CQ119" s="178">
        <v>0.21625637934518116</v>
      </c>
      <c r="CR119" s="178">
        <v>0.22320175724564312</v>
      </c>
      <c r="CS119" s="178">
        <v>0.2272819921492992</v>
      </c>
      <c r="CT119" s="178">
        <v>0.23058185133892245</v>
      </c>
      <c r="CU119" s="178">
        <v>0.23572743651598446</v>
      </c>
      <c r="CV119" s="178">
        <v>0.23646929927502197</v>
      </c>
      <c r="CW119" s="178">
        <v>0.23902184562851603</v>
      </c>
      <c r="CX119" s="178">
        <v>0.24170565140221639</v>
      </c>
      <c r="CY119" s="178">
        <v>0.24445764062712871</v>
      </c>
      <c r="CZ119" s="178">
        <v>0.24795489342595509</v>
      </c>
      <c r="DA119" s="178">
        <v>0.25205054699465845</v>
      </c>
      <c r="DB119" s="178">
        <v>0.26068425524021521</v>
      </c>
      <c r="DC119" s="178">
        <v>0.26904783491891321</v>
      </c>
      <c r="DD119" s="178">
        <v>0.27835009428955426</v>
      </c>
      <c r="DE119" s="178">
        <v>0.28745235906848748</v>
      </c>
      <c r="DF119" s="178">
        <v>0.29948203538731571</v>
      </c>
      <c r="DG119" s="178">
        <v>0.30494245142174992</v>
      </c>
      <c r="DH119" s="178">
        <v>0.30978971076713718</v>
      </c>
      <c r="DI119" s="178">
        <v>0.31330196652057657</v>
      </c>
      <c r="DJ119" s="178">
        <v>0.3166461676846023</v>
      </c>
      <c r="DK119" s="178">
        <v>0.32068738055561141</v>
      </c>
      <c r="DL119" s="178">
        <v>0.32059947055362864</v>
      </c>
      <c r="DM119" s="178">
        <v>0.31850041431606274</v>
      </c>
      <c r="DN119" s="178">
        <v>0.30915397995694155</v>
      </c>
      <c r="DO119" s="178">
        <v>0.30249191681161502</v>
      </c>
      <c r="DP119" s="178">
        <v>0.29809307549023079</v>
      </c>
      <c r="DQ119" s="178">
        <v>0.29549159321742274</v>
      </c>
      <c r="DR119" s="178">
        <v>0.2883208635289698</v>
      </c>
      <c r="DS119" s="178">
        <v>0.28503106509747267</v>
      </c>
      <c r="DT119" s="178">
        <v>0.28274286191932158</v>
      </c>
      <c r="DU119" s="178">
        <v>0.28164189285015173</v>
      </c>
      <c r="DV119" s="178">
        <v>0.28264285892242519</v>
      </c>
      <c r="DW119" s="178">
        <v>0.28238545333955722</v>
      </c>
      <c r="DX119" s="178">
        <v>0.28277140199582573</v>
      </c>
      <c r="DY119" s="178">
        <v>0.28464742471016224</v>
      </c>
      <c r="DZ119" s="178">
        <v>0.29099009393201219</v>
      </c>
      <c r="EA119" s="178">
        <v>0.294025295671971</v>
      </c>
      <c r="EB119" s="178">
        <v>0.292742746674999</v>
      </c>
      <c r="EC119" s="178">
        <v>0.2900837551410243</v>
      </c>
      <c r="ED119" s="178">
        <v>0.28820339294163339</v>
      </c>
      <c r="EE119" s="178">
        <v>0.28367854543048354</v>
      </c>
      <c r="EF119" s="178">
        <v>0.2793100918874491</v>
      </c>
      <c r="EG119" s="178">
        <v>0.2742789886578576</v>
      </c>
      <c r="EH119" s="178">
        <v>0.26626452726223004</v>
      </c>
      <c r="EI119" s="178">
        <v>0.25834379101523364</v>
      </c>
      <c r="EJ119" s="178">
        <v>0.25181360463464147</v>
      </c>
      <c r="EK119" s="178">
        <v>0.24483308699929132</v>
      </c>
      <c r="EL119" s="178">
        <v>0.23683409664333457</v>
      </c>
      <c r="EM119" s="178">
        <v>0.22922423299432132</v>
      </c>
      <c r="EN119" s="178">
        <v>0.22395762636416516</v>
      </c>
      <c r="EO119" s="178">
        <v>0.21795108369909016</v>
      </c>
      <c r="EP119" s="178">
        <v>0.21324132602657134</v>
      </c>
      <c r="EQ119" s="178">
        <v>0.21011948262148533</v>
      </c>
      <c r="ER119" s="178">
        <v>0.20740832152985095</v>
      </c>
      <c r="ES119" s="178">
        <v>0.20417862627331512</v>
      </c>
      <c r="ET119" s="178">
        <v>0.20161528869779766</v>
      </c>
      <c r="EU119" s="178">
        <v>0.20015268128171876</v>
      </c>
      <c r="EV119" s="178">
        <v>0.19890942686284727</v>
      </c>
      <c r="EW119" s="178">
        <v>0.19944737819874381</v>
      </c>
      <c r="EX119" s="178">
        <v>0.20236691751346786</v>
      </c>
      <c r="EY119" s="178">
        <v>0.20849001064868675</v>
      </c>
      <c r="EZ119" s="178">
        <v>0.21566975238854189</v>
      </c>
      <c r="FA119" s="178">
        <v>0.2245780589663976</v>
      </c>
      <c r="FB119" s="178">
        <v>0.23186325711596165</v>
      </c>
      <c r="FC119" s="178">
        <v>0.23975744557290601</v>
      </c>
      <c r="FD119" s="178">
        <v>0.24720848351084704</v>
      </c>
      <c r="FE119" s="178">
        <v>0.25563122826643103</v>
      </c>
      <c r="FF119" s="178">
        <v>0.26506686922576139</v>
      </c>
      <c r="FG119" s="178">
        <v>0.27427854905145349</v>
      </c>
      <c r="FH119" s="178">
        <v>0.2843713202059977</v>
      </c>
      <c r="FI119" s="178">
        <v>0.29332069804874233</v>
      </c>
      <c r="FJ119" s="178">
        <v>0.30207738408764806</v>
      </c>
      <c r="FK119" s="178">
        <v>0.30782922078524311</v>
      </c>
      <c r="FL119" s="178">
        <v>0.3148120357623635</v>
      </c>
      <c r="FM119" s="178">
        <v>0.32442069616458569</v>
      </c>
      <c r="FN119" s="178">
        <v>0.33901995186814554</v>
      </c>
      <c r="FO119" s="178">
        <v>0.35574507846974696</v>
      </c>
      <c r="FP119" s="178">
        <v>0.37841607229507424</v>
      </c>
      <c r="FQ119" s="178">
        <v>0.41499380171521222</v>
      </c>
      <c r="FR119" s="178">
        <v>0.46085514007988893</v>
      </c>
      <c r="FS119" s="178">
        <v>0.51351907338296909</v>
      </c>
      <c r="FT119" s="178">
        <v>0.57481588491701519</v>
      </c>
      <c r="FU119" s="411">
        <v>0.6421429988834646</v>
      </c>
      <c r="FV119" s="411">
        <v>0.70134970344883774</v>
      </c>
      <c r="FW119" s="411">
        <v>0.79361374744686297</v>
      </c>
      <c r="FX119" s="411">
        <v>0.87061369430452795</v>
      </c>
      <c r="FY119" s="411">
        <v>0.94726892507313398</v>
      </c>
      <c r="FZ119" s="411">
        <v>1.0231018368220086</v>
      </c>
      <c r="GA119" s="411">
        <v>1.1020561341310817</v>
      </c>
      <c r="GB119" s="411">
        <v>1.1750546660462045</v>
      </c>
      <c r="GC119" s="411">
        <v>1.2234452952525852</v>
      </c>
    </row>
    <row r="120" spans="2:185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>
        <v>6.3998753115353999</v>
      </c>
      <c r="AB120" s="178">
        <v>5.9114966217816383</v>
      </c>
      <c r="AC120" s="178">
        <v>5.40697537088327</v>
      </c>
      <c r="AD120" s="178">
        <v>5.0028459041477378</v>
      </c>
      <c r="AE120" s="178">
        <v>4.6273291486910768</v>
      </c>
      <c r="AF120" s="178">
        <v>4.2798348928537608</v>
      </c>
      <c r="AG120" s="178">
        <v>3.9554525841464665</v>
      </c>
      <c r="AH120" s="178">
        <v>3.6666003530187039</v>
      </c>
      <c r="AI120" s="178">
        <v>3.4153703331101162</v>
      </c>
      <c r="AJ120" s="178">
        <v>3.2137328545004582</v>
      </c>
      <c r="AK120" s="178">
        <v>3.0711179333471512</v>
      </c>
      <c r="AL120" s="178">
        <v>2.9607834797804511</v>
      </c>
      <c r="AM120" s="178">
        <v>2.8291160755437028</v>
      </c>
      <c r="AN120" s="178">
        <v>2.7167449515312456</v>
      </c>
      <c r="AO120" s="178">
        <v>2.6449157241391017</v>
      </c>
      <c r="AP120" s="178">
        <v>2.6054582071311891</v>
      </c>
      <c r="AQ120" s="178">
        <v>2.5651110156085308</v>
      </c>
      <c r="AR120" s="178">
        <v>2.5220507544360871</v>
      </c>
      <c r="AS120" s="178">
        <v>2.4801681456100573</v>
      </c>
      <c r="AT120" s="178">
        <v>2.4082938529151776</v>
      </c>
      <c r="AU120" s="178">
        <v>2.3151706918848931</v>
      </c>
      <c r="AV120" s="178">
        <v>2.2330160470279528</v>
      </c>
      <c r="AW120" s="178">
        <v>2.1445532552321223</v>
      </c>
      <c r="AX120" s="178">
        <v>2.0610059074908929</v>
      </c>
      <c r="AY120" s="178">
        <v>2.0289274627040017</v>
      </c>
      <c r="AZ120" s="178">
        <v>2.0066666695534909</v>
      </c>
      <c r="BA120" s="178">
        <v>1.9899683159231802</v>
      </c>
      <c r="BB120" s="178">
        <v>1.95363678928748</v>
      </c>
      <c r="BC120" s="178">
        <v>1.9337614797002027</v>
      </c>
      <c r="BD120" s="178">
        <v>1.9231708742517819</v>
      </c>
      <c r="BE120" s="178">
        <v>1.9027530433399582</v>
      </c>
      <c r="BF120" s="178">
        <v>1.9208264992731312</v>
      </c>
      <c r="BG120" s="178">
        <v>1.9641143891099901</v>
      </c>
      <c r="BH120" s="178">
        <v>1.9818689779459513</v>
      </c>
      <c r="BI120" s="178">
        <v>2.015936801361585</v>
      </c>
      <c r="BJ120" s="178">
        <v>2.0494284878018965</v>
      </c>
      <c r="BK120" s="178">
        <v>2.0555974387773528</v>
      </c>
      <c r="BL120" s="178">
        <v>2.0722371688770109</v>
      </c>
      <c r="BM120" s="178">
        <v>2.0803709067975817</v>
      </c>
      <c r="BN120" s="178">
        <v>2.0852584663812408</v>
      </c>
      <c r="BO120" s="178">
        <v>2.0617721329765502</v>
      </c>
      <c r="BP120" s="178">
        <v>2.027283147753157</v>
      </c>
      <c r="BQ120" s="178">
        <v>2.0067689711353958</v>
      </c>
      <c r="BR120" s="178">
        <v>1.9473976288843771</v>
      </c>
      <c r="BS120" s="178">
        <v>1.8690171041950165</v>
      </c>
      <c r="BT120" s="178">
        <v>1.8004824072598098</v>
      </c>
      <c r="BU120" s="178">
        <v>1.7204320335401682</v>
      </c>
      <c r="BV120" s="178">
        <v>1.6450925269746597</v>
      </c>
      <c r="BW120" s="178">
        <v>1.5623582057833376</v>
      </c>
      <c r="BX120" s="178">
        <v>1.4530978038908438</v>
      </c>
      <c r="BY120" s="178">
        <v>1.3535959874694581</v>
      </c>
      <c r="BZ120" s="178">
        <v>1.2617094158175099</v>
      </c>
      <c r="CA120" s="178">
        <v>1.184829824268363</v>
      </c>
      <c r="CB120" s="178">
        <v>1.1188709198984323</v>
      </c>
      <c r="CC120" s="178">
        <v>1.0495098749080178</v>
      </c>
      <c r="CD120" s="178">
        <v>0.99806732165437029</v>
      </c>
      <c r="CE120" s="178">
        <v>0.9568888217843865</v>
      </c>
      <c r="CF120" s="178">
        <v>0.91966373583469041</v>
      </c>
      <c r="CG120" s="178">
        <v>0.88907259324082011</v>
      </c>
      <c r="CH120" s="178">
        <v>0.85732318173673039</v>
      </c>
      <c r="CI120" s="178">
        <v>0.83919071893160491</v>
      </c>
      <c r="CJ120" s="178">
        <v>0.84032083830831139</v>
      </c>
      <c r="CK120" s="178">
        <v>0.82639421193654172</v>
      </c>
      <c r="CL120" s="178">
        <v>0.80999781357962108</v>
      </c>
      <c r="CM120" s="178">
        <v>0.78664320895401996</v>
      </c>
      <c r="CN120" s="178">
        <v>0.75688771134370614</v>
      </c>
      <c r="CO120" s="178">
        <v>0.72734680322646905</v>
      </c>
      <c r="CP120" s="178">
        <v>0.70316226438089702</v>
      </c>
      <c r="CQ120" s="178">
        <v>0.68535931543059037</v>
      </c>
      <c r="CR120" s="178">
        <v>0.67242375267696441</v>
      </c>
      <c r="CS120" s="178">
        <v>0.65652293080681579</v>
      </c>
      <c r="CT120" s="178">
        <v>0.6392337134822843</v>
      </c>
      <c r="CU120" s="178">
        <v>0.6178421875527903</v>
      </c>
      <c r="CV120" s="178">
        <v>0.59513254918553393</v>
      </c>
      <c r="CW120" s="178">
        <v>0.58055548417084768</v>
      </c>
      <c r="CX120" s="178">
        <v>0.57363708989208351</v>
      </c>
      <c r="CY120" s="178">
        <v>0.57604416102429834</v>
      </c>
      <c r="CZ120" s="178">
        <v>0.5854971038739456</v>
      </c>
      <c r="DA120" s="178">
        <v>0.60113949744824824</v>
      </c>
      <c r="DB120" s="178">
        <v>0.61544624349298749</v>
      </c>
      <c r="DC120" s="178">
        <v>0.61871648478217534</v>
      </c>
      <c r="DD120" s="178">
        <v>0.62031248457068033</v>
      </c>
      <c r="DE120" s="178">
        <v>0.62201568905599647</v>
      </c>
      <c r="DF120" s="178">
        <v>0.62666422821774903</v>
      </c>
      <c r="DG120" s="178">
        <v>0.6327446859560234</v>
      </c>
      <c r="DH120" s="178">
        <v>0.63972963087103241</v>
      </c>
      <c r="DI120" s="178">
        <v>0.6496751129906353</v>
      </c>
      <c r="DJ120" s="178">
        <v>0.6548546159304911</v>
      </c>
      <c r="DK120" s="178">
        <v>0.6626920175429043</v>
      </c>
      <c r="DL120" s="178">
        <v>0.66936997425204292</v>
      </c>
      <c r="DM120" s="178">
        <v>0.67214797038416729</v>
      </c>
      <c r="DN120" s="178">
        <v>0.66869684442184407</v>
      </c>
      <c r="DO120" s="178">
        <v>0.67457325094568577</v>
      </c>
      <c r="DP120" s="178">
        <v>0.67524403821795476</v>
      </c>
      <c r="DQ120" s="178">
        <v>0.68228307598557336</v>
      </c>
      <c r="DR120" s="178">
        <v>0.69148112647360616</v>
      </c>
      <c r="DS120" s="178">
        <v>0.70995529711180905</v>
      </c>
      <c r="DT120" s="178">
        <v>0.72615793742024781</v>
      </c>
      <c r="DU120" s="178">
        <v>0.74385732850469699</v>
      </c>
      <c r="DV120" s="178">
        <v>0.76331557586064136</v>
      </c>
      <c r="DW120" s="178">
        <v>0.77497373469212461</v>
      </c>
      <c r="DX120" s="178">
        <v>0.78296445041759721</v>
      </c>
      <c r="DY120" s="178">
        <v>0.78922909704088828</v>
      </c>
      <c r="DZ120" s="178">
        <v>0.79812891614270243</v>
      </c>
      <c r="EA120" s="178">
        <v>0.79978987107075905</v>
      </c>
      <c r="EB120" s="178">
        <v>0.80327235767203775</v>
      </c>
      <c r="EC120" s="178">
        <v>0.80140753854446489</v>
      </c>
      <c r="ED120" s="178">
        <v>0.79536527840112781</v>
      </c>
      <c r="EE120" s="178">
        <v>0.77507854419185063</v>
      </c>
      <c r="EF120" s="178">
        <v>0.75399199884947787</v>
      </c>
      <c r="EG120" s="178">
        <v>0.7303289436409145</v>
      </c>
      <c r="EH120" s="178">
        <v>0.70528088203529105</v>
      </c>
      <c r="EI120" s="178">
        <v>0.68179717107402893</v>
      </c>
      <c r="EJ120" s="178">
        <v>0.66161241763476131</v>
      </c>
      <c r="EK120" s="178">
        <v>0.64295932496003672</v>
      </c>
      <c r="EL120" s="178">
        <v>0.62629228502648493</v>
      </c>
      <c r="EM120" s="178">
        <v>0.61416893813353868</v>
      </c>
      <c r="EN120" s="178">
        <v>0.60765915829475414</v>
      </c>
      <c r="EO120" s="178">
        <v>0.6029916376352995</v>
      </c>
      <c r="EP120" s="178">
        <v>0.5994313846307624</v>
      </c>
      <c r="EQ120" s="178">
        <v>0.6025907747322059</v>
      </c>
      <c r="ER120" s="178">
        <v>0.60917659930843748</v>
      </c>
      <c r="ES120" s="178">
        <v>0.61434317008000416</v>
      </c>
      <c r="ET120" s="178">
        <v>0.62208674347585591</v>
      </c>
      <c r="EU120" s="178">
        <v>0.63148732094886317</v>
      </c>
      <c r="EV120" s="178">
        <v>0.64005728602246814</v>
      </c>
      <c r="EW120" s="178">
        <v>0.65309285150401253</v>
      </c>
      <c r="EX120" s="178">
        <v>0.66891139808622835</v>
      </c>
      <c r="EY120" s="178">
        <v>0.68657522841527552</v>
      </c>
      <c r="EZ120" s="178">
        <v>0.70232542771001416</v>
      </c>
      <c r="FA120" s="178">
        <v>0.71933728517216222</v>
      </c>
      <c r="FB120" s="178">
        <v>0.73723292493106696</v>
      </c>
      <c r="FC120" s="178">
        <v>0.75464299756709563</v>
      </c>
      <c r="FD120" s="178">
        <v>0.7701428588496213</v>
      </c>
      <c r="FE120" s="178">
        <v>0.78901632403323629</v>
      </c>
      <c r="FF120" s="178">
        <v>0.80618861906410144</v>
      </c>
      <c r="FG120" s="178">
        <v>0.82540299829096853</v>
      </c>
      <c r="FH120" s="178">
        <v>0.84493055889498903</v>
      </c>
      <c r="FI120" s="178">
        <v>0.86058612108766686</v>
      </c>
      <c r="FJ120" s="178">
        <v>0.87192776858688914</v>
      </c>
      <c r="FK120" s="178">
        <v>0.88135950894572257</v>
      </c>
      <c r="FL120" s="178">
        <v>0.89112232056531893</v>
      </c>
      <c r="FM120" s="178">
        <v>0.90245588241092145</v>
      </c>
      <c r="FN120" s="178">
        <v>0.91680393898745738</v>
      </c>
      <c r="FO120" s="178">
        <v>0.93232500104885718</v>
      </c>
      <c r="FP120" s="178">
        <v>0.94910663811386475</v>
      </c>
      <c r="FQ120" s="178">
        <v>0.96947560473771022</v>
      </c>
      <c r="FR120" s="178">
        <v>0.99331680165474456</v>
      </c>
      <c r="FS120" s="178">
        <v>1.0203444704913145</v>
      </c>
      <c r="FT120" s="178">
        <v>1.0568336459579477</v>
      </c>
      <c r="FU120" s="411">
        <v>1.1072784442595021</v>
      </c>
      <c r="FV120" s="411">
        <v>1.1498481964377978</v>
      </c>
      <c r="FW120" s="411">
        <v>1.2460521060199676</v>
      </c>
      <c r="FX120" s="411">
        <v>1.3308162268206822</v>
      </c>
      <c r="FY120" s="411">
        <v>1.4323877727226608</v>
      </c>
      <c r="FZ120" s="411">
        <v>1.5449729799868286</v>
      </c>
      <c r="GA120" s="411">
        <v>1.6686951808525521</v>
      </c>
      <c r="GB120" s="411">
        <v>1.8040072647847945</v>
      </c>
      <c r="GC120" s="411">
        <v>1.9423139994231136</v>
      </c>
    </row>
    <row r="121" spans="2:185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>
        <v>11.90221875062397</v>
      </c>
      <c r="AB121" s="178">
        <v>11.6883540903025</v>
      </c>
      <c r="AC121" s="178">
        <v>11.232793568483753</v>
      </c>
      <c r="AD121" s="178">
        <v>10.748450068196286</v>
      </c>
      <c r="AE121" s="178">
        <v>10.170691582110935</v>
      </c>
      <c r="AF121" s="178">
        <v>9.7276381894682356</v>
      </c>
      <c r="AG121" s="178">
        <v>8.9798046698225331</v>
      </c>
      <c r="AH121" s="178">
        <v>8.1839349991261585</v>
      </c>
      <c r="AI121" s="178">
        <v>7.2478384888783038</v>
      </c>
      <c r="AJ121" s="178">
        <v>6.4442760405496404</v>
      </c>
      <c r="AK121" s="178">
        <v>5.7677698306412921</v>
      </c>
      <c r="AL121" s="178">
        <v>5.149476803763525</v>
      </c>
      <c r="AM121" s="178">
        <v>4.6962230727754211</v>
      </c>
      <c r="AN121" s="178">
        <v>4.3849202410714829</v>
      </c>
      <c r="AO121" s="178">
        <v>4.2582818078325086</v>
      </c>
      <c r="AP121" s="178">
        <v>4.1851543218605292</v>
      </c>
      <c r="AQ121" s="178">
        <v>4.119837523191058</v>
      </c>
      <c r="AR121" s="178">
        <v>3.92910982445302</v>
      </c>
      <c r="AS121" s="178">
        <v>3.8115276392763189</v>
      </c>
      <c r="AT121" s="178">
        <v>3.7502632147657424</v>
      </c>
      <c r="AU121" s="178">
        <v>3.7406065100281931</v>
      </c>
      <c r="AV121" s="178">
        <v>3.7094467644434523</v>
      </c>
      <c r="AW121" s="178">
        <v>3.6437538123265498</v>
      </c>
      <c r="AX121" s="178">
        <v>3.5219734176448467</v>
      </c>
      <c r="AY121" s="178">
        <v>3.3564290921918429</v>
      </c>
      <c r="AZ121" s="178">
        <v>3.122303584882685</v>
      </c>
      <c r="BA121" s="178">
        <v>2.755246187297522</v>
      </c>
      <c r="BB121" s="178">
        <v>2.390586041677556</v>
      </c>
      <c r="BC121" s="178">
        <v>2.0630020562115381</v>
      </c>
      <c r="BD121" s="178">
        <v>1.8240305437004418</v>
      </c>
      <c r="BE121" s="178">
        <v>1.6232552925535799</v>
      </c>
      <c r="BF121" s="178">
        <v>1.4332221194746753</v>
      </c>
      <c r="BG121" s="178">
        <v>1.2647637426133533</v>
      </c>
      <c r="BH121" s="178">
        <v>1.1123167079025165</v>
      </c>
      <c r="BI121" s="178">
        <v>0.98404876661598584</v>
      </c>
      <c r="BJ121" s="178">
        <v>0.90278351812782542</v>
      </c>
      <c r="BK121" s="178">
        <v>0.82983739018445135</v>
      </c>
      <c r="BL121" s="178">
        <v>0.79770226669884092</v>
      </c>
      <c r="BM121" s="178">
        <v>0.82462442683285397</v>
      </c>
      <c r="BN121" s="178">
        <v>0.86427328000279746</v>
      </c>
      <c r="BO121" s="178">
        <v>0.90199437850953246</v>
      </c>
      <c r="BP121" s="178">
        <v>0.92633917863744752</v>
      </c>
      <c r="BQ121" s="178">
        <v>0.93483557052840571</v>
      </c>
      <c r="BR121" s="178">
        <v>0.93504136060804366</v>
      </c>
      <c r="BS121" s="178">
        <v>0.92502813082455393</v>
      </c>
      <c r="BT121" s="178">
        <v>0.91411520110431521</v>
      </c>
      <c r="BU121" s="178">
        <v>0.87284052557096703</v>
      </c>
      <c r="BV121" s="178">
        <v>0.81004018171824133</v>
      </c>
      <c r="BW121" s="178">
        <v>0.77631336142356122</v>
      </c>
      <c r="BX121" s="178">
        <v>0.74267099445595453</v>
      </c>
      <c r="BY121" s="178">
        <v>0.66924702366935596</v>
      </c>
      <c r="BZ121" s="178">
        <v>0.57095246106803887</v>
      </c>
      <c r="CA121" s="178">
        <v>0.4508751627148227</v>
      </c>
      <c r="CB121" s="178">
        <v>0.33390903382364279</v>
      </c>
      <c r="CC121" s="178">
        <v>0.23105856985496387</v>
      </c>
      <c r="CD121" s="178">
        <v>0.16773905311573412</v>
      </c>
      <c r="CE121" s="178">
        <v>0.12380999607407295</v>
      </c>
      <c r="CF121" s="178">
        <v>8.2884022563162171E-2</v>
      </c>
      <c r="CG121" s="178">
        <v>6.3459212958066891E-2</v>
      </c>
      <c r="CH121" s="178">
        <v>5.5440937307865701E-2</v>
      </c>
      <c r="CI121" s="178">
        <v>2.5800885859825207E-2</v>
      </c>
      <c r="CJ121" s="178">
        <v>-1.6995010705286862E-2</v>
      </c>
      <c r="CK121" s="178">
        <v>1.8288096357621519E-3</v>
      </c>
      <c r="CL121" s="178">
        <v>6.6835657915984004E-2</v>
      </c>
      <c r="CM121" s="178">
        <v>0.17045211686770589</v>
      </c>
      <c r="CN121" s="178">
        <v>0.30706296708299663</v>
      </c>
      <c r="CO121" s="178">
        <v>0.43143405200485319</v>
      </c>
      <c r="CP121" s="178">
        <v>0.50315003940106795</v>
      </c>
      <c r="CQ121" s="178">
        <v>0.56489116050653099</v>
      </c>
      <c r="CR121" s="178">
        <v>0.62343174888709052</v>
      </c>
      <c r="CS121" s="178">
        <v>0.67205878719975576</v>
      </c>
      <c r="CT121" s="178">
        <v>0.74047301215957873</v>
      </c>
      <c r="CU121" s="178">
        <v>0.78973713574613247</v>
      </c>
      <c r="CV121" s="178">
        <v>0.85643277678532359</v>
      </c>
      <c r="CW121" s="178">
        <v>0.89791751120578411</v>
      </c>
      <c r="CX121" s="178">
        <v>0.89811964421159241</v>
      </c>
      <c r="CY121" s="178">
        <v>0.86983294211638862</v>
      </c>
      <c r="CZ121" s="178">
        <v>0.80108794558086938</v>
      </c>
      <c r="DA121" s="178">
        <v>0.75113353112971348</v>
      </c>
      <c r="DB121" s="178">
        <v>0.73668728861664701</v>
      </c>
      <c r="DC121" s="178">
        <v>0.72768640644836069</v>
      </c>
      <c r="DD121" s="178">
        <v>0.73135604953182554</v>
      </c>
      <c r="DE121" s="178">
        <v>0.74363430058522195</v>
      </c>
      <c r="DF121" s="178">
        <v>0.72410844454219581</v>
      </c>
      <c r="DG121" s="178">
        <v>0.75769673493316925</v>
      </c>
      <c r="DH121" s="178">
        <v>0.77444580803717189</v>
      </c>
      <c r="DI121" s="178">
        <v>0.7929023428772719</v>
      </c>
      <c r="DJ121" s="178">
        <v>0.83266908326110345</v>
      </c>
      <c r="DK121" s="178">
        <v>0.88278050543783559</v>
      </c>
      <c r="DL121" s="178">
        <v>0.93613790991066981</v>
      </c>
      <c r="DM121" s="178">
        <v>0.97013748608065498</v>
      </c>
      <c r="DN121" s="178">
        <v>0.98201316030336594</v>
      </c>
      <c r="DO121" s="178">
        <v>0.98440599541720075</v>
      </c>
      <c r="DP121" s="178">
        <v>0.9702885681057094</v>
      </c>
      <c r="DQ121" s="178">
        <v>0.95584438370113778</v>
      </c>
      <c r="DR121" s="178">
        <v>0.95132275546790102</v>
      </c>
      <c r="DS121" s="178">
        <v>0.91533686576702744</v>
      </c>
      <c r="DT121" s="178">
        <v>0.89070859050146278</v>
      </c>
      <c r="DU121" s="178">
        <v>0.86016547367689933</v>
      </c>
      <c r="DV121" s="178">
        <v>0.8115515007101004</v>
      </c>
      <c r="DW121" s="178">
        <v>0.76463562307103605</v>
      </c>
      <c r="DX121" s="178">
        <v>0.7169294608412341</v>
      </c>
      <c r="DY121" s="178">
        <v>0.68012064268569983</v>
      </c>
      <c r="DZ121" s="178">
        <v>0.65441527456303883</v>
      </c>
      <c r="EA121" s="178">
        <v>0.63530432308143148</v>
      </c>
      <c r="EB121" s="178">
        <v>0.6182898792275543</v>
      </c>
      <c r="EC121" s="178">
        <v>0.62244176007321406</v>
      </c>
      <c r="ED121" s="178">
        <v>0.64304052869320616</v>
      </c>
      <c r="EE121" s="178">
        <v>0.67226027317798254</v>
      </c>
      <c r="EF121" s="178">
        <v>0.70188647434871743</v>
      </c>
      <c r="EG121" s="178">
        <v>0.73511064125816039</v>
      </c>
      <c r="EH121" s="178">
        <v>0.7772326188160622</v>
      </c>
      <c r="EI121" s="178">
        <v>0.81393634950416571</v>
      </c>
      <c r="EJ121" s="178">
        <v>0.87242757104880053</v>
      </c>
      <c r="EK121" s="178">
        <v>0.93011425510021728</v>
      </c>
      <c r="EL121" s="178">
        <v>0.98417703689222535</v>
      </c>
      <c r="EM121" s="178">
        <v>1.0355965926953703</v>
      </c>
      <c r="EN121" s="178">
        <v>1.0888737206268067</v>
      </c>
      <c r="EO121" s="178">
        <v>1.0920882429880929</v>
      </c>
      <c r="EP121" s="178">
        <v>1.0632740691602831</v>
      </c>
      <c r="EQ121" s="178">
        <v>1.0240969432356806</v>
      </c>
      <c r="ER121" s="178">
        <v>0.98081819809675563</v>
      </c>
      <c r="ES121" s="178">
        <v>0.929888294177042</v>
      </c>
      <c r="ET121" s="178">
        <v>0.87895062767550103</v>
      </c>
      <c r="EU121" s="178">
        <v>0.83117707744309599</v>
      </c>
      <c r="EV121" s="178">
        <v>0.75785452804151565</v>
      </c>
      <c r="EW121" s="178">
        <v>0.68084238267268338</v>
      </c>
      <c r="EX121" s="178">
        <v>0.61380255000983153</v>
      </c>
      <c r="EY121" s="178">
        <v>0.54614786109190017</v>
      </c>
      <c r="EZ121" s="178">
        <v>0.4816002086842186</v>
      </c>
      <c r="FA121" s="178">
        <v>0.44852439348364581</v>
      </c>
      <c r="FB121" s="178">
        <v>0.43499731053843194</v>
      </c>
      <c r="FC121" s="178">
        <v>0.42787241240962443</v>
      </c>
      <c r="FD121" s="178">
        <v>0.42582188491616102</v>
      </c>
      <c r="FE121" s="178">
        <v>0.43009450213530032</v>
      </c>
      <c r="FF121" s="178">
        <v>0.4335635764998208</v>
      </c>
      <c r="FG121" s="178">
        <v>0.4398652968760991</v>
      </c>
      <c r="FH121" s="178">
        <v>0.4708179443663002</v>
      </c>
      <c r="FI121" s="178">
        <v>0.52643207581152818</v>
      </c>
      <c r="FJ121" s="178">
        <v>0.58253575746546882</v>
      </c>
      <c r="FK121" s="178">
        <v>0.646678306280976</v>
      </c>
      <c r="FL121" s="178">
        <v>0.71909265692235147</v>
      </c>
      <c r="FM121" s="178">
        <v>0.80000265037485652</v>
      </c>
      <c r="FN121" s="178">
        <v>0.88409448949952329</v>
      </c>
      <c r="FO121" s="178">
        <v>0.98287693851073499</v>
      </c>
      <c r="FP121" s="178">
        <v>1.1503849653293234</v>
      </c>
      <c r="FQ121" s="178">
        <v>1.3466261992880453</v>
      </c>
      <c r="FR121" s="178">
        <v>1.5661279426660264</v>
      </c>
      <c r="FS121" s="178">
        <v>1.8265217975150767</v>
      </c>
      <c r="FT121" s="178">
        <v>2.0785327399129416</v>
      </c>
      <c r="FU121" s="411">
        <v>2.3106173012680475</v>
      </c>
      <c r="FV121" s="411">
        <v>2.5151032451902617</v>
      </c>
      <c r="FW121" s="411">
        <v>2.7274500668518029</v>
      </c>
      <c r="FX121" s="411">
        <v>2.9023975970178024</v>
      </c>
      <c r="FY121" s="411">
        <v>3.0382557677610227</v>
      </c>
      <c r="FZ121" s="411">
        <v>3.1586931157222886</v>
      </c>
      <c r="GA121" s="411">
        <v>3.2447300678289133</v>
      </c>
      <c r="GB121" s="411">
        <v>3.1796127568550991</v>
      </c>
      <c r="GC121" s="411">
        <v>3.0637897175808586</v>
      </c>
    </row>
    <row r="122" spans="2:185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>
        <v>6.0415949642265563</v>
      </c>
      <c r="AB122" s="178">
        <v>5.7633661709494826</v>
      </c>
      <c r="AC122" s="178">
        <v>5.4441778829768612</v>
      </c>
      <c r="AD122" s="178">
        <v>5.1273832915947795</v>
      </c>
      <c r="AE122" s="178">
        <v>4.7204703971687527</v>
      </c>
      <c r="AF122" s="178">
        <v>4.3233112046411453</v>
      </c>
      <c r="AG122" s="178">
        <v>3.9591120665684643</v>
      </c>
      <c r="AH122" s="178">
        <v>3.649451262275611</v>
      </c>
      <c r="AI122" s="178">
        <v>3.345125215325675</v>
      </c>
      <c r="AJ122" s="178">
        <v>3.0293121155878602</v>
      </c>
      <c r="AK122" s="178">
        <v>2.7354729325942237</v>
      </c>
      <c r="AL122" s="178">
        <v>2.4536951782380068</v>
      </c>
      <c r="AM122" s="178">
        <v>2.2139744307291576</v>
      </c>
      <c r="AN122" s="178">
        <v>1.9906986418474064</v>
      </c>
      <c r="AO122" s="178">
        <v>1.7906744016560088</v>
      </c>
      <c r="AP122" s="178">
        <v>1.6080567681049345</v>
      </c>
      <c r="AQ122" s="178">
        <v>1.464825007144644</v>
      </c>
      <c r="AR122" s="178">
        <v>1.3450630729582038</v>
      </c>
      <c r="AS122" s="178">
        <v>1.2352230599833336</v>
      </c>
      <c r="AT122" s="178">
        <v>1.1288184362175349</v>
      </c>
      <c r="AU122" s="178">
        <v>1.041291475096771</v>
      </c>
      <c r="AV122" s="178">
        <v>0.96795484658089359</v>
      </c>
      <c r="AW122" s="178">
        <v>0.90530746536633633</v>
      </c>
      <c r="AX122" s="178">
        <v>0.85408192905758096</v>
      </c>
      <c r="AY122" s="178">
        <v>0.81596917446004669</v>
      </c>
      <c r="AZ122" s="178">
        <v>0.80012414026450163</v>
      </c>
      <c r="BA122" s="178">
        <v>0.79047262548167208</v>
      </c>
      <c r="BB122" s="178">
        <v>0.78340814031464445</v>
      </c>
      <c r="BC122" s="178">
        <v>0.77358279943064379</v>
      </c>
      <c r="BD122" s="178">
        <v>0.76335132659726068</v>
      </c>
      <c r="BE122" s="178">
        <v>0.74934883820321641</v>
      </c>
      <c r="BF122" s="178">
        <v>0.72636085949753559</v>
      </c>
      <c r="BG122" s="178">
        <v>0.70085670307069625</v>
      </c>
      <c r="BH122" s="178">
        <v>0.66837407637206725</v>
      </c>
      <c r="BI122" s="178">
        <v>0.63244873902008159</v>
      </c>
      <c r="BJ122" s="178">
        <v>0.59510259144644151</v>
      </c>
      <c r="BK122" s="178">
        <v>0.54576436658756444</v>
      </c>
      <c r="BL122" s="178">
        <v>0.49093963559645359</v>
      </c>
      <c r="BM122" s="178">
        <v>0.44198899255190449</v>
      </c>
      <c r="BN122" s="178">
        <v>0.40046788220265328</v>
      </c>
      <c r="BO122" s="178">
        <v>0.36274879021499323</v>
      </c>
      <c r="BP122" s="178">
        <v>0.33040753670678269</v>
      </c>
      <c r="BQ122" s="178">
        <v>0.31333196527726259</v>
      </c>
      <c r="BR122" s="178">
        <v>0.30698199816089072</v>
      </c>
      <c r="BS122" s="178">
        <v>0.30889380989710841</v>
      </c>
      <c r="BT122" s="178">
        <v>0.32213584793700084</v>
      </c>
      <c r="BU122" s="178">
        <v>0.3419389952997185</v>
      </c>
      <c r="BV122" s="178">
        <v>0.36178045088992711</v>
      </c>
      <c r="BW122" s="178">
        <v>0.3831782700104619</v>
      </c>
      <c r="BX122" s="178">
        <v>0.40210877667429346</v>
      </c>
      <c r="BY122" s="178">
        <v>0.41988823599315334</v>
      </c>
      <c r="BZ122" s="178">
        <v>0.43538824091095291</v>
      </c>
      <c r="CA122" s="178">
        <v>0.45344686914785859</v>
      </c>
      <c r="CB122" s="178">
        <v>0.46570464418326485</v>
      </c>
      <c r="CC122" s="178">
        <v>0.4651076155384869</v>
      </c>
      <c r="CD122" s="178">
        <v>0.46340751319014317</v>
      </c>
      <c r="CE122" s="178">
        <v>0.45471749145054985</v>
      </c>
      <c r="CF122" s="178">
        <v>0.43782560919182706</v>
      </c>
      <c r="CG122" s="178">
        <v>0.41780694137752844</v>
      </c>
      <c r="CH122" s="178">
        <v>0.39980718509992463</v>
      </c>
      <c r="CI122" s="178">
        <v>0.38733572185679832</v>
      </c>
      <c r="CJ122" s="178">
        <v>0.38086062235049406</v>
      </c>
      <c r="CK122" s="178">
        <v>0.37311183460623126</v>
      </c>
      <c r="CL122" s="178">
        <v>0.36346156856095724</v>
      </c>
      <c r="CM122" s="178">
        <v>0.34964854511329962</v>
      </c>
      <c r="CN122" s="178">
        <v>0.33905263174193145</v>
      </c>
      <c r="CO122" s="178">
        <v>0.33029948450811936</v>
      </c>
      <c r="CP122" s="178">
        <v>0.32251754140403749</v>
      </c>
      <c r="CQ122" s="178">
        <v>0.31881047159365211</v>
      </c>
      <c r="CR122" s="178">
        <v>0.32130272802145737</v>
      </c>
      <c r="CS122" s="178">
        <v>0.3186677924464385</v>
      </c>
      <c r="CT122" s="178">
        <v>0.31816532097282696</v>
      </c>
      <c r="CU122" s="178">
        <v>0.31631978195200988</v>
      </c>
      <c r="CV122" s="178">
        <v>0.3091196895950179</v>
      </c>
      <c r="CW122" s="178">
        <v>0.30343946778253522</v>
      </c>
      <c r="CX122" s="178">
        <v>0.29979000240082987</v>
      </c>
      <c r="CY122" s="178">
        <v>0.29783281304630482</v>
      </c>
      <c r="CZ122" s="178">
        <v>0.30045650957961983</v>
      </c>
      <c r="DA122" s="178">
        <v>0.30781780519014779</v>
      </c>
      <c r="DB122" s="178">
        <v>0.3169537247377604</v>
      </c>
      <c r="DC122" s="178">
        <v>0.32806102389366137</v>
      </c>
      <c r="DD122" s="178">
        <v>0.34293166344963694</v>
      </c>
      <c r="DE122" s="178">
        <v>0.36216884033553376</v>
      </c>
      <c r="DF122" s="178">
        <v>0.37674366960479405</v>
      </c>
      <c r="DG122" s="178">
        <v>0.38967059416847377</v>
      </c>
      <c r="DH122" s="178">
        <v>0.40444730682998137</v>
      </c>
      <c r="DI122" s="178">
        <v>0.42050712581694727</v>
      </c>
      <c r="DJ122" s="178">
        <v>0.43854570232664897</v>
      </c>
      <c r="DK122" s="178">
        <v>0.4564920944278642</v>
      </c>
      <c r="DL122" s="178">
        <v>0.46874211769916263</v>
      </c>
      <c r="DM122" s="178">
        <v>0.48206490435474975</v>
      </c>
      <c r="DN122" s="178">
        <v>0.49252154801904469</v>
      </c>
      <c r="DO122" s="178">
        <v>0.50630723403726152</v>
      </c>
      <c r="DP122" s="178">
        <v>0.51070907664688736</v>
      </c>
      <c r="DQ122" s="178">
        <v>0.51943153164549605</v>
      </c>
      <c r="DR122" s="178">
        <v>0.53269169768223545</v>
      </c>
      <c r="DS122" s="178">
        <v>0.55263254225714709</v>
      </c>
      <c r="DT122" s="178">
        <v>0.57425274673154836</v>
      </c>
      <c r="DU122" s="178">
        <v>0.59795615057830453</v>
      </c>
      <c r="DV122" s="178">
        <v>0.62296631988628437</v>
      </c>
      <c r="DW122" s="178">
        <v>0.65109747069098778</v>
      </c>
      <c r="DX122" s="178">
        <v>0.67859316198283481</v>
      </c>
      <c r="DY122" s="178">
        <v>0.69563593725661388</v>
      </c>
      <c r="DZ122" s="178">
        <v>0.71259988048306722</v>
      </c>
      <c r="EA122" s="178">
        <v>0.71907281289419589</v>
      </c>
      <c r="EB122" s="178">
        <v>0.72810320148429386</v>
      </c>
      <c r="EC122" s="178">
        <v>0.73084327585501141</v>
      </c>
      <c r="ED122" s="178">
        <v>0.73028405834841592</v>
      </c>
      <c r="EE122" s="178">
        <v>0.72300208902766305</v>
      </c>
      <c r="EF122" s="178">
        <v>0.71334117301745337</v>
      </c>
      <c r="EG122" s="178">
        <v>0.69698271432667724</v>
      </c>
      <c r="EH122" s="178">
        <v>0.67398259394063909</v>
      </c>
      <c r="EI122" s="178">
        <v>0.64795900023868835</v>
      </c>
      <c r="EJ122" s="178">
        <v>0.62351336134306745</v>
      </c>
      <c r="EK122" s="178">
        <v>0.6046280477006285</v>
      </c>
      <c r="EL122" s="178">
        <v>0.58770982995701981</v>
      </c>
      <c r="EM122" s="178">
        <v>0.5760286411136526</v>
      </c>
      <c r="EN122" s="178">
        <v>0.56974873694159056</v>
      </c>
      <c r="EO122" s="178">
        <v>0.56677529487900535</v>
      </c>
      <c r="EP122" s="178">
        <v>0.56739059715241658</v>
      </c>
      <c r="EQ122" s="178">
        <v>0.57149938398924849</v>
      </c>
      <c r="ER122" s="178">
        <v>0.57801266133272211</v>
      </c>
      <c r="ES122" s="178">
        <v>0.58712579127677234</v>
      </c>
      <c r="ET122" s="178">
        <v>0.60358183617363859</v>
      </c>
      <c r="EU122" s="178">
        <v>0.62095160842142572</v>
      </c>
      <c r="EV122" s="178">
        <v>0.63914247011483982</v>
      </c>
      <c r="EW122" s="178">
        <v>0.66135640246129612</v>
      </c>
      <c r="EX122" s="178">
        <v>0.68544233507680286</v>
      </c>
      <c r="EY122" s="178">
        <v>0.71097161112041518</v>
      </c>
      <c r="EZ122" s="178">
        <v>0.73239931845073192</v>
      </c>
      <c r="FA122" s="178">
        <v>0.75071473163113378</v>
      </c>
      <c r="FB122" s="178">
        <v>0.76591422892477401</v>
      </c>
      <c r="FC122" s="178">
        <v>0.77780508186617425</v>
      </c>
      <c r="FD122" s="178">
        <v>0.78915153393595194</v>
      </c>
      <c r="FE122" s="178">
        <v>0.80214699580442284</v>
      </c>
      <c r="FF122" s="178">
        <v>0.80885859709558416</v>
      </c>
      <c r="FG122" s="178">
        <v>0.81613761559315434</v>
      </c>
      <c r="FH122" s="178">
        <v>0.82327316047600907</v>
      </c>
      <c r="FI122" s="178">
        <v>0.82779359959455823</v>
      </c>
      <c r="FJ122" s="178">
        <v>0.83029352394792255</v>
      </c>
      <c r="FK122" s="178">
        <v>0.83268356205584348</v>
      </c>
      <c r="FL122" s="178">
        <v>0.83779542552878761</v>
      </c>
      <c r="FM122" s="178">
        <v>0.85111912208107898</v>
      </c>
      <c r="FN122" s="178">
        <v>0.86896068378819791</v>
      </c>
      <c r="FO122" s="178">
        <v>0.8893734786299089</v>
      </c>
      <c r="FP122" s="178">
        <v>0.91254771787178446</v>
      </c>
      <c r="FQ122" s="178">
        <v>0.94505239048348488</v>
      </c>
      <c r="FR122" s="178">
        <v>0.98705334584429583</v>
      </c>
      <c r="FS122" s="178">
        <v>1.0413896602054822</v>
      </c>
      <c r="FT122" s="178">
        <v>1.1045096561137633</v>
      </c>
      <c r="FU122" s="411">
        <v>1.1770618218396196</v>
      </c>
      <c r="FV122" s="411">
        <v>1.2377391620166138</v>
      </c>
      <c r="FW122" s="411">
        <v>1.3496859620454975</v>
      </c>
      <c r="FX122" s="411">
        <v>1.4364046015816287</v>
      </c>
      <c r="FY122" s="411">
        <v>1.5384037678320466</v>
      </c>
      <c r="FZ122" s="411">
        <v>1.6447280638765118</v>
      </c>
      <c r="GA122" s="411">
        <v>1.7578595295868862</v>
      </c>
      <c r="GB122" s="411">
        <v>1.8628584135832229</v>
      </c>
      <c r="GC122" s="411">
        <v>1.9507132163957837</v>
      </c>
    </row>
    <row r="123" spans="2:185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>
        <v>2.5106180037357175</v>
      </c>
      <c r="AB123" s="178">
        <v>2.422230668629215</v>
      </c>
      <c r="AC123" s="178">
        <v>2.2948663557865721</v>
      </c>
      <c r="AD123" s="178">
        <v>2.1528624098908438</v>
      </c>
      <c r="AE123" s="178">
        <v>1.971207050571397</v>
      </c>
      <c r="AF123" s="178">
        <v>1.7765475420852113</v>
      </c>
      <c r="AG123" s="178">
        <v>1.5880992009870341</v>
      </c>
      <c r="AH123" s="178">
        <v>1.4057376013965186</v>
      </c>
      <c r="AI123" s="178">
        <v>1.2071407085111356</v>
      </c>
      <c r="AJ123" s="178">
        <v>1.0274365207699747</v>
      </c>
      <c r="AK123" s="178">
        <v>0.87262500938328191</v>
      </c>
      <c r="AL123" s="178">
        <v>0.74333976554641235</v>
      </c>
      <c r="AM123" s="178">
        <v>0.63402174942436007</v>
      </c>
      <c r="AN123" s="178">
        <v>0.54104178638502298</v>
      </c>
      <c r="AO123" s="178">
        <v>0.46303790872062578</v>
      </c>
      <c r="AP123" s="178">
        <v>0.40070754122117458</v>
      </c>
      <c r="AQ123" s="178">
        <v>0.3566114342627319</v>
      </c>
      <c r="AR123" s="178">
        <v>0.32784223697649395</v>
      </c>
      <c r="AS123" s="178">
        <v>0.30727796095027377</v>
      </c>
      <c r="AT123" s="178">
        <v>0.29539871841656867</v>
      </c>
      <c r="AU123" s="178">
        <v>0.29580242464512968</v>
      </c>
      <c r="AV123" s="178">
        <v>0.29606457710346779</v>
      </c>
      <c r="AW123" s="178">
        <v>0.29687743898447949</v>
      </c>
      <c r="AX123" s="178">
        <v>0.2972774658016768</v>
      </c>
      <c r="AY123" s="178">
        <v>0.29606180866822079</v>
      </c>
      <c r="AZ123" s="178">
        <v>0.28297087733862353</v>
      </c>
      <c r="BA123" s="178">
        <v>0.27109119527353753</v>
      </c>
      <c r="BB123" s="178">
        <v>0.25687334679323104</v>
      </c>
      <c r="BC123" s="178">
        <v>0.24360020048736569</v>
      </c>
      <c r="BD123" s="178">
        <v>0.22992871762944847</v>
      </c>
      <c r="BE123" s="178">
        <v>0.21415595427940398</v>
      </c>
      <c r="BF123" s="178">
        <v>0.19355435447994748</v>
      </c>
      <c r="BG123" s="178">
        <v>0.17475501029553242</v>
      </c>
      <c r="BH123" s="178">
        <v>0.15779396038478474</v>
      </c>
      <c r="BI123" s="178">
        <v>0.14146999889133494</v>
      </c>
      <c r="BJ123" s="178">
        <v>0.12556181967863458</v>
      </c>
      <c r="BK123" s="178">
        <v>0.11497582739157677</v>
      </c>
      <c r="BL123" s="178">
        <v>0.1145808817424931</v>
      </c>
      <c r="BM123" s="178">
        <v>0.11587271165967081</v>
      </c>
      <c r="BN123" s="178">
        <v>0.11959054958002655</v>
      </c>
      <c r="BO123" s="178">
        <v>0.1211347273674753</v>
      </c>
      <c r="BP123" s="178">
        <v>0.12252502972769816</v>
      </c>
      <c r="BQ123" s="178">
        <v>0.12740158647617275</v>
      </c>
      <c r="BR123" s="178">
        <v>0.13810790553664182</v>
      </c>
      <c r="BS123" s="178">
        <v>0.1507152456456724</v>
      </c>
      <c r="BT123" s="178">
        <v>0.16376037368471461</v>
      </c>
      <c r="BU123" s="178">
        <v>0.18139684371889736</v>
      </c>
      <c r="BV123" s="178">
        <v>0.19897456064542854</v>
      </c>
      <c r="BW123" s="178">
        <v>0.20867054670863058</v>
      </c>
      <c r="BX123" s="178">
        <v>0.2131913919578714</v>
      </c>
      <c r="BY123" s="178">
        <v>0.21884178023636025</v>
      </c>
      <c r="BZ123" s="178">
        <v>0.22268823311111346</v>
      </c>
      <c r="CA123" s="178">
        <v>0.23324042894571145</v>
      </c>
      <c r="CB123" s="178">
        <v>0.24429839318835203</v>
      </c>
      <c r="CC123" s="178">
        <v>0.25223190336160661</v>
      </c>
      <c r="CD123" s="178">
        <v>0.25608533610200535</v>
      </c>
      <c r="CE123" s="178">
        <v>0.25645454612033886</v>
      </c>
      <c r="CF123" s="178">
        <v>0.25371068394187868</v>
      </c>
      <c r="CG123" s="178">
        <v>0.24363069011229399</v>
      </c>
      <c r="CH123" s="178">
        <v>0.2342966560579095</v>
      </c>
      <c r="CI123" s="178">
        <v>0.22958739090456257</v>
      </c>
      <c r="CJ123" s="178">
        <v>0.22715429063579212</v>
      </c>
      <c r="CK123" s="178">
        <v>0.21991141487831453</v>
      </c>
      <c r="CL123" s="178">
        <v>0.21470540707365873</v>
      </c>
      <c r="CM123" s="178">
        <v>0.20014813969254541</v>
      </c>
      <c r="CN123" s="178">
        <v>0.18402616385092618</v>
      </c>
      <c r="CO123" s="178">
        <v>0.16903932136885416</v>
      </c>
      <c r="CP123" s="178">
        <v>0.15576509993282692</v>
      </c>
      <c r="CQ123" s="178">
        <v>0.14464011748396222</v>
      </c>
      <c r="CR123" s="178">
        <v>0.13940652172147558</v>
      </c>
      <c r="CS123" s="178">
        <v>0.13493683788198191</v>
      </c>
      <c r="CT123" s="178">
        <v>0.13001361459811886</v>
      </c>
      <c r="CU123" s="178">
        <v>0.1251750924681303</v>
      </c>
      <c r="CV123" s="178">
        <v>0.12035628453385164</v>
      </c>
      <c r="CW123" s="178">
        <v>0.11902815552393994</v>
      </c>
      <c r="CX123" s="178">
        <v>0.11555253002314152</v>
      </c>
      <c r="CY123" s="178">
        <v>0.11838420344100245</v>
      </c>
      <c r="CZ123" s="178">
        <v>0.12675546958221107</v>
      </c>
      <c r="DA123" s="178">
        <v>0.13794008104791633</v>
      </c>
      <c r="DB123" s="178">
        <v>0.14989241290509628</v>
      </c>
      <c r="DC123" s="178">
        <v>0.16413384973334114</v>
      </c>
      <c r="DD123" s="178">
        <v>0.17301985002229711</v>
      </c>
      <c r="DE123" s="178">
        <v>0.18552697039700303</v>
      </c>
      <c r="DF123" s="178">
        <v>0.19767564987792008</v>
      </c>
      <c r="DG123" s="178">
        <v>0.20897173532677105</v>
      </c>
      <c r="DH123" s="178">
        <v>0.21903198160044191</v>
      </c>
      <c r="DI123" s="178">
        <v>0.22940320211657414</v>
      </c>
      <c r="DJ123" s="178">
        <v>0.24138797837883996</v>
      </c>
      <c r="DK123" s="178">
        <v>0.25108239615402045</v>
      </c>
      <c r="DL123" s="178">
        <v>0.25386766996980836</v>
      </c>
      <c r="DM123" s="178">
        <v>0.25843866141147415</v>
      </c>
      <c r="DN123" s="178">
        <v>0.26644916190533369</v>
      </c>
      <c r="DO123" s="178">
        <v>0.2726978449352328</v>
      </c>
      <c r="DP123" s="178">
        <v>0.28101246769729255</v>
      </c>
      <c r="DQ123" s="178">
        <v>0.28631306006954438</v>
      </c>
      <c r="DR123" s="178">
        <v>0.29411930148418824</v>
      </c>
      <c r="DS123" s="178">
        <v>0.30438597496115682</v>
      </c>
      <c r="DT123" s="178">
        <v>0.31708918045795248</v>
      </c>
      <c r="DU123" s="178">
        <v>0.32929472822663364</v>
      </c>
      <c r="DV123" s="178">
        <v>0.34147886031040203</v>
      </c>
      <c r="DW123" s="178">
        <v>0.35362986991760442</v>
      </c>
      <c r="DX123" s="178">
        <v>0.36771271430023733</v>
      </c>
      <c r="DY123" s="178">
        <v>0.37330773512114723</v>
      </c>
      <c r="DZ123" s="178">
        <v>0.37213705546277814</v>
      </c>
      <c r="EA123" s="178">
        <v>0.36969857677992801</v>
      </c>
      <c r="EB123" s="178">
        <v>0.36631173755222868</v>
      </c>
      <c r="EC123" s="178">
        <v>0.36337710051261013</v>
      </c>
      <c r="ED123" s="178">
        <v>0.35755054016438814</v>
      </c>
      <c r="EE123" s="178">
        <v>0.34791334965802462</v>
      </c>
      <c r="EF123" s="178">
        <v>0.3373492335193784</v>
      </c>
      <c r="EG123" s="178">
        <v>0.32626121041158224</v>
      </c>
      <c r="EH123" s="178">
        <v>0.31448775070259116</v>
      </c>
      <c r="EI123" s="178">
        <v>0.30369506210761282</v>
      </c>
      <c r="EJ123" s="178">
        <v>0.2947817420388566</v>
      </c>
      <c r="EK123" s="178">
        <v>0.28848715225017918</v>
      </c>
      <c r="EL123" s="178">
        <v>0.28417816788309852</v>
      </c>
      <c r="EM123" s="178">
        <v>0.28022540189542811</v>
      </c>
      <c r="EN123" s="178">
        <v>0.27608482064259054</v>
      </c>
      <c r="EO123" s="178">
        <v>0.27084210212105037</v>
      </c>
      <c r="EP123" s="178">
        <v>0.26587436021238237</v>
      </c>
      <c r="EQ123" s="178">
        <v>0.26081560057196806</v>
      </c>
      <c r="ER123" s="178">
        <v>0.2550529987516118</v>
      </c>
      <c r="ES123" s="178">
        <v>0.24817157533812001</v>
      </c>
      <c r="ET123" s="178">
        <v>0.24256070696821438</v>
      </c>
      <c r="EU123" s="178">
        <v>0.23571812168935097</v>
      </c>
      <c r="EV123" s="178">
        <v>0.22667404306918484</v>
      </c>
      <c r="EW123" s="178">
        <v>0.21913806719578729</v>
      </c>
      <c r="EX123" s="178">
        <v>0.21304322982745919</v>
      </c>
      <c r="EY123" s="178">
        <v>0.20745686931801241</v>
      </c>
      <c r="EZ123" s="178">
        <v>0.20254042006297909</v>
      </c>
      <c r="FA123" s="178">
        <v>0.19955865472180626</v>
      </c>
      <c r="FB123" s="178">
        <v>0.1980661478689818</v>
      </c>
      <c r="FC123" s="178">
        <v>0.20053470795735184</v>
      </c>
      <c r="FD123" s="178">
        <v>0.20530861433198175</v>
      </c>
      <c r="FE123" s="178">
        <v>0.21393389360490023</v>
      </c>
      <c r="FF123" s="178">
        <v>0.22265657417632048</v>
      </c>
      <c r="FG123" s="178">
        <v>0.23049468274567314</v>
      </c>
      <c r="FH123" s="178">
        <v>0.23912874089989014</v>
      </c>
      <c r="FI123" s="178">
        <v>0.2505498180206247</v>
      </c>
      <c r="FJ123" s="178">
        <v>0.26243562044493085</v>
      </c>
      <c r="FK123" s="178">
        <v>0.27671265073229812</v>
      </c>
      <c r="FL123" s="178">
        <v>0.29847781175560956</v>
      </c>
      <c r="FM123" s="178">
        <v>0.32350778452697654</v>
      </c>
      <c r="FN123" s="178">
        <v>0.35042890670096205</v>
      </c>
      <c r="FO123" s="178">
        <v>0.37985807257476978</v>
      </c>
      <c r="FP123" s="178">
        <v>0.41676145527751202</v>
      </c>
      <c r="FQ123" s="178">
        <v>0.46766897904804705</v>
      </c>
      <c r="FR123" s="178">
        <v>0.57199440633931908</v>
      </c>
      <c r="FS123" s="178">
        <v>0.68975375404986539</v>
      </c>
      <c r="FT123" s="178">
        <v>0.81944632995954891</v>
      </c>
      <c r="FU123" s="411">
        <v>0.9591192363906158</v>
      </c>
      <c r="FV123" s="411">
        <v>1.0920403999218997</v>
      </c>
      <c r="FW123" s="411">
        <v>1.3064259417876349</v>
      </c>
      <c r="FX123" s="411">
        <v>1.4792284889518654</v>
      </c>
      <c r="FY123" s="411">
        <v>1.6529562185634672</v>
      </c>
      <c r="FZ123" s="411">
        <v>1.8193357732638409</v>
      </c>
      <c r="GA123" s="411">
        <v>1.9829487324325645</v>
      </c>
      <c r="GB123" s="411">
        <v>2.1257441341125705</v>
      </c>
      <c r="GC123" s="411">
        <v>2.2330900518144428</v>
      </c>
    </row>
    <row r="124" spans="2:185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>
        <v>3.4430832197153531</v>
      </c>
      <c r="AB124" s="178">
        <v>3.3739713240845042</v>
      </c>
      <c r="AC124" s="178">
        <v>3.334913902248875</v>
      </c>
      <c r="AD124" s="178">
        <v>3.2916920461091759</v>
      </c>
      <c r="AE124" s="178">
        <v>3.3041686964705725</v>
      </c>
      <c r="AF124" s="178">
        <v>3.3557871213622104</v>
      </c>
      <c r="AG124" s="178">
        <v>3.3903552562121604</v>
      </c>
      <c r="AH124" s="178">
        <v>3.4207960780687223</v>
      </c>
      <c r="AI124" s="178">
        <v>3.4130063782749267</v>
      </c>
      <c r="AJ124" s="178">
        <v>3.403865824477363</v>
      </c>
      <c r="AK124" s="178">
        <v>3.396235806709063</v>
      </c>
      <c r="AL124" s="178">
        <v>3.5808328999639083</v>
      </c>
      <c r="AM124" s="178">
        <v>3.8928903146512051</v>
      </c>
      <c r="AN124" s="178">
        <v>4.2977501733709751</v>
      </c>
      <c r="AO124" s="178">
        <v>4.7218573326494679</v>
      </c>
      <c r="AP124" s="178">
        <v>5.1803251071667376</v>
      </c>
      <c r="AQ124" s="178">
        <v>5.4782515029728245</v>
      </c>
      <c r="AR124" s="178">
        <v>5.2550850339513993</v>
      </c>
      <c r="AS124" s="178">
        <v>5.0592777007204752</v>
      </c>
      <c r="AT124" s="178">
        <v>4.8836377283473213</v>
      </c>
      <c r="AU124" s="178">
        <v>4.7383721272446566</v>
      </c>
      <c r="AV124" s="178">
        <v>4.6041741346208553</v>
      </c>
      <c r="AW124" s="178">
        <v>4.4813009521806881</v>
      </c>
      <c r="AX124" s="178">
        <v>4.2171634480114077</v>
      </c>
      <c r="AY124" s="178">
        <v>3.7757337658523498</v>
      </c>
      <c r="AZ124" s="178">
        <v>3.2181512416056757</v>
      </c>
      <c r="BA124" s="178">
        <v>2.6765873290168232</v>
      </c>
      <c r="BB124" s="178">
        <v>2.1222304096973486</v>
      </c>
      <c r="BC124" s="178">
        <v>1.6652267836768004</v>
      </c>
      <c r="BD124" s="178">
        <v>1.4173611644186539</v>
      </c>
      <c r="BE124" s="178">
        <v>1.1815618831293626</v>
      </c>
      <c r="BF124" s="178">
        <v>0.95716508982197523</v>
      </c>
      <c r="BG124" s="178">
        <v>0.74423193985154146</v>
      </c>
      <c r="BH124" s="178">
        <v>0.54132174306656478</v>
      </c>
      <c r="BI124" s="178">
        <v>0.34612598869277134</v>
      </c>
      <c r="BJ124" s="178">
        <v>0.22466500441226198</v>
      </c>
      <c r="BK124" s="178">
        <v>0.19973316206606065</v>
      </c>
      <c r="BL124" s="178">
        <v>0.22034577566479785</v>
      </c>
      <c r="BM124" s="178">
        <v>0.25474577078329874</v>
      </c>
      <c r="BN124" s="178">
        <v>0.33544653471226743</v>
      </c>
      <c r="BO124" s="178">
        <v>0.45958157891360157</v>
      </c>
      <c r="BP124" s="178">
        <v>0.58427591776252219</v>
      </c>
      <c r="BQ124" s="178">
        <v>0.70913043788645103</v>
      </c>
      <c r="BR124" s="178">
        <v>0.8340847571164608</v>
      </c>
      <c r="BS124" s="178">
        <v>0.9592218524583177</v>
      </c>
      <c r="BT124" s="178">
        <v>1.0847951799087772</v>
      </c>
      <c r="BU124" s="178">
        <v>1.2100694499880476</v>
      </c>
      <c r="BV124" s="178">
        <v>1.2770063416900885</v>
      </c>
      <c r="BW124" s="178">
        <v>1.3121506564486822</v>
      </c>
      <c r="BX124" s="178">
        <v>1.3533062488878549</v>
      </c>
      <c r="BY124" s="178">
        <v>1.3938176171009979</v>
      </c>
      <c r="BZ124" s="178">
        <v>1.4026051270991198</v>
      </c>
      <c r="CA124" s="178">
        <v>1.3396772017710026</v>
      </c>
      <c r="CB124" s="178">
        <v>1.2786553861406837</v>
      </c>
      <c r="CC124" s="178">
        <v>1.219454367157941</v>
      </c>
      <c r="CD124" s="178">
        <v>1.1619938481511338</v>
      </c>
      <c r="CE124" s="178">
        <v>1.1061981854668601</v>
      </c>
      <c r="CF124" s="178">
        <v>1.051403462399167</v>
      </c>
      <c r="CG124" s="178">
        <v>0.9980731637678244</v>
      </c>
      <c r="CH124" s="178">
        <v>0.97293737761141186</v>
      </c>
      <c r="CI124" s="178">
        <v>0.92010386163559132</v>
      </c>
      <c r="CJ124" s="178">
        <v>0.86531635401686757</v>
      </c>
      <c r="CK124" s="178">
        <v>0.84518313519529475</v>
      </c>
      <c r="CL124" s="178">
        <v>0.83996208891953084</v>
      </c>
      <c r="CM124" s="178">
        <v>0.87289786635218836</v>
      </c>
      <c r="CN124" s="178">
        <v>0.90964561632593988</v>
      </c>
      <c r="CO124" s="178">
        <v>0.94722057044773067</v>
      </c>
      <c r="CP124" s="178">
        <v>0.98528307421570815</v>
      </c>
      <c r="CQ124" s="178">
        <v>1.0227059964043379</v>
      </c>
      <c r="CR124" s="178">
        <v>1.0599385826500656</v>
      </c>
      <c r="CS124" s="178">
        <v>1.0963521688039046</v>
      </c>
      <c r="CT124" s="178">
        <v>1.1455207797691489</v>
      </c>
      <c r="CU124" s="178">
        <v>1.2333670591282486</v>
      </c>
      <c r="CV124" s="178">
        <v>1.3207294755386736</v>
      </c>
      <c r="CW124" s="178">
        <v>1.3414823269752589</v>
      </c>
      <c r="CX124" s="178">
        <v>1.3613742135965836</v>
      </c>
      <c r="CY124" s="178">
        <v>1.335231523587187</v>
      </c>
      <c r="CZ124" s="178">
        <v>1.3038549562062474</v>
      </c>
      <c r="DA124" s="178">
        <v>1.2732744052643712</v>
      </c>
      <c r="DB124" s="178">
        <v>1.248995345494905</v>
      </c>
      <c r="DC124" s="178">
        <v>1.2348627102154526</v>
      </c>
      <c r="DD124" s="178">
        <v>1.3136966416070652</v>
      </c>
      <c r="DE124" s="178">
        <v>1.4190026334923622</v>
      </c>
      <c r="DF124" s="178">
        <v>1.4978195530692355</v>
      </c>
      <c r="DG124" s="178">
        <v>1.531191414986516</v>
      </c>
      <c r="DH124" s="178">
        <v>1.5629487722120097</v>
      </c>
      <c r="DI124" s="178">
        <v>1.6374885557855778</v>
      </c>
      <c r="DJ124" s="178">
        <v>1.692658775787268</v>
      </c>
      <c r="DK124" s="178">
        <v>1.7826659750730931</v>
      </c>
      <c r="DL124" s="178">
        <v>1.870601540198932</v>
      </c>
      <c r="DM124" s="178">
        <v>1.9607403025443673</v>
      </c>
      <c r="DN124" s="178">
        <v>2.0354095688592015</v>
      </c>
      <c r="DO124" s="178">
        <v>2.0919218325301223</v>
      </c>
      <c r="DP124" s="178">
        <v>1.9669058018918328</v>
      </c>
      <c r="DQ124" s="178">
        <v>1.7952196602517017</v>
      </c>
      <c r="DR124" s="178">
        <v>1.6438043188201119</v>
      </c>
      <c r="DS124" s="178">
        <v>1.509680425958823</v>
      </c>
      <c r="DT124" s="178">
        <v>1.385185057199477</v>
      </c>
      <c r="DU124" s="178">
        <v>1.2438276089031886</v>
      </c>
      <c r="DV124" s="178">
        <v>1.1070109417787453</v>
      </c>
      <c r="DW124" s="178">
        <v>0.9670958143556736</v>
      </c>
      <c r="DX124" s="178">
        <v>0.83561842757928972</v>
      </c>
      <c r="DY124" s="178">
        <v>0.69921957791829925</v>
      </c>
      <c r="DZ124" s="178">
        <v>0.57486970300364493</v>
      </c>
      <c r="EA124" s="178">
        <v>0.45860575477504967</v>
      </c>
      <c r="EB124" s="178">
        <v>0.41456357902032226</v>
      </c>
      <c r="EC124" s="178">
        <v>0.39416002494435082</v>
      </c>
      <c r="ED124" s="178">
        <v>0.37755239819307029</v>
      </c>
      <c r="EE124" s="178">
        <v>0.36749816036048577</v>
      </c>
      <c r="EF124" s="178">
        <v>0.35159030333715774</v>
      </c>
      <c r="EG124" s="178">
        <v>0.34272614192839101</v>
      </c>
      <c r="EH124" s="178">
        <v>0.34635379864998783</v>
      </c>
      <c r="EI124" s="178">
        <v>0.35577334204487493</v>
      </c>
      <c r="EJ124" s="178">
        <v>0.36367487428083678</v>
      </c>
      <c r="EK124" s="178">
        <v>0.3759925824316378</v>
      </c>
      <c r="EL124" s="178">
        <v>0.38829466450029498</v>
      </c>
      <c r="EM124" s="178">
        <v>0.40340631425591533</v>
      </c>
      <c r="EN124" s="178">
        <v>0.41521380188797907</v>
      </c>
      <c r="EO124" s="178">
        <v>0.41972974984584577</v>
      </c>
      <c r="EP124" s="178">
        <v>0.41135080834539445</v>
      </c>
      <c r="EQ124" s="178">
        <v>0.40177941320312915</v>
      </c>
      <c r="ER124" s="178">
        <v>0.39357341275747054</v>
      </c>
      <c r="ES124" s="178">
        <v>0.38692248690402875</v>
      </c>
      <c r="ET124" s="178">
        <v>0.37335418817708693</v>
      </c>
      <c r="EU124" s="178">
        <v>0.35197217130285025</v>
      </c>
      <c r="EV124" s="178">
        <v>0.33342568893493402</v>
      </c>
      <c r="EW124" s="178">
        <v>0.31875926343031746</v>
      </c>
      <c r="EX124" s="178">
        <v>0.302207415726299</v>
      </c>
      <c r="EY124" s="178">
        <v>0.28291953913149848</v>
      </c>
      <c r="EZ124" s="178">
        <v>0.26669392794066704</v>
      </c>
      <c r="FA124" s="178">
        <v>0.26502461526318</v>
      </c>
      <c r="FB124" s="178">
        <v>0.2703931784177051</v>
      </c>
      <c r="FC124" s="178">
        <v>0.28383393263290313</v>
      </c>
      <c r="FD124" s="178">
        <v>0.30829836085552059</v>
      </c>
      <c r="FE124" s="178">
        <v>0.33235376324880717</v>
      </c>
      <c r="FF124" s="178">
        <v>0.35840287030445367</v>
      </c>
      <c r="FG124" s="178">
        <v>0.39458865002435167</v>
      </c>
      <c r="FH124" s="178">
        <v>0.44220975781484884</v>
      </c>
      <c r="FI124" s="178">
        <v>0.48162500984403711</v>
      </c>
      <c r="FJ124" s="178">
        <v>0.52460195200121762</v>
      </c>
      <c r="FK124" s="178">
        <v>0.58128290508482439</v>
      </c>
      <c r="FL124" s="178">
        <v>0.63598970242623742</v>
      </c>
      <c r="FM124" s="178">
        <v>0.67336277147648016</v>
      </c>
      <c r="FN124" s="178">
        <v>0.71330687746495924</v>
      </c>
      <c r="FO124" s="178">
        <v>0.75194840264713914</v>
      </c>
      <c r="FP124" s="178">
        <v>0.85184369156443307</v>
      </c>
      <c r="FQ124" s="178">
        <v>0.96307769445711211</v>
      </c>
      <c r="FR124" s="178">
        <v>1.0892965955813725</v>
      </c>
      <c r="FS124" s="178">
        <v>1.2228692018335385</v>
      </c>
      <c r="FT124" s="178">
        <v>1.342402803779204</v>
      </c>
      <c r="FU124" s="411">
        <v>1.4868878400752445</v>
      </c>
      <c r="FV124" s="411">
        <v>1.6201703700102064</v>
      </c>
      <c r="FW124" s="411">
        <v>1.7960304977651571</v>
      </c>
      <c r="FX124" s="411">
        <v>1.9225641427950775</v>
      </c>
      <c r="FY124" s="411">
        <v>2.061591054672431</v>
      </c>
      <c r="FZ124" s="411">
        <v>2.1991192610299231</v>
      </c>
      <c r="GA124" s="411">
        <v>2.3203478997557161</v>
      </c>
      <c r="GB124" s="411">
        <v>2.2820955075421638</v>
      </c>
      <c r="GC124" s="411">
        <v>2.2246549096100114</v>
      </c>
    </row>
    <row r="125" spans="2:185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>
        <v>2.7586034281510718</v>
      </c>
      <c r="AB125" s="178">
        <v>2.5447061509788953</v>
      </c>
      <c r="AC125" s="178">
        <v>2.3564570218524752</v>
      </c>
      <c r="AD125" s="178">
        <v>2.1612446815184922</v>
      </c>
      <c r="AE125" s="178">
        <v>1.9456554939314774</v>
      </c>
      <c r="AF125" s="178">
        <v>1.690677868115954</v>
      </c>
      <c r="AG125" s="178">
        <v>1.4989153903819321</v>
      </c>
      <c r="AH125" s="178">
        <v>1.3188379049349264</v>
      </c>
      <c r="AI125" s="178">
        <v>1.1821100808103886</v>
      </c>
      <c r="AJ125" s="178">
        <v>1.0156194747102056</v>
      </c>
      <c r="AK125" s="178">
        <v>0.83505051887258364</v>
      </c>
      <c r="AL125" s="178">
        <v>0.67704819805382255</v>
      </c>
      <c r="AM125" s="178">
        <v>0.53656176307172365</v>
      </c>
      <c r="AN125" s="178">
        <v>0.41066802121745349</v>
      </c>
      <c r="AO125" s="178">
        <v>0.29737367400591636</v>
      </c>
      <c r="AP125" s="178">
        <v>0.20079289602734232</v>
      </c>
      <c r="AQ125" s="178">
        <v>0.1224204204946429</v>
      </c>
      <c r="AR125" s="178">
        <v>7.1210035694098922E-2</v>
      </c>
      <c r="AS125" s="178">
        <v>2.2514623572529247E-2</v>
      </c>
      <c r="AT125" s="178">
        <v>-6.5049803650617643E-3</v>
      </c>
      <c r="AU125" s="178">
        <v>-2.7600846264613944E-2</v>
      </c>
      <c r="AV125" s="178">
        <v>-3.2901823848238664E-2</v>
      </c>
      <c r="AW125" s="178">
        <v>-2.8348169971861389E-2</v>
      </c>
      <c r="AX125" s="178">
        <v>-2.3783214053329435E-2</v>
      </c>
      <c r="AY125" s="178">
        <v>-1.920691396332946E-2</v>
      </c>
      <c r="AZ125" s="178">
        <v>-1.5554668573593307E-2</v>
      </c>
      <c r="BA125" s="178">
        <v>-1.1894356459741367E-2</v>
      </c>
      <c r="BB125" s="178">
        <v>-8.225950866733887E-3</v>
      </c>
      <c r="BC125" s="178">
        <v>-4.5494249210823057E-3</v>
      </c>
      <c r="BD125" s="178">
        <v>-8.647516301915414E-4</v>
      </c>
      <c r="BE125" s="178">
        <v>2.8280961182991816E-3</v>
      </c>
      <c r="BF125" s="178">
        <v>2.3564132235527626E-3</v>
      </c>
      <c r="BG125" s="178">
        <v>1.8848638210020407E-3</v>
      </c>
      <c r="BH125" s="178">
        <v>1.4134478539861407E-3</v>
      </c>
      <c r="BI125" s="178">
        <v>9.4216526587302283E-4</v>
      </c>
      <c r="BJ125" s="178">
        <v>4.7101600006687949E-4</v>
      </c>
      <c r="BK125" s="178">
        <v>0</v>
      </c>
      <c r="BL125" s="178">
        <v>0</v>
      </c>
      <c r="BM125" s="178">
        <v>0</v>
      </c>
      <c r="BN125" s="178">
        <v>0</v>
      </c>
      <c r="BO125" s="178">
        <v>0</v>
      </c>
      <c r="BP125" s="178">
        <v>0</v>
      </c>
      <c r="BQ125" s="178">
        <v>0</v>
      </c>
      <c r="BR125" s="178">
        <v>0</v>
      </c>
      <c r="BS125" s="178">
        <v>0</v>
      </c>
      <c r="BT125" s="178">
        <v>0</v>
      </c>
      <c r="BU125" s="178">
        <v>0</v>
      </c>
      <c r="BV125" s="178">
        <v>0</v>
      </c>
      <c r="BW125" s="178">
        <v>0</v>
      </c>
      <c r="BX125" s="178">
        <v>0</v>
      </c>
      <c r="BY125" s="178">
        <v>0</v>
      </c>
      <c r="BZ125" s="178">
        <v>0</v>
      </c>
      <c r="CA125" s="178">
        <v>0</v>
      </c>
      <c r="CB125" s="178">
        <v>0</v>
      </c>
      <c r="CC125" s="178">
        <v>0</v>
      </c>
      <c r="CD125" s="178">
        <v>0</v>
      </c>
      <c r="CE125" s="178">
        <v>0</v>
      </c>
      <c r="CF125" s="178">
        <v>0</v>
      </c>
      <c r="CG125" s="178">
        <v>0</v>
      </c>
      <c r="CH125" s="178">
        <v>0</v>
      </c>
      <c r="CI125" s="178">
        <v>0</v>
      </c>
      <c r="CJ125" s="178">
        <v>0</v>
      </c>
      <c r="CK125" s="178">
        <v>0</v>
      </c>
      <c r="CL125" s="178">
        <v>0</v>
      </c>
      <c r="CM125" s="178">
        <v>0</v>
      </c>
      <c r="CN125" s="178">
        <v>0</v>
      </c>
      <c r="CO125" s="178">
        <v>0</v>
      </c>
      <c r="CP125" s="178">
        <v>0</v>
      </c>
      <c r="CQ125" s="178">
        <v>0</v>
      </c>
      <c r="CR125" s="178">
        <v>0</v>
      </c>
      <c r="CS125" s="178">
        <v>0</v>
      </c>
      <c r="CT125" s="178">
        <v>0</v>
      </c>
      <c r="CU125" s="178">
        <v>0</v>
      </c>
      <c r="CV125" s="178">
        <v>0</v>
      </c>
      <c r="CW125" s="178">
        <v>0</v>
      </c>
      <c r="CX125" s="178">
        <v>0</v>
      </c>
      <c r="CY125" s="178">
        <v>0</v>
      </c>
      <c r="CZ125" s="178">
        <v>0</v>
      </c>
      <c r="DA125" s="178">
        <v>0</v>
      </c>
      <c r="DB125" s="178">
        <v>0</v>
      </c>
      <c r="DC125" s="178">
        <v>0</v>
      </c>
      <c r="DD125" s="178">
        <v>0</v>
      </c>
      <c r="DE125" s="178">
        <v>0</v>
      </c>
      <c r="DF125" s="178">
        <v>0</v>
      </c>
      <c r="DG125" s="178">
        <v>0</v>
      </c>
      <c r="DH125" s="178">
        <v>0</v>
      </c>
      <c r="DI125" s="178">
        <v>0</v>
      </c>
      <c r="DJ125" s="178">
        <v>0</v>
      </c>
      <c r="DK125" s="178">
        <v>1.8850660491962713E-4</v>
      </c>
      <c r="DL125" s="178">
        <v>5.7472060501736035E-4</v>
      </c>
      <c r="DM125" s="178">
        <v>1.085957284038892E-3</v>
      </c>
      <c r="DN125" s="178">
        <v>1.5971939630611632E-3</v>
      </c>
      <c r="DO125" s="178">
        <v>2.1723149991461476E-3</v>
      </c>
      <c r="DP125" s="178">
        <v>2.7474360352318715E-3</v>
      </c>
      <c r="DQ125" s="178">
        <v>3.5158392252883286E-3</v>
      </c>
      <c r="DR125" s="178">
        <v>4.2842424153440462E-3</v>
      </c>
      <c r="DS125" s="178">
        <v>5.0526456054005029E-3</v>
      </c>
      <c r="DT125" s="178">
        <v>5.8210487954569604E-3</v>
      </c>
      <c r="DU125" s="178">
        <v>6.5894519855126781E-3</v>
      </c>
      <c r="DV125" s="178">
        <v>7.3578551755691347E-3</v>
      </c>
      <c r="DW125" s="178">
        <v>7.7488065067744839E-3</v>
      </c>
      <c r="DX125" s="178">
        <v>7.7438838382572284E-3</v>
      </c>
      <c r="DY125" s="178">
        <v>7.4887080103870933E-3</v>
      </c>
      <c r="DZ125" s="178">
        <v>7.2336104964528134E-3</v>
      </c>
      <c r="EA125" s="178">
        <v>6.8507720480146302E-3</v>
      </c>
      <c r="EB125" s="178">
        <v>6.4680657298659171E-3</v>
      </c>
      <c r="EC125" s="178">
        <v>5.6989820269896848E-3</v>
      </c>
      <c r="ED125" s="178">
        <v>4.930252802813586E-3</v>
      </c>
      <c r="EE125" s="178">
        <v>4.1618778123183355E-3</v>
      </c>
      <c r="EF125" s="178">
        <v>3.393856810711646E-3</v>
      </c>
      <c r="EG125" s="178">
        <v>2.6261895534289703E-3</v>
      </c>
      <c r="EH125" s="178">
        <v>1.8588757961261026E-3</v>
      </c>
      <c r="EI125" s="178">
        <v>1.280035288027892E-3</v>
      </c>
      <c r="EJ125" s="178">
        <v>8.986520651097751E-4</v>
      </c>
      <c r="EK125" s="178">
        <v>6.4207701610356381E-4</v>
      </c>
      <c r="EL125" s="178">
        <v>3.8554149137534302E-4</v>
      </c>
      <c r="EM125" s="178">
        <v>1.9275958700581296E-4</v>
      </c>
      <c r="EN125" s="178">
        <v>0</v>
      </c>
      <c r="EO125" s="178">
        <v>0</v>
      </c>
      <c r="EP125" s="178">
        <v>0</v>
      </c>
      <c r="EQ125" s="178">
        <v>0</v>
      </c>
      <c r="ER125" s="178">
        <v>0</v>
      </c>
      <c r="ES125" s="178">
        <v>0</v>
      </c>
      <c r="ET125" s="178">
        <v>0</v>
      </c>
      <c r="EU125" s="178">
        <v>0</v>
      </c>
      <c r="EV125" s="178">
        <v>0</v>
      </c>
      <c r="EW125" s="178">
        <v>0</v>
      </c>
      <c r="EX125" s="178">
        <v>0</v>
      </c>
      <c r="EY125" s="178">
        <v>0</v>
      </c>
      <c r="EZ125" s="178">
        <v>0</v>
      </c>
      <c r="FA125" s="178">
        <v>0</v>
      </c>
      <c r="FB125" s="178">
        <v>0</v>
      </c>
      <c r="FC125" s="178">
        <v>0</v>
      </c>
      <c r="FD125" s="178">
        <v>0</v>
      </c>
      <c r="FE125" s="178">
        <v>0</v>
      </c>
      <c r="FF125" s="178">
        <v>0</v>
      </c>
      <c r="FG125" s="178">
        <v>0</v>
      </c>
      <c r="FH125" s="178">
        <v>0</v>
      </c>
      <c r="FI125" s="178">
        <v>0</v>
      </c>
      <c r="FJ125" s="178">
        <v>0</v>
      </c>
      <c r="FK125" s="178">
        <v>0</v>
      </c>
      <c r="FL125" s="178">
        <v>0</v>
      </c>
      <c r="FM125" s="178">
        <v>0</v>
      </c>
      <c r="FN125" s="178">
        <v>0</v>
      </c>
      <c r="FO125" s="178">
        <v>0</v>
      </c>
      <c r="FP125" s="178">
        <v>0</v>
      </c>
      <c r="FQ125" s="178">
        <v>4.1624999999976929E-4</v>
      </c>
      <c r="FR125" s="178">
        <v>1.6940403750002897E-3</v>
      </c>
      <c r="FS125" s="178">
        <v>3.5851418888250539E-3</v>
      </c>
      <c r="FT125" s="178">
        <v>5.6438780635583007E-3</v>
      </c>
      <c r="FU125" s="411">
        <v>7.9542171008482685E-3</v>
      </c>
      <c r="FV125" s="411">
        <v>1.0264556138138975E-2</v>
      </c>
      <c r="FW125" s="411">
        <v>1.5508736872527053E-2</v>
      </c>
      <c r="FX125" s="411">
        <v>1.9050758489971672E-2</v>
      </c>
      <c r="FY125" s="411">
        <v>2.2592780107415548E-2</v>
      </c>
      <c r="FZ125" s="411">
        <v>0.1288556606260356</v>
      </c>
      <c r="GA125" s="411">
        <v>0.23511854114465564</v>
      </c>
      <c r="GB125" s="411">
        <v>0.34525742675651327</v>
      </c>
      <c r="GC125" s="411">
        <v>0.45528217986711184</v>
      </c>
    </row>
    <row r="126" spans="2:185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>
        <v>1.7709247053425463</v>
      </c>
      <c r="AB126" s="178">
        <v>1.6970837518027821</v>
      </c>
      <c r="AC126" s="178">
        <v>1.5911132165372888</v>
      </c>
      <c r="AD126" s="178">
        <v>1.4991832111740235</v>
      </c>
      <c r="AE126" s="178">
        <v>1.382618405276441</v>
      </c>
      <c r="AF126" s="178">
        <v>1.2758698041127834</v>
      </c>
      <c r="AG126" s="178">
        <v>1.1701513570710651</v>
      </c>
      <c r="AH126" s="178">
        <v>1.0649651183474091</v>
      </c>
      <c r="AI126" s="178">
        <v>0.95491635866874858</v>
      </c>
      <c r="AJ126" s="178">
        <v>0.8562808178406468</v>
      </c>
      <c r="AK126" s="178">
        <v>0.76216635984737346</v>
      </c>
      <c r="AL126" s="178">
        <v>0.67844554662468692</v>
      </c>
      <c r="AM126" s="178">
        <v>0.60519907800880912</v>
      </c>
      <c r="AN126" s="178">
        <v>0.55332596949686941</v>
      </c>
      <c r="AO126" s="178">
        <v>0.5183484978856181</v>
      </c>
      <c r="AP126" s="178">
        <v>0.49242528027465049</v>
      </c>
      <c r="AQ126" s="178">
        <v>0.47916831463870146</v>
      </c>
      <c r="AR126" s="178">
        <v>0.46399457411751094</v>
      </c>
      <c r="AS126" s="178">
        <v>0.45249376881966019</v>
      </c>
      <c r="AT126" s="178">
        <v>0.44490337608050246</v>
      </c>
      <c r="AU126" s="178">
        <v>0.44597463521582392</v>
      </c>
      <c r="AV126" s="178">
        <v>0.45045904263377695</v>
      </c>
      <c r="AW126" s="178">
        <v>0.45946815136144925</v>
      </c>
      <c r="AX126" s="178">
        <v>0.47241259578116263</v>
      </c>
      <c r="AY126" s="178">
        <v>0.49292151732121325</v>
      </c>
      <c r="AZ126" s="178">
        <v>0.52276202990205256</v>
      </c>
      <c r="BA126" s="178">
        <v>0.56354053094625334</v>
      </c>
      <c r="BB126" s="178">
        <v>0.59700390941731551</v>
      </c>
      <c r="BC126" s="178">
        <v>0.62595121173594281</v>
      </c>
      <c r="BD126" s="178">
        <v>0.65869859037194534</v>
      </c>
      <c r="BE126" s="178">
        <v>0.68882142220508857</v>
      </c>
      <c r="BF126" s="178">
        <v>0.71844803677006519</v>
      </c>
      <c r="BG126" s="178">
        <v>0.74458963101889164</v>
      </c>
      <c r="BH126" s="178">
        <v>0.76535539512437267</v>
      </c>
      <c r="BI126" s="178">
        <v>0.78167738853275148</v>
      </c>
      <c r="BJ126" s="178">
        <v>0.79268241939720741</v>
      </c>
      <c r="BK126" s="178">
        <v>0.80022289541671088</v>
      </c>
      <c r="BL126" s="178">
        <v>0.7704927362769648</v>
      </c>
      <c r="BM126" s="178">
        <v>0.71775317541726391</v>
      </c>
      <c r="BN126" s="178">
        <v>0.6675816474586449</v>
      </c>
      <c r="BO126" s="178">
        <v>0.61762299968840939</v>
      </c>
      <c r="BP126" s="178">
        <v>0.56855811933309486</v>
      </c>
      <c r="BQ126" s="178">
        <v>0.5258984952776895</v>
      </c>
      <c r="BR126" s="178">
        <v>0.48512950470984961</v>
      </c>
      <c r="BS126" s="178">
        <v>0.44700180943819717</v>
      </c>
      <c r="BT126" s="178">
        <v>0.41554423861284084</v>
      </c>
      <c r="BU126" s="178">
        <v>0.38399553202005515</v>
      </c>
      <c r="BV126" s="178">
        <v>0.3557461874371517</v>
      </c>
      <c r="BW126" s="178">
        <v>0.32041143456232601</v>
      </c>
      <c r="BX126" s="178">
        <v>0.29337198562498562</v>
      </c>
      <c r="BY126" s="178">
        <v>0.26749324311361755</v>
      </c>
      <c r="BZ126" s="178">
        <v>0.23959542909613918</v>
      </c>
      <c r="CA126" s="178">
        <v>0.21329674788472036</v>
      </c>
      <c r="CB126" s="178">
        <v>0.18709602093205735</v>
      </c>
      <c r="CC126" s="178">
        <v>0.16101678301446462</v>
      </c>
      <c r="CD126" s="178">
        <v>0.13744509242279038</v>
      </c>
      <c r="CE126" s="178">
        <v>0.11414535018896788</v>
      </c>
      <c r="CF126" s="178">
        <v>8.6181350679754798E-2</v>
      </c>
      <c r="CG126" s="178">
        <v>6.1528901346385757E-2</v>
      </c>
      <c r="CH126" s="178">
        <v>3.7779285974758353E-2</v>
      </c>
      <c r="CI126" s="178">
        <v>1.9281012043748193E-2</v>
      </c>
      <c r="CJ126" s="178">
        <v>8.6931738925574119E-3</v>
      </c>
      <c r="CK126" s="178">
        <v>9.6322071559596639E-3</v>
      </c>
      <c r="CL126" s="178">
        <v>1.5133985827371748E-2</v>
      </c>
      <c r="CM126" s="178">
        <v>2.3451667373212363E-2</v>
      </c>
      <c r="CN126" s="178">
        <v>3.2498553368670934E-2</v>
      </c>
      <c r="CO126" s="178">
        <v>3.9403584881495923E-2</v>
      </c>
      <c r="CP126" s="178">
        <v>4.4032714247311019E-2</v>
      </c>
      <c r="CQ126" s="178">
        <v>4.8977853276058039E-2</v>
      </c>
      <c r="CR126" s="178">
        <v>5.6665098910087516E-2</v>
      </c>
      <c r="CS126" s="178">
        <v>6.1598956072742517E-2</v>
      </c>
      <c r="CT126" s="178">
        <v>6.6449187928622006E-2</v>
      </c>
      <c r="CU126" s="178">
        <v>7.1055183955274909E-2</v>
      </c>
      <c r="CV126" s="178">
        <v>7.439031862350888E-2</v>
      </c>
      <c r="CW126" s="178">
        <v>7.5460853157386945E-2</v>
      </c>
      <c r="CX126" s="178">
        <v>7.4232937184271333E-2</v>
      </c>
      <c r="CY126" s="178">
        <v>7.1700776158904078E-2</v>
      </c>
      <c r="CZ126" s="178">
        <v>7.162239904625417E-2</v>
      </c>
      <c r="DA126" s="178">
        <v>7.6502709720461526E-2</v>
      </c>
      <c r="DB126" s="178">
        <v>8.427534033633996E-2</v>
      </c>
      <c r="DC126" s="178">
        <v>9.2832303515229808E-2</v>
      </c>
      <c r="DD126" s="178">
        <v>0.10289901308673345</v>
      </c>
      <c r="DE126" s="178">
        <v>0.11505984681862708</v>
      </c>
      <c r="DF126" s="178">
        <v>0.1268428085214835</v>
      </c>
      <c r="DG126" s="178">
        <v>0.13862914086339226</v>
      </c>
      <c r="DH126" s="178">
        <v>0.15048301306756884</v>
      </c>
      <c r="DI126" s="178">
        <v>0.15969650030602126</v>
      </c>
      <c r="DJ126" s="178">
        <v>0.16956171581794088</v>
      </c>
      <c r="DK126" s="178">
        <v>0.17879182846697872</v>
      </c>
      <c r="DL126" s="178">
        <v>0.18333878810248649</v>
      </c>
      <c r="DM126" s="178">
        <v>0.18175550944942798</v>
      </c>
      <c r="DN126" s="178">
        <v>0.17703941364095349</v>
      </c>
      <c r="DO126" s="178">
        <v>0.17161288035204136</v>
      </c>
      <c r="DP126" s="178">
        <v>0.16459954798561505</v>
      </c>
      <c r="DQ126" s="178">
        <v>0.15883439844400607</v>
      </c>
      <c r="DR126" s="178">
        <v>0.15346264746088667</v>
      </c>
      <c r="DS126" s="178">
        <v>0.15055634376344715</v>
      </c>
      <c r="DT126" s="178">
        <v>0.14714679500302424</v>
      </c>
      <c r="DU126" s="178">
        <v>0.14499655293705532</v>
      </c>
      <c r="DV126" s="178">
        <v>0.14274082524127596</v>
      </c>
      <c r="DW126" s="178">
        <v>0.14176706693816438</v>
      </c>
      <c r="DX126" s="178">
        <v>0.14360584837469867</v>
      </c>
      <c r="DY126" s="178">
        <v>0.14688644147084817</v>
      </c>
      <c r="DZ126" s="178">
        <v>0.15151133081633</v>
      </c>
      <c r="EA126" s="178">
        <v>0.1565367534510341</v>
      </c>
      <c r="EB126" s="178">
        <v>0.16076979029154187</v>
      </c>
      <c r="EC126" s="178">
        <v>0.16265275828639608</v>
      </c>
      <c r="ED126" s="178">
        <v>0.16487964804986305</v>
      </c>
      <c r="EE126" s="178">
        <v>0.16437428595572079</v>
      </c>
      <c r="EF126" s="178">
        <v>0.16250088691670611</v>
      </c>
      <c r="EG126" s="178">
        <v>0.15952055493031994</v>
      </c>
      <c r="EH126" s="178">
        <v>0.1584067251879033</v>
      </c>
      <c r="EI126" s="178">
        <v>0.15493004309090561</v>
      </c>
      <c r="EJ126" s="178">
        <v>0.15255679435466074</v>
      </c>
      <c r="EK126" s="178">
        <v>0.15206379106647022</v>
      </c>
      <c r="EL126" s="178">
        <v>0.15126379511113863</v>
      </c>
      <c r="EM126" s="178">
        <v>0.15051095560730546</v>
      </c>
      <c r="EN126" s="178">
        <v>0.15118360963060448</v>
      </c>
      <c r="EO126" s="178">
        <v>0.1521438822331912</v>
      </c>
      <c r="EP126" s="178">
        <v>0.15234065597767371</v>
      </c>
      <c r="EQ126" s="178">
        <v>0.15299901713535813</v>
      </c>
      <c r="ER126" s="178">
        <v>0.15589729598680493</v>
      </c>
      <c r="ES126" s="178">
        <v>0.16064019039317656</v>
      </c>
      <c r="ET126" s="178">
        <v>0.16419939256535498</v>
      </c>
      <c r="EU126" s="178">
        <v>0.17033796939088233</v>
      </c>
      <c r="EV126" s="178">
        <v>0.17316816437696864</v>
      </c>
      <c r="EW126" s="178">
        <v>0.17498150798727471</v>
      </c>
      <c r="EX126" s="178">
        <v>0.17666316997909803</v>
      </c>
      <c r="EY126" s="178">
        <v>0.17766219740898839</v>
      </c>
      <c r="EZ126" s="178">
        <v>0.17853003937250883</v>
      </c>
      <c r="FA126" s="178">
        <v>0.18072718437921065</v>
      </c>
      <c r="FB126" s="178">
        <v>0.18262065294021881</v>
      </c>
      <c r="FC126" s="178">
        <v>0.18438672151467203</v>
      </c>
      <c r="FD126" s="178">
        <v>0.18404493339424191</v>
      </c>
      <c r="FE126" s="178">
        <v>0.18131145781937363</v>
      </c>
      <c r="FF126" s="178">
        <v>0.17765613774092806</v>
      </c>
      <c r="FG126" s="178">
        <v>0.17324515417539579</v>
      </c>
      <c r="FH126" s="178">
        <v>0.17025008348062592</v>
      </c>
      <c r="FI126" s="178">
        <v>0.16869360601496766</v>
      </c>
      <c r="FJ126" s="178">
        <v>0.16880283169655022</v>
      </c>
      <c r="FK126" s="178">
        <v>0.17006898708491519</v>
      </c>
      <c r="FL126" s="178">
        <v>0.17130193473760913</v>
      </c>
      <c r="FM126" s="178">
        <v>0.17382744217699389</v>
      </c>
      <c r="FN126" s="178">
        <v>0.1792930506146955</v>
      </c>
      <c r="FO126" s="178">
        <v>0.18647135176941801</v>
      </c>
      <c r="FP126" s="178">
        <v>0.19667896091290993</v>
      </c>
      <c r="FQ126" s="178">
        <v>0.21218802466033945</v>
      </c>
      <c r="FR126" s="178">
        <v>0.23320710787838203</v>
      </c>
      <c r="FS126" s="178">
        <v>0.25732397271126517</v>
      </c>
      <c r="FT126" s="178">
        <v>0.28339029557208073</v>
      </c>
      <c r="FU126" s="411">
        <v>0.3120038123998477</v>
      </c>
      <c r="FV126" s="411">
        <v>0.33701754486842261</v>
      </c>
      <c r="FW126" s="411">
        <v>0.38473088936476851</v>
      </c>
      <c r="FX126" s="411">
        <v>0.43285968412273723</v>
      </c>
      <c r="FY126" s="411">
        <v>0.48238561808332769</v>
      </c>
      <c r="FZ126" s="411">
        <v>0.53121321358443385</v>
      </c>
      <c r="GA126" s="411">
        <v>0.58441417888202818</v>
      </c>
      <c r="GB126" s="411">
        <v>0.6390165032184365</v>
      </c>
      <c r="GC126" s="411">
        <v>0.68806266011394812</v>
      </c>
    </row>
    <row r="127" spans="2:185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>
        <v>2.286624420564948</v>
      </c>
      <c r="AB127" s="178">
        <v>2.2721755047946983</v>
      </c>
      <c r="AC127" s="178">
        <v>2.1197489185224505</v>
      </c>
      <c r="AD127" s="178">
        <v>1.9445424535750937</v>
      </c>
      <c r="AE127" s="178">
        <v>1.7248600860604499</v>
      </c>
      <c r="AF127" s="178">
        <v>1.5100599226114668</v>
      </c>
      <c r="AG127" s="178">
        <v>1.318973150178629</v>
      </c>
      <c r="AH127" s="178">
        <v>1.1419617567431992</v>
      </c>
      <c r="AI127" s="178">
        <v>0.97125815701679707</v>
      </c>
      <c r="AJ127" s="178">
        <v>0.80974363004888361</v>
      </c>
      <c r="AK127" s="178">
        <v>0.66447355038844302</v>
      </c>
      <c r="AL127" s="178">
        <v>0.53574354254997569</v>
      </c>
      <c r="AM127" s="178">
        <v>0.4302839055638546</v>
      </c>
      <c r="AN127" s="178">
        <v>0.35207251875449869</v>
      </c>
      <c r="AO127" s="178">
        <v>0.32784334756900885</v>
      </c>
      <c r="AP127" s="178">
        <v>0.31625396550256646</v>
      </c>
      <c r="AQ127" s="178">
        <v>0.32866105818469066</v>
      </c>
      <c r="AR127" s="178">
        <v>0.3495229070118111</v>
      </c>
      <c r="AS127" s="178">
        <v>0.37425706769875738</v>
      </c>
      <c r="AT127" s="178">
        <v>0.40052576412645857</v>
      </c>
      <c r="AU127" s="178">
        <v>0.43316005069033303</v>
      </c>
      <c r="AV127" s="178">
        <v>0.46881917068061268</v>
      </c>
      <c r="AW127" s="178">
        <v>0.50409614898360355</v>
      </c>
      <c r="AX127" s="178">
        <v>0.53814448123414826</v>
      </c>
      <c r="AY127" s="178">
        <v>0.57267709828485447</v>
      </c>
      <c r="AZ127" s="178">
        <v>0.58204287947377731</v>
      </c>
      <c r="BA127" s="178">
        <v>0.54011369555388256</v>
      </c>
      <c r="BB127" s="178">
        <v>0.49464413977515376</v>
      </c>
      <c r="BC127" s="178">
        <v>0.43603662985972158</v>
      </c>
      <c r="BD127" s="178">
        <v>0.3798454149442288</v>
      </c>
      <c r="BE127" s="178">
        <v>0.32582862816325892</v>
      </c>
      <c r="BF127" s="178">
        <v>0.27512880901216852</v>
      </c>
      <c r="BG127" s="178">
        <v>0.22666756166623078</v>
      </c>
      <c r="BH127" s="178">
        <v>0.17972103111148957</v>
      </c>
      <c r="BI127" s="178">
        <v>0.13439284039470314</v>
      </c>
      <c r="BJ127" s="178">
        <v>9.202470647452779E-2</v>
      </c>
      <c r="BK127" s="178">
        <v>4.9660861259998912E-2</v>
      </c>
      <c r="BL127" s="178">
        <v>1.8428248503916448E-2</v>
      </c>
      <c r="BM127" s="178">
        <v>9.4227864428285246E-3</v>
      </c>
      <c r="BN127" s="178">
        <v>3.0639933596467552E-3</v>
      </c>
      <c r="BO127" s="178">
        <v>2.4536828423270766E-3</v>
      </c>
      <c r="BP127" s="178">
        <v>1.8029037708439555E-3</v>
      </c>
      <c r="BQ127" s="178">
        <v>1.1524699870613998E-3</v>
      </c>
      <c r="BR127" s="178">
        <v>7.467261649088397E-4</v>
      </c>
      <c r="BS127" s="178">
        <v>6.6726882384460229E-4</v>
      </c>
      <c r="BT127" s="178">
        <v>6.6949343634830076E-4</v>
      </c>
      <c r="BU127" s="178">
        <v>6.7171805289018005E-4</v>
      </c>
      <c r="BV127" s="178">
        <v>0</v>
      </c>
      <c r="BW127" s="178">
        <v>0</v>
      </c>
      <c r="BX127" s="178">
        <v>0</v>
      </c>
      <c r="BY127" s="178">
        <v>0</v>
      </c>
      <c r="BZ127" s="178">
        <v>0</v>
      </c>
      <c r="CA127" s="178">
        <v>0</v>
      </c>
      <c r="CB127" s="178">
        <v>0</v>
      </c>
      <c r="CC127" s="178">
        <v>0</v>
      </c>
      <c r="CD127" s="178">
        <v>0</v>
      </c>
      <c r="CE127" s="178">
        <v>0</v>
      </c>
      <c r="CF127" s="178">
        <v>0</v>
      </c>
      <c r="CG127" s="178">
        <v>0</v>
      </c>
      <c r="CH127" s="178">
        <v>0</v>
      </c>
      <c r="CI127" s="178">
        <v>0</v>
      </c>
      <c r="CJ127" s="178">
        <v>0</v>
      </c>
      <c r="CK127" s="178">
        <v>0</v>
      </c>
      <c r="CL127" s="178">
        <v>0</v>
      </c>
      <c r="CM127" s="178">
        <v>0</v>
      </c>
      <c r="CN127" s="178">
        <v>0</v>
      </c>
      <c r="CO127" s="178">
        <v>0</v>
      </c>
      <c r="CP127" s="178">
        <v>0</v>
      </c>
      <c r="CQ127" s="178">
        <v>0</v>
      </c>
      <c r="CR127" s="178">
        <v>1.8820731934474089E-3</v>
      </c>
      <c r="CS127" s="178">
        <v>5.6853685277139408E-3</v>
      </c>
      <c r="CT127" s="178">
        <v>9.4886638619804745E-3</v>
      </c>
      <c r="CU127" s="178">
        <v>1.3291959196245918E-2</v>
      </c>
      <c r="CV127" s="178">
        <v>1.7095254530512451E-2</v>
      </c>
      <c r="CW127" s="178">
        <v>2.3911592070119649E-2</v>
      </c>
      <c r="CX127" s="178">
        <v>3.0727929609727936E-2</v>
      </c>
      <c r="CY127" s="178">
        <v>3.7544267149336223E-2</v>
      </c>
      <c r="CZ127" s="178">
        <v>4.5925744510271385E-2</v>
      </c>
      <c r="DA127" s="178">
        <v>5.4307221871207095E-2</v>
      </c>
      <c r="DB127" s="178">
        <v>6.2688699232142805E-2</v>
      </c>
      <c r="DC127" s="178">
        <v>7.1070176593078516E-2</v>
      </c>
      <c r="DD127" s="178">
        <v>7.5629409573488307E-2</v>
      </c>
      <c r="DE127" s="178">
        <v>7.6285369590381222E-2</v>
      </c>
      <c r="DF127" s="178">
        <v>7.8294360962086737E-2</v>
      </c>
      <c r="DG127" s="178">
        <v>8.0360974872922389E-2</v>
      </c>
      <c r="DH127" s="178">
        <v>8.4399754267972943E-2</v>
      </c>
      <c r="DI127" s="178">
        <v>8.4371986854749767E-2</v>
      </c>
      <c r="DJ127" s="178">
        <v>8.4344372035495885E-2</v>
      </c>
      <c r="DK127" s="178">
        <v>8.4439077209310653E-2</v>
      </c>
      <c r="DL127" s="178">
        <v>8.1407574235472721E-2</v>
      </c>
      <c r="DM127" s="178">
        <v>8.659551811875979E-2</v>
      </c>
      <c r="DN127" s="178">
        <v>9.2147256053174101E-2</v>
      </c>
      <c r="DO127" s="178">
        <v>9.9342723532353794E-2</v>
      </c>
      <c r="DP127" s="178">
        <v>0.10839411408383187</v>
      </c>
      <c r="DQ127" s="178">
        <v>0.11934704289807095</v>
      </c>
      <c r="DR127" s="178">
        <v>0.12756442759826056</v>
      </c>
      <c r="DS127" s="178">
        <v>0.13561642633200888</v>
      </c>
      <c r="DT127" s="178">
        <v>0.14046300800291214</v>
      </c>
      <c r="DU127" s="178">
        <v>0.14492589178621551</v>
      </c>
      <c r="DV127" s="178">
        <v>0.1493643470790405</v>
      </c>
      <c r="DW127" s="178">
        <v>0.15353496444986495</v>
      </c>
      <c r="DX127" s="178">
        <v>0.1592651115393327</v>
      </c>
      <c r="DY127" s="178">
        <v>0.14859876759186741</v>
      </c>
      <c r="DZ127" s="178">
        <v>0.13725712844156449</v>
      </c>
      <c r="EA127" s="178">
        <v>0.12272644346125004</v>
      </c>
      <c r="EB127" s="178">
        <v>0.1083730394054121</v>
      </c>
      <c r="EC127" s="178">
        <v>9.4193691584274541E-2</v>
      </c>
      <c r="ED127" s="178">
        <v>8.1474214080836174E-2</v>
      </c>
      <c r="EE127" s="178">
        <v>6.8954601627326848E-2</v>
      </c>
      <c r="EF127" s="178">
        <v>5.7303823635931589E-2</v>
      </c>
      <c r="EG127" s="178">
        <v>4.7913597334242032E-2</v>
      </c>
      <c r="EH127" s="178">
        <v>3.9128851718031238E-2</v>
      </c>
      <c r="EI127" s="178">
        <v>3.0534278355258428E-2</v>
      </c>
      <c r="EJ127" s="178">
        <v>2.2014578377265361E-2</v>
      </c>
      <c r="EK127" s="178">
        <v>2.1076521094066391E-2</v>
      </c>
      <c r="EL127" s="178">
        <v>2.0507487104462565E-2</v>
      </c>
      <c r="EM127" s="178">
        <v>2.1490386808083118E-2</v>
      </c>
      <c r="EN127" s="178">
        <v>2.2472256262849034E-2</v>
      </c>
      <c r="EO127" s="178">
        <v>2.3453097087731391E-2</v>
      </c>
      <c r="EP127" s="178">
        <v>2.4432910898308281E-2</v>
      </c>
      <c r="EQ127" s="178">
        <v>2.5411699306778415E-2</v>
      </c>
      <c r="ER127" s="178">
        <v>2.7236490101413623E-2</v>
      </c>
      <c r="ES127" s="178">
        <v>2.6799662221405018E-2</v>
      </c>
      <c r="ET127" s="178">
        <v>2.5330142790929489E-2</v>
      </c>
      <c r="EU127" s="178">
        <v>2.3863342734567826E-2</v>
      </c>
      <c r="EV127" s="178">
        <v>2.2399254510916289E-2</v>
      </c>
      <c r="EW127" s="178">
        <v>2.0937870606428755E-2</v>
      </c>
      <c r="EX127" s="178">
        <v>1.9479183535293244E-2</v>
      </c>
      <c r="EY127" s="178">
        <v>1.8023185839299717E-2</v>
      </c>
      <c r="EZ127" s="178">
        <v>1.6569870087713327E-2</v>
      </c>
      <c r="FA127" s="178">
        <v>1.5119228877148738E-2</v>
      </c>
      <c r="FB127" s="178">
        <v>1.3671254831447755E-2</v>
      </c>
      <c r="FC127" s="178">
        <v>1.2225940601546003E-2</v>
      </c>
      <c r="FD127" s="178">
        <v>1.1294912741625574E-2</v>
      </c>
      <c r="FE127" s="178">
        <v>1.1766528980679869E-2</v>
      </c>
      <c r="FF127" s="178">
        <v>1.3306578825174543E-2</v>
      </c>
      <c r="FG127" s="178">
        <v>1.5528932421271227E-2</v>
      </c>
      <c r="FH127" s="178">
        <v>2.2858823790956332E-2</v>
      </c>
      <c r="FI127" s="178">
        <v>3.3502299031644062E-2</v>
      </c>
      <c r="FJ127" s="178">
        <v>4.7227044052411377E-2</v>
      </c>
      <c r="FK127" s="178">
        <v>6.0942663577819092E-2</v>
      </c>
      <c r="FL127" s="178">
        <v>7.4649166706068859E-2</v>
      </c>
      <c r="FM127" s="178">
        <v>8.8601234344274374E-2</v>
      </c>
      <c r="FN127" s="178">
        <v>0.10254403458451319</v>
      </c>
      <c r="FO127" s="178">
        <v>0.11647757665726227</v>
      </c>
      <c r="FP127" s="178">
        <v>0.16240261689648233</v>
      </c>
      <c r="FQ127" s="178">
        <v>0.22237658566172935</v>
      </c>
      <c r="FR127" s="178">
        <v>0.2848047267093865</v>
      </c>
      <c r="FS127" s="178">
        <v>0.34720195503079077</v>
      </c>
      <c r="FT127" s="178">
        <v>0.39847587327974715</v>
      </c>
      <c r="FU127" s="411">
        <v>0.44226501531028062</v>
      </c>
      <c r="FV127" s="411">
        <v>0.47899117787468737</v>
      </c>
      <c r="FW127" s="411">
        <v>0.51726333110263989</v>
      </c>
      <c r="FX127" s="411">
        <v>0.55387704199846777</v>
      </c>
      <c r="FY127" s="411">
        <v>0.58952064462768827</v>
      </c>
      <c r="FZ127" s="411">
        <v>0.62475130779984145</v>
      </c>
      <c r="GA127" s="411">
        <v>0.65957616618652115</v>
      </c>
      <c r="GB127" s="411">
        <v>0.66183819598447169</v>
      </c>
      <c r="GC127" s="411">
        <v>0.76197043089992433</v>
      </c>
    </row>
    <row r="128" spans="2:185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>
        <v>2.5755412862716711</v>
      </c>
      <c r="AB128" s="178">
        <v>2.4168283793812328</v>
      </c>
      <c r="AC128" s="178">
        <v>2.2607894872942684</v>
      </c>
      <c r="AD128" s="178">
        <v>2.1630963945738753</v>
      </c>
      <c r="AE128" s="178">
        <v>2.0245930374139824</v>
      </c>
      <c r="AF128" s="178">
        <v>1.9094206452086993</v>
      </c>
      <c r="AG128" s="178">
        <v>1.7870529982541727</v>
      </c>
      <c r="AH128" s="178">
        <v>1.6655972272636079</v>
      </c>
      <c r="AI128" s="178">
        <v>1.5578752647580498</v>
      </c>
      <c r="AJ128" s="178">
        <v>1.4734730391156459</v>
      </c>
      <c r="AK128" s="178">
        <v>1.3991128205957366</v>
      </c>
      <c r="AL128" s="178">
        <v>1.311526621427457</v>
      </c>
      <c r="AM128" s="178">
        <v>1.2124169626404699</v>
      </c>
      <c r="AN128" s="178">
        <v>1.1034508048894034</v>
      </c>
      <c r="AO128" s="178">
        <v>1.0031760152089728</v>
      </c>
      <c r="AP128" s="178">
        <v>0.9157907198731543</v>
      </c>
      <c r="AQ128" s="178">
        <v>0.85103960218412211</v>
      </c>
      <c r="AR128" s="178">
        <v>0.78481663698419124</v>
      </c>
      <c r="AS128" s="178">
        <v>0.72823249374347154</v>
      </c>
      <c r="AT128" s="178">
        <v>0.67440186943247227</v>
      </c>
      <c r="AU128" s="178">
        <v>0.61713304312538964</v>
      </c>
      <c r="AV128" s="178">
        <v>0.55233627873261215</v>
      </c>
      <c r="AW128" s="178">
        <v>0.48890150266780358</v>
      </c>
      <c r="AX128" s="178">
        <v>0.43981014383228506</v>
      </c>
      <c r="AY128" s="178">
        <v>0.40393703261463981</v>
      </c>
      <c r="AZ128" s="178">
        <v>0.37755232533342087</v>
      </c>
      <c r="BA128" s="178">
        <v>0.3548157404552022</v>
      </c>
      <c r="BB128" s="178">
        <v>0.33079818563253821</v>
      </c>
      <c r="BC128" s="178">
        <v>0.30520910182514038</v>
      </c>
      <c r="BD128" s="178">
        <v>0.28446735794852901</v>
      </c>
      <c r="BE128" s="178">
        <v>0.26132763206961351</v>
      </c>
      <c r="BF128" s="178">
        <v>0.24199716497659712</v>
      </c>
      <c r="BG128" s="178">
        <v>0.2326449860928379</v>
      </c>
      <c r="BH128" s="178">
        <v>0.22895906293674906</v>
      </c>
      <c r="BI128" s="178">
        <v>0.22705955420584328</v>
      </c>
      <c r="BJ128" s="178">
        <v>0.22101776619073527</v>
      </c>
      <c r="BK128" s="178">
        <v>0.21741493517681296</v>
      </c>
      <c r="BL128" s="178">
        <v>0.21482361983119699</v>
      </c>
      <c r="BM128" s="178">
        <v>0.21252759260913404</v>
      </c>
      <c r="BN128" s="178">
        <v>0.21311396354959644</v>
      </c>
      <c r="BO128" s="178">
        <v>0.21503408753718922</v>
      </c>
      <c r="BP128" s="178">
        <v>0.22149955472294175</v>
      </c>
      <c r="BQ128" s="178">
        <v>0.23472470761831457</v>
      </c>
      <c r="BR128" s="178">
        <v>0.24267785934674202</v>
      </c>
      <c r="BS128" s="178">
        <v>0.24535306657649714</v>
      </c>
      <c r="BT128" s="178">
        <v>0.2521866257814146</v>
      </c>
      <c r="BU128" s="178">
        <v>0.25769321415435592</v>
      </c>
      <c r="BV128" s="178">
        <v>0.26509474671531236</v>
      </c>
      <c r="BW128" s="178">
        <v>0.26956116001659153</v>
      </c>
      <c r="BX128" s="178">
        <v>0.27476655157829849</v>
      </c>
      <c r="BY128" s="178">
        <v>0.28081890639534346</v>
      </c>
      <c r="BZ128" s="178">
        <v>0.28758150269603638</v>
      </c>
      <c r="CA128" s="178">
        <v>0.29681712031132867</v>
      </c>
      <c r="CB128" s="178">
        <v>0.29642293445461126</v>
      </c>
      <c r="CC128" s="178">
        <v>0.29249821431263007</v>
      </c>
      <c r="CD128" s="178">
        <v>0.29479480345630499</v>
      </c>
      <c r="CE128" s="178">
        <v>0.2957945577142494</v>
      </c>
      <c r="CF128" s="178">
        <v>0.28610516348419052</v>
      </c>
      <c r="CG128" s="178">
        <v>0.27837683407173397</v>
      </c>
      <c r="CH128" s="178">
        <v>0.27335502114791677</v>
      </c>
      <c r="CI128" s="178">
        <v>0.27593551647100184</v>
      </c>
      <c r="CJ128" s="178">
        <v>0.28810955892549894</v>
      </c>
      <c r="CK128" s="178">
        <v>0.30425628830276524</v>
      </c>
      <c r="CL128" s="178">
        <v>0.32067310300625107</v>
      </c>
      <c r="CM128" s="178">
        <v>0.33628373298681835</v>
      </c>
      <c r="CN128" s="178">
        <v>0.36040240548861269</v>
      </c>
      <c r="CO128" s="178">
        <v>0.38367770670404694</v>
      </c>
      <c r="CP128" s="178">
        <v>0.39852863126824195</v>
      </c>
      <c r="CQ128" s="178">
        <v>0.4198774057639662</v>
      </c>
      <c r="CR128" s="178">
        <v>0.44770083637671976</v>
      </c>
      <c r="CS128" s="178">
        <v>0.47561532106816967</v>
      </c>
      <c r="CT128" s="178">
        <v>0.50541410233665685</v>
      </c>
      <c r="CU128" s="178">
        <v>0.53060280204893051</v>
      </c>
      <c r="CV128" s="178">
        <v>0.54452904509078881</v>
      </c>
      <c r="CW128" s="178">
        <v>0.55342813031529436</v>
      </c>
      <c r="CX128" s="178">
        <v>0.56033033867132509</v>
      </c>
      <c r="CY128" s="178">
        <v>0.56425824992853346</v>
      </c>
      <c r="CZ128" s="178">
        <v>0.56669714299053087</v>
      </c>
      <c r="DA128" s="178">
        <v>0.57438352689511973</v>
      </c>
      <c r="DB128" s="178">
        <v>0.59149677556836722</v>
      </c>
      <c r="DC128" s="178">
        <v>0.60155632956195515</v>
      </c>
      <c r="DD128" s="178">
        <v>0.61483302928830819</v>
      </c>
      <c r="DE128" s="178">
        <v>0.62648860379170268</v>
      </c>
      <c r="DF128" s="178">
        <v>0.63810317471564804</v>
      </c>
      <c r="DG128" s="178">
        <v>0.66200717587596447</v>
      </c>
      <c r="DH128" s="178">
        <v>0.6899436824962103</v>
      </c>
      <c r="DI128" s="178">
        <v>0.71675632787658661</v>
      </c>
      <c r="DJ128" s="178">
        <v>0.74519702509638208</v>
      </c>
      <c r="DK128" s="178">
        <v>0.7728916503394323</v>
      </c>
      <c r="DL128" s="178">
        <v>0.79390655215802597</v>
      </c>
      <c r="DM128" s="178">
        <v>0.80959828309025295</v>
      </c>
      <c r="DN128" s="178">
        <v>0.81854973264381203</v>
      </c>
      <c r="DO128" s="178">
        <v>0.8294399957481573</v>
      </c>
      <c r="DP128" s="178">
        <v>0.83581934814955783</v>
      </c>
      <c r="DQ128" s="178">
        <v>0.84184326137840981</v>
      </c>
      <c r="DR128" s="178">
        <v>0.83624773887971515</v>
      </c>
      <c r="DS128" s="178">
        <v>0.80421731779948846</v>
      </c>
      <c r="DT128" s="178">
        <v>0.7622809529325556</v>
      </c>
      <c r="DU128" s="178">
        <v>0.72148980495736037</v>
      </c>
      <c r="DV128" s="178">
        <v>0.67905387312813692</v>
      </c>
      <c r="DW128" s="178">
        <v>0.63989427506996432</v>
      </c>
      <c r="DX128" s="178">
        <v>0.60552399590428618</v>
      </c>
      <c r="DY128" s="178">
        <v>0.56787397114743854</v>
      </c>
      <c r="DZ128" s="178">
        <v>0.5326821177652894</v>
      </c>
      <c r="EA128" s="178">
        <v>0.49918468826359452</v>
      </c>
      <c r="EB128" s="178">
        <v>0.46423693213090422</v>
      </c>
      <c r="EC128" s="178">
        <v>0.4282878063709073</v>
      </c>
      <c r="ED128" s="178">
        <v>0.39837634597478172</v>
      </c>
      <c r="EE128" s="178">
        <v>0.37716616796136909</v>
      </c>
      <c r="EF128" s="178">
        <v>0.36283818839210041</v>
      </c>
      <c r="EG128" s="178">
        <v>0.34976359129979206</v>
      </c>
      <c r="EH128" s="178">
        <v>0.33895684686564342</v>
      </c>
      <c r="EI128" s="178">
        <v>0.32735369773403178</v>
      </c>
      <c r="EJ128" s="178">
        <v>0.31686931246203465</v>
      </c>
      <c r="EK128" s="178">
        <v>0.30984555779268291</v>
      </c>
      <c r="EL128" s="178">
        <v>0.30245669696992683</v>
      </c>
      <c r="EM128" s="178">
        <v>0.29596386570404465</v>
      </c>
      <c r="EN128" s="178">
        <v>0.29158953043573727</v>
      </c>
      <c r="EO128" s="178">
        <v>0.28953626023469714</v>
      </c>
      <c r="EP128" s="178">
        <v>0.28789154206180906</v>
      </c>
      <c r="EQ128" s="178">
        <v>0.28907679614197634</v>
      </c>
      <c r="ER128" s="178">
        <v>0.29167786322384232</v>
      </c>
      <c r="ES128" s="178">
        <v>0.29354631760822819</v>
      </c>
      <c r="ET128" s="178">
        <v>0.29413983903008534</v>
      </c>
      <c r="EU128" s="178">
        <v>0.29586689357755241</v>
      </c>
      <c r="EV128" s="178">
        <v>0.29629566169869948</v>
      </c>
      <c r="EW128" s="178">
        <v>0.29731244353649422</v>
      </c>
      <c r="EX128" s="178">
        <v>0.30051082303409427</v>
      </c>
      <c r="EY128" s="178">
        <v>0.30306334778051847</v>
      </c>
      <c r="EZ128" s="178">
        <v>0.30764419011290445</v>
      </c>
      <c r="FA128" s="178">
        <v>0.31136805953954072</v>
      </c>
      <c r="FB128" s="178">
        <v>0.31483284210900903</v>
      </c>
      <c r="FC128" s="178">
        <v>0.31705290976582118</v>
      </c>
      <c r="FD128" s="178">
        <v>0.31643399999161864</v>
      </c>
      <c r="FE128" s="178">
        <v>0.3172645145106649</v>
      </c>
      <c r="FF128" s="178">
        <v>0.31956210398726526</v>
      </c>
      <c r="FG128" s="178">
        <v>0.32171017834118609</v>
      </c>
      <c r="FH128" s="178">
        <v>0.32508607865800604</v>
      </c>
      <c r="FI128" s="178">
        <v>0.32976409244967519</v>
      </c>
      <c r="FJ128" s="178">
        <v>0.33392864533241179</v>
      </c>
      <c r="FK128" s="178">
        <v>0.33874694880758688</v>
      </c>
      <c r="FL128" s="178">
        <v>0.34198506202277346</v>
      </c>
      <c r="FM128" s="178">
        <v>0.34609825205037914</v>
      </c>
      <c r="FN128" s="178">
        <v>0.35313118594902315</v>
      </c>
      <c r="FO128" s="178">
        <v>0.36493232496839023</v>
      </c>
      <c r="FP128" s="178">
        <v>0.38224262850666996</v>
      </c>
      <c r="FQ128" s="178">
        <v>0.40500172559149833</v>
      </c>
      <c r="FR128" s="178">
        <v>0.43205106989953684</v>
      </c>
      <c r="FS128" s="178">
        <v>0.46803619227141291</v>
      </c>
      <c r="FT128" s="178">
        <v>0.50917599518890688</v>
      </c>
      <c r="FU128" s="411">
        <v>0.55497760329555801</v>
      </c>
      <c r="FV128" s="411">
        <v>0.59574935177683908</v>
      </c>
      <c r="FW128" s="411">
        <v>0.65330890433612854</v>
      </c>
      <c r="FX128" s="411">
        <v>0.70917660404309646</v>
      </c>
      <c r="FY128" s="411">
        <v>0.77098965426616151</v>
      </c>
      <c r="FZ128" s="411">
        <v>0.8323468444473322</v>
      </c>
      <c r="GA128" s="411">
        <v>0.88861004834936008</v>
      </c>
      <c r="GB128" s="411">
        <v>0.93947214515137856</v>
      </c>
      <c r="GC128" s="411">
        <v>0.98491049819284526</v>
      </c>
    </row>
    <row r="129" spans="2:186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>
        <v>5.1955378611055165</v>
      </c>
      <c r="AB129" s="178">
        <v>4.9600854978096391</v>
      </c>
      <c r="AC129" s="178">
        <v>4.7256710396499013</v>
      </c>
      <c r="AD129" s="178">
        <v>4.5315948314812635</v>
      </c>
      <c r="AE129" s="178">
        <v>4.3102132576422267</v>
      </c>
      <c r="AF129" s="178">
        <v>4.0528248255832358</v>
      </c>
      <c r="AG129" s="178">
        <v>3.8175510145243607</v>
      </c>
      <c r="AH129" s="178">
        <v>3.4819374129509817</v>
      </c>
      <c r="AI129" s="178">
        <v>3.1511726256417494</v>
      </c>
      <c r="AJ129" s="178">
        <v>2.8495557358282371</v>
      </c>
      <c r="AK129" s="178">
        <v>2.5962618732561071</v>
      </c>
      <c r="AL129" s="178">
        <v>2.3402601293945748</v>
      </c>
      <c r="AM129" s="178">
        <v>2.1200749187979069</v>
      </c>
      <c r="AN129" s="178">
        <v>1.9232335269176151</v>
      </c>
      <c r="AO129" s="178">
        <v>1.7476836893274663</v>
      </c>
      <c r="AP129" s="178">
        <v>1.5753981169309328</v>
      </c>
      <c r="AQ129" s="178">
        <v>1.4039988791743159</v>
      </c>
      <c r="AR129" s="178">
        <v>1.26635495455466</v>
      </c>
      <c r="AS129" s="178">
        <v>1.1344943578829991</v>
      </c>
      <c r="AT129" s="178">
        <v>1.0306507256207946</v>
      </c>
      <c r="AU129" s="178">
        <v>0.94196597962331663</v>
      </c>
      <c r="AV129" s="178">
        <v>0.86495231329019351</v>
      </c>
      <c r="AW129" s="178">
        <v>0.794198920927081</v>
      </c>
      <c r="AX129" s="178">
        <v>0.73703093774836914</v>
      </c>
      <c r="AY129" s="178">
        <v>0.67288907527555675</v>
      </c>
      <c r="AZ129" s="178">
        <v>0.61679957045714373</v>
      </c>
      <c r="BA129" s="178">
        <v>0.56370154868377009</v>
      </c>
      <c r="BB129" s="178">
        <v>0.52070767953933295</v>
      </c>
      <c r="BC129" s="178">
        <v>0.49081015683453921</v>
      </c>
      <c r="BD129" s="178">
        <v>0.45114504428315622</v>
      </c>
      <c r="BE129" s="178">
        <v>0.41146076935960046</v>
      </c>
      <c r="BF129" s="178">
        <v>0.38238213556938833</v>
      </c>
      <c r="BG129" s="178">
        <v>0.35568095572608305</v>
      </c>
      <c r="BH129" s="178">
        <v>0.32439018338924142</v>
      </c>
      <c r="BI129" s="178">
        <v>0.2897602519697306</v>
      </c>
      <c r="BJ129" s="178">
        <v>0.25500552340473176</v>
      </c>
      <c r="BK129" s="178">
        <v>0.22901847463704672</v>
      </c>
      <c r="BL129" s="178">
        <v>0.20550861513069862</v>
      </c>
      <c r="BM129" s="178">
        <v>0.18350403594430131</v>
      </c>
      <c r="BN129" s="178">
        <v>0.16320148548966121</v>
      </c>
      <c r="BO129" s="178">
        <v>0.14414211017635961</v>
      </c>
      <c r="BP129" s="178">
        <v>0.13625619321398053</v>
      </c>
      <c r="BQ129" s="178">
        <v>0.13937387693673833</v>
      </c>
      <c r="BR129" s="178">
        <v>0.14618878113120715</v>
      </c>
      <c r="BS129" s="178">
        <v>0.15772179146105988</v>
      </c>
      <c r="BT129" s="178">
        <v>0.17946616746659566</v>
      </c>
      <c r="BU129" s="178">
        <v>0.20763555548982812</v>
      </c>
      <c r="BV129" s="178">
        <v>0.23772382607521497</v>
      </c>
      <c r="BW129" s="178">
        <v>0.26628915491568766</v>
      </c>
      <c r="BX129" s="178">
        <v>0.29006776173662485</v>
      </c>
      <c r="BY129" s="178">
        <v>0.31619710047417465</v>
      </c>
      <c r="BZ129" s="178">
        <v>0.34299745863093484</v>
      </c>
      <c r="CA129" s="178">
        <v>0.37051367246730565</v>
      </c>
      <c r="CB129" s="178">
        <v>0.39280391814952814</v>
      </c>
      <c r="CC129" s="178">
        <v>0.41072818328226868</v>
      </c>
      <c r="CD129" s="178">
        <v>0.42281430514207557</v>
      </c>
      <c r="CE129" s="178">
        <v>0.4279271666433731</v>
      </c>
      <c r="CF129" s="178">
        <v>0.41830232831355146</v>
      </c>
      <c r="CG129" s="178">
        <v>0.4061942865162107</v>
      </c>
      <c r="CH129" s="178">
        <v>0.40119782037929191</v>
      </c>
      <c r="CI129" s="178">
        <v>0.40141025048204598</v>
      </c>
      <c r="CJ129" s="178">
        <v>0.40546246140636283</v>
      </c>
      <c r="CK129" s="178">
        <v>0.40791291973955984</v>
      </c>
      <c r="CL129" s="178">
        <v>0.40967069762560676</v>
      </c>
      <c r="CM129" s="178">
        <v>0.41138802541171904</v>
      </c>
      <c r="CN129" s="178">
        <v>0.41553793252040189</v>
      </c>
      <c r="CO129" s="178">
        <v>0.41880616528401615</v>
      </c>
      <c r="CP129" s="178">
        <v>0.42413243771539244</v>
      </c>
      <c r="CQ129" s="178">
        <v>0.43243434714034201</v>
      </c>
      <c r="CR129" s="178">
        <v>0.44822941869511845</v>
      </c>
      <c r="CS129" s="178">
        <v>0.45999280634405876</v>
      </c>
      <c r="CT129" s="178">
        <v>0.4586790874113843</v>
      </c>
      <c r="CU129" s="178">
        <v>0.44867728442197263</v>
      </c>
      <c r="CV129" s="178">
        <v>0.43576901677816082</v>
      </c>
      <c r="CW129" s="178">
        <v>0.42140853836368725</v>
      </c>
      <c r="CX129" s="178">
        <v>0.41678133480626511</v>
      </c>
      <c r="CY129" s="178">
        <v>0.42119770597038225</v>
      </c>
      <c r="CZ129" s="178">
        <v>0.43632349246548491</v>
      </c>
      <c r="DA129" s="178">
        <v>0.44731083732871091</v>
      </c>
      <c r="DB129" s="178">
        <v>0.46139390641889283</v>
      </c>
      <c r="DC129" s="178">
        <v>0.47810149932441093</v>
      </c>
      <c r="DD129" s="178">
        <v>0.50002067532514782</v>
      </c>
      <c r="DE129" s="178">
        <v>0.52924570382410085</v>
      </c>
      <c r="DF129" s="178">
        <v>0.56902551059751472</v>
      </c>
      <c r="DG129" s="178">
        <v>0.61307755181740509</v>
      </c>
      <c r="DH129" s="178">
        <v>0.65954657054404053</v>
      </c>
      <c r="DI129" s="178">
        <v>0.7074362081332235</v>
      </c>
      <c r="DJ129" s="178">
        <v>0.74050772488015315</v>
      </c>
      <c r="DK129" s="178">
        <v>0.75776620527820138</v>
      </c>
      <c r="DL129" s="178">
        <v>0.75703412624109079</v>
      </c>
      <c r="DM129" s="178">
        <v>0.76806447114544141</v>
      </c>
      <c r="DN129" s="178">
        <v>0.77945842617007088</v>
      </c>
      <c r="DO129" s="178">
        <v>0.78963655256550214</v>
      </c>
      <c r="DP129" s="178">
        <v>0.79393634503622623</v>
      </c>
      <c r="DQ129" s="178">
        <v>0.796082484283544</v>
      </c>
      <c r="DR129" s="178">
        <v>0.79435339965810425</v>
      </c>
      <c r="DS129" s="178">
        <v>0.8016412298269997</v>
      </c>
      <c r="DT129" s="178">
        <v>0.80932045030237776</v>
      </c>
      <c r="DU129" s="178">
        <v>0.82046063656940926</v>
      </c>
      <c r="DV129" s="178">
        <v>0.83490787116260079</v>
      </c>
      <c r="DW129" s="178">
        <v>0.85512970616765893</v>
      </c>
      <c r="DX129" s="178">
        <v>0.88137976696506315</v>
      </c>
      <c r="DY129" s="178">
        <v>0.88914181849487917</v>
      </c>
      <c r="DZ129" s="178">
        <v>0.88996205640774062</v>
      </c>
      <c r="EA129" s="178">
        <v>0.88817447900233892</v>
      </c>
      <c r="EB129" s="178">
        <v>0.88446360920477662</v>
      </c>
      <c r="EC129" s="178">
        <v>0.87303325467728288</v>
      </c>
      <c r="ED129" s="178">
        <v>0.85687112746179706</v>
      </c>
      <c r="EE129" s="178">
        <v>0.82651233332427254</v>
      </c>
      <c r="EF129" s="178">
        <v>0.79407261299277476</v>
      </c>
      <c r="EG129" s="178">
        <v>0.75739450512318518</v>
      </c>
      <c r="EH129" s="178">
        <v>0.72306012383502472</v>
      </c>
      <c r="EI129" s="178">
        <v>0.68921212631205064</v>
      </c>
      <c r="EJ129" s="178">
        <v>0.6571947592527192</v>
      </c>
      <c r="EK129" s="178">
        <v>0.63456793148428603</v>
      </c>
      <c r="EL129" s="178">
        <v>0.61418792239185171</v>
      </c>
      <c r="EM129" s="178">
        <v>0.5972318469544986</v>
      </c>
      <c r="EN129" s="178">
        <v>0.58385655280765236</v>
      </c>
      <c r="EO129" s="178">
        <v>0.57437508880772126</v>
      </c>
      <c r="EP129" s="178">
        <v>0.5684362971219783</v>
      </c>
      <c r="EQ129" s="178">
        <v>0.57173679767300067</v>
      </c>
      <c r="ER129" s="178">
        <v>0.58447416408896202</v>
      </c>
      <c r="ES129" s="178">
        <v>0.60036746058683255</v>
      </c>
      <c r="ET129" s="178">
        <v>0.61634088342595905</v>
      </c>
      <c r="EU129" s="178">
        <v>0.63478363336537447</v>
      </c>
      <c r="EV129" s="178">
        <v>0.65729588358241442</v>
      </c>
      <c r="EW129" s="178">
        <v>0.68058892750804068</v>
      </c>
      <c r="EX129" s="178">
        <v>0.70404059561931021</v>
      </c>
      <c r="EY129" s="178">
        <v>0.72405466424173892</v>
      </c>
      <c r="EZ129" s="178">
        <v>0.74456273500156589</v>
      </c>
      <c r="FA129" s="178">
        <v>0.77019217691561603</v>
      </c>
      <c r="FB129" s="178">
        <v>0.80007836470989657</v>
      </c>
      <c r="FC129" s="178">
        <v>0.82353067533073121</v>
      </c>
      <c r="FD129" s="178">
        <v>0.83483185998160958</v>
      </c>
      <c r="FE129" s="178">
        <v>0.84375313194593959</v>
      </c>
      <c r="FF129" s="178">
        <v>0.85425536788656742</v>
      </c>
      <c r="FG129" s="178">
        <v>0.86639157051939153</v>
      </c>
      <c r="FH129" s="178">
        <v>0.8719662319509176</v>
      </c>
      <c r="FI129" s="178">
        <v>0.8805719735558788</v>
      </c>
      <c r="FJ129" s="178">
        <v>0.89670533515301787</v>
      </c>
      <c r="FK129" s="178">
        <v>0.91413995699379258</v>
      </c>
      <c r="FL129" s="178">
        <v>0.92922484835193953</v>
      </c>
      <c r="FM129" s="178">
        <v>0.94474189698424693</v>
      </c>
      <c r="FN129" s="178">
        <v>0.96053037423883869</v>
      </c>
      <c r="FO129" s="178">
        <v>0.98793893380728748</v>
      </c>
      <c r="FP129" s="178">
        <v>1.0415381475773409</v>
      </c>
      <c r="FQ129" s="178">
        <v>1.1072173612559693</v>
      </c>
      <c r="FR129" s="178">
        <v>1.1977122947052541</v>
      </c>
      <c r="FS129" s="178">
        <v>1.2965916555373358</v>
      </c>
      <c r="FT129" s="178">
        <v>1.4136230593500565</v>
      </c>
      <c r="FU129" s="411">
        <v>1.5540845757435864</v>
      </c>
      <c r="FV129" s="411">
        <v>1.6752169129033307</v>
      </c>
      <c r="FW129" s="411">
        <v>1.9487478143337407</v>
      </c>
      <c r="FX129" s="411">
        <v>2.1656773914184102</v>
      </c>
      <c r="FY129" s="411">
        <v>2.3914187787514929</v>
      </c>
      <c r="FZ129" s="411">
        <v>2.6222957947439252</v>
      </c>
      <c r="GA129" s="411">
        <v>2.8469456676229346</v>
      </c>
      <c r="GB129" s="411">
        <v>3.0442250199955998</v>
      </c>
      <c r="GC129" s="411">
        <v>3.2322438110739888</v>
      </c>
    </row>
    <row r="130" spans="2:186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>
        <v>1.5655794131763088</v>
      </c>
      <c r="AB130" s="178">
        <v>1.7255689555511395</v>
      </c>
      <c r="AC130" s="178">
        <v>1.8649037487307538</v>
      </c>
      <c r="AD130" s="178">
        <v>1.8818620608184347</v>
      </c>
      <c r="AE130" s="178">
        <v>1.8188593999545191</v>
      </c>
      <c r="AF130" s="178">
        <v>1.7316174661946917</v>
      </c>
      <c r="AG130" s="178">
        <v>1.6570971745128702</v>
      </c>
      <c r="AH130" s="178">
        <v>1.6153059925309918</v>
      </c>
      <c r="AI130" s="178">
        <v>1.5935822780016764</v>
      </c>
      <c r="AJ130" s="178">
        <v>1.5833217544859508</v>
      </c>
      <c r="AK130" s="178">
        <v>1.5812144267271933</v>
      </c>
      <c r="AL130" s="178">
        <v>1.5021651973633894</v>
      </c>
      <c r="AM130" s="178">
        <v>1.3338782730553262</v>
      </c>
      <c r="AN130" s="178">
        <v>1.1192290696151943</v>
      </c>
      <c r="AO130" s="178">
        <v>0.85911505625037421</v>
      </c>
      <c r="AP130" s="178">
        <v>0.58064553011582376</v>
      </c>
      <c r="AQ130" s="178">
        <v>0.38089819771052902</v>
      </c>
      <c r="AR130" s="178">
        <v>0.36290191368195579</v>
      </c>
      <c r="AS130" s="178">
        <v>0.33221048606493753</v>
      </c>
      <c r="AT130" s="178">
        <v>0.28829719781464647</v>
      </c>
      <c r="AU130" s="178">
        <v>0.232396520499357</v>
      </c>
      <c r="AV130" s="178">
        <v>0.16391466272954602</v>
      </c>
      <c r="AW130" s="178">
        <v>8.2419632144848265E-2</v>
      </c>
      <c r="AX130" s="178">
        <v>6.5938451865264369E-2</v>
      </c>
      <c r="AY130" s="178">
        <v>0.14120777604716039</v>
      </c>
      <c r="AZ130" s="178">
        <v>0.24324658083328998</v>
      </c>
      <c r="BA130" s="178">
        <v>0.35505383434816906</v>
      </c>
      <c r="BB130" s="178">
        <v>0.43668006677958005</v>
      </c>
      <c r="BC130" s="178">
        <v>0.47862077044641893</v>
      </c>
      <c r="BD130" s="178">
        <v>0.4831515623897964</v>
      </c>
      <c r="BE130" s="178">
        <v>0.48933701481245251</v>
      </c>
      <c r="BF130" s="178">
        <v>0.4929315594077579</v>
      </c>
      <c r="BG130" s="178">
        <v>0.48800920956305482</v>
      </c>
      <c r="BH130" s="178">
        <v>0.49285623706352943</v>
      </c>
      <c r="BI130" s="178">
        <v>0.49935221814585162</v>
      </c>
      <c r="BJ130" s="178">
        <v>0.50804008194616479</v>
      </c>
      <c r="BK130" s="178">
        <v>0.52654300666553588</v>
      </c>
      <c r="BL130" s="178">
        <v>0.55555017057112899</v>
      </c>
      <c r="BM130" s="178">
        <v>0.58971718190499089</v>
      </c>
      <c r="BN130" s="178">
        <v>0.62888357772198589</v>
      </c>
      <c r="BO130" s="178">
        <v>0.6672039860822121</v>
      </c>
      <c r="BP130" s="178">
        <v>0.70214883575466125</v>
      </c>
      <c r="BQ130" s="178">
        <v>0.72745421167066482</v>
      </c>
      <c r="BR130" s="178">
        <v>0.74847526768195216</v>
      </c>
      <c r="BS130" s="178">
        <v>0.77690251103873109</v>
      </c>
      <c r="BT130" s="178">
        <v>0.79394775546456309</v>
      </c>
      <c r="BU130" s="178">
        <v>0.80573564275355913</v>
      </c>
      <c r="BV130" s="178">
        <v>0.81518602901635262</v>
      </c>
      <c r="BW130" s="178">
        <v>0.82119434238286537</v>
      </c>
      <c r="BX130" s="178">
        <v>0.82926100963316429</v>
      </c>
      <c r="BY130" s="178">
        <v>0.83723654574366968</v>
      </c>
      <c r="BZ130" s="178">
        <v>0.84739512829294839</v>
      </c>
      <c r="CA130" s="178">
        <v>0.86594729555694272</v>
      </c>
      <c r="CB130" s="178">
        <v>0.88606404512414905</v>
      </c>
      <c r="CC130" s="178">
        <v>0.90894369810127529</v>
      </c>
      <c r="CD130" s="178">
        <v>0.93288732861660506</v>
      </c>
      <c r="CE130" s="178">
        <v>0.9568218776938302</v>
      </c>
      <c r="CF130" s="178">
        <v>0.98839615075829457</v>
      </c>
      <c r="CG130" s="178">
        <v>1.0269799377731115</v>
      </c>
      <c r="CH130" s="178">
        <v>1.0635833727930226</v>
      </c>
      <c r="CI130" s="178">
        <v>1.1035311925492177</v>
      </c>
      <c r="CJ130" s="178">
        <v>1.1499868544765626</v>
      </c>
      <c r="CK130" s="178">
        <v>1.1926565312132968</v>
      </c>
      <c r="CL130" s="178">
        <v>1.2306213132386716</v>
      </c>
      <c r="CM130" s="178">
        <v>1.2643931584395123</v>
      </c>
      <c r="CN130" s="178">
        <v>1.2839306958193397</v>
      </c>
      <c r="CO130" s="178">
        <v>1.3018690662664145</v>
      </c>
      <c r="CP130" s="178">
        <v>1.3264093352797488</v>
      </c>
      <c r="CQ130" s="178">
        <v>1.3457699429158296</v>
      </c>
      <c r="CR130" s="178">
        <v>1.3565368503276218</v>
      </c>
      <c r="CS130" s="178">
        <v>1.3633577480639385</v>
      </c>
      <c r="CT130" s="178">
        <v>1.3658251441452318</v>
      </c>
      <c r="CU130" s="178">
        <v>1.3805058053681982</v>
      </c>
      <c r="CV130" s="178">
        <v>1.3869699015272037</v>
      </c>
      <c r="CW130" s="178">
        <v>1.3992093645886907</v>
      </c>
      <c r="CX130" s="178">
        <v>1.419185067582406</v>
      </c>
      <c r="CY130" s="178">
        <v>1.4435201237616582</v>
      </c>
      <c r="CZ130" s="178">
        <v>1.4738338037516296</v>
      </c>
      <c r="DA130" s="178">
        <v>1.4935650991797615</v>
      </c>
      <c r="DB130" s="178">
        <v>1.4944089974406403</v>
      </c>
      <c r="DC130" s="178">
        <v>1.4935225484108621</v>
      </c>
      <c r="DD130" s="178">
        <v>1.5041229853184248</v>
      </c>
      <c r="DE130" s="178">
        <v>1.5123187062410395</v>
      </c>
      <c r="DF130" s="178">
        <v>1.5260516371947865</v>
      </c>
      <c r="DG130" s="178">
        <v>1.5096318982415688</v>
      </c>
      <c r="DH130" s="178">
        <v>1.4870502711091387</v>
      </c>
      <c r="DI130" s="178">
        <v>1.4520773122579786</v>
      </c>
      <c r="DJ130" s="178">
        <v>1.4067770807220921</v>
      </c>
      <c r="DK130" s="178">
        <v>1.3472476725542091</v>
      </c>
      <c r="DL130" s="178">
        <v>1.2943860884676379</v>
      </c>
      <c r="DM130" s="178">
        <v>1.2441974086443874</v>
      </c>
      <c r="DN130" s="178">
        <v>1.1959663337004098</v>
      </c>
      <c r="DO130" s="178">
        <v>1.1387085849453591</v>
      </c>
      <c r="DP130" s="178">
        <v>1.0597212656540069</v>
      </c>
      <c r="DQ130" s="178">
        <v>0.96913301906728933</v>
      </c>
      <c r="DR130" s="178">
        <v>0.86635010495316855</v>
      </c>
      <c r="DS130" s="178">
        <v>0.75788767184741523</v>
      </c>
      <c r="DT130" s="178">
        <v>0.65598339975961117</v>
      </c>
      <c r="DU130" s="178">
        <v>0.56475895225472428</v>
      </c>
      <c r="DV130" s="178">
        <v>0.48048483513304419</v>
      </c>
      <c r="DW130" s="178">
        <v>0.4056172192316172</v>
      </c>
      <c r="DX130" s="178">
        <v>0.32545519986858373</v>
      </c>
      <c r="DY130" s="178">
        <v>0.24768906859632445</v>
      </c>
      <c r="DZ130" s="178">
        <v>0.17725978148135901</v>
      </c>
      <c r="EA130" s="178">
        <v>0.11775777672607113</v>
      </c>
      <c r="EB130" s="178">
        <v>8.7656716645314603E-2</v>
      </c>
      <c r="EC130" s="178">
        <v>7.0579535686380979E-2</v>
      </c>
      <c r="ED130" s="178">
        <v>6.1555330172062384E-2</v>
      </c>
      <c r="EE130" s="178">
        <v>7.3844194647492145E-2</v>
      </c>
      <c r="EF130" s="178">
        <v>8.5218671370112631E-2</v>
      </c>
      <c r="EG130" s="178">
        <v>9.610936442773621E-2</v>
      </c>
      <c r="EH130" s="178">
        <v>0.10615008995668163</v>
      </c>
      <c r="EI130" s="178">
        <v>0.11432666926946311</v>
      </c>
      <c r="EJ130" s="178">
        <v>0.12066668452531459</v>
      </c>
      <c r="EK130" s="178">
        <v>0.12606890000416016</v>
      </c>
      <c r="EL130" s="178">
        <v>0.12983959024684744</v>
      </c>
      <c r="EM130" s="178">
        <v>0.13237889539440317</v>
      </c>
      <c r="EN130" s="178">
        <v>0.12974700813791529</v>
      </c>
      <c r="EO130" s="178">
        <v>0.130543869560519</v>
      </c>
      <c r="EP130" s="178">
        <v>0.13291355165345387</v>
      </c>
      <c r="EQ130" s="178">
        <v>0.13611578112360512</v>
      </c>
      <c r="ER130" s="178">
        <v>0.14017714298628015</v>
      </c>
      <c r="ES130" s="178">
        <v>0.1440299776004732</v>
      </c>
      <c r="ET130" s="178">
        <v>0.14742712219803877</v>
      </c>
      <c r="EU130" s="178">
        <v>0.15061117780142652</v>
      </c>
      <c r="EV130" s="178">
        <v>0.15389504575321578</v>
      </c>
      <c r="EW130" s="178">
        <v>0.15704958988533413</v>
      </c>
      <c r="EX130" s="178">
        <v>0.15980181259470161</v>
      </c>
      <c r="EY130" s="178">
        <v>0.16285885493956709</v>
      </c>
      <c r="EZ130" s="178">
        <v>0.16791267249857089</v>
      </c>
      <c r="FA130" s="178">
        <v>0.17083386727567085</v>
      </c>
      <c r="FB130" s="178">
        <v>0.17334793373938773</v>
      </c>
      <c r="FC130" s="178">
        <v>0.17581161972706649</v>
      </c>
      <c r="FD130" s="178">
        <v>0.17604115200829806</v>
      </c>
      <c r="FE130" s="178">
        <v>0.17741365860832481</v>
      </c>
      <c r="FF130" s="178">
        <v>0.18046076519813159</v>
      </c>
      <c r="FG130" s="178">
        <v>0.18436517835909694</v>
      </c>
      <c r="FH130" s="178">
        <v>0.18712397255902768</v>
      </c>
      <c r="FI130" s="178">
        <v>0.19043066492932148</v>
      </c>
      <c r="FJ130" s="178">
        <v>0.19474997288822049</v>
      </c>
      <c r="FK130" s="178">
        <v>0.19819224915696765</v>
      </c>
      <c r="FL130" s="178">
        <v>0.20180333527201277</v>
      </c>
      <c r="FM130" s="178">
        <v>0.20806261004315019</v>
      </c>
      <c r="FN130" s="178">
        <v>0.21664346265699663</v>
      </c>
      <c r="FO130" s="178">
        <v>0.22670807635964429</v>
      </c>
      <c r="FP130" s="178">
        <v>0.22138698324418549</v>
      </c>
      <c r="FQ130" s="178">
        <v>0.21529998351770452</v>
      </c>
      <c r="FR130" s="178">
        <v>0.21159970294410968</v>
      </c>
      <c r="FS130" s="178">
        <v>0.20544339400607114</v>
      </c>
      <c r="FT130" s="178">
        <v>0.2110003649936445</v>
      </c>
      <c r="FU130" s="411">
        <v>0.21789258943675449</v>
      </c>
      <c r="FV130" s="411">
        <v>0.22255966794052284</v>
      </c>
      <c r="FW130" s="411">
        <v>0.31973753781694469</v>
      </c>
      <c r="FX130" s="411">
        <v>0.38165507107290253</v>
      </c>
      <c r="FY130" s="411">
        <v>0.45255568587288764</v>
      </c>
      <c r="FZ130" s="411">
        <v>0.49431451394530868</v>
      </c>
      <c r="GA130" s="411">
        <v>0.54576907721957468</v>
      </c>
      <c r="GB130" s="411">
        <v>0.63455173988939606</v>
      </c>
      <c r="GC130" s="411">
        <v>0.69880199563841927</v>
      </c>
    </row>
    <row r="131" spans="2:186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</row>
    <row r="132" spans="2:186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</row>
    <row r="133" spans="2:186" s="319" customFormat="1">
      <c r="B133" s="319" t="s">
        <v>112</v>
      </c>
      <c r="D133" s="180">
        <v>7.63</v>
      </c>
      <c r="E133" s="180">
        <v>6.21</v>
      </c>
      <c r="F133" s="180">
        <v>5.62</v>
      </c>
      <c r="G133" s="180">
        <v>4.1399999999999997</v>
      </c>
      <c r="H133" s="180">
        <v>6.98</v>
      </c>
      <c r="I133" s="180">
        <v>5.04</v>
      </c>
      <c r="J133" s="180">
        <v>7.3</v>
      </c>
      <c r="K133" s="180">
        <v>7.39</v>
      </c>
      <c r="L133" s="180">
        <v>5.2</v>
      </c>
      <c r="M133" s="180">
        <v>4</v>
      </c>
      <c r="N133" s="180">
        <v>6.16</v>
      </c>
      <c r="O133" s="180">
        <v>8.7200000000000006</v>
      </c>
      <c r="P133" s="180">
        <v>6.98</v>
      </c>
      <c r="Q133" s="180">
        <v>7.68</v>
      </c>
      <c r="R133" s="180">
        <v>5.63</v>
      </c>
      <c r="S133" s="180">
        <v>7.32</v>
      </c>
      <c r="T133" s="180">
        <v>5.23</v>
      </c>
      <c r="U133" s="180">
        <v>5.37</v>
      </c>
      <c r="V133" s="180">
        <v>3.97</v>
      </c>
      <c r="W133" s="180">
        <v>5.04</v>
      </c>
      <c r="X133" s="180">
        <v>2.75</v>
      </c>
      <c r="Y133" s="180">
        <v>1.5</v>
      </c>
      <c r="Z133" s="287">
        <v>2.35</v>
      </c>
      <c r="AA133" s="180">
        <v>4.5999999999999996</v>
      </c>
      <c r="AB133" s="180">
        <v>3.07</v>
      </c>
      <c r="AC133" s="180">
        <v>2.93</v>
      </c>
      <c r="AD133" s="180">
        <v>2.16</v>
      </c>
      <c r="AE133" s="180">
        <v>2.38</v>
      </c>
      <c r="AF133" s="180">
        <v>4.49</v>
      </c>
      <c r="AG133" s="180">
        <v>1.96</v>
      </c>
      <c r="AH133" s="180">
        <v>1.45</v>
      </c>
      <c r="AI133" s="180">
        <v>1.6</v>
      </c>
      <c r="AJ133" s="180">
        <v>1.55</v>
      </c>
      <c r="AK133" s="180">
        <v>1.56</v>
      </c>
      <c r="AL133" s="180">
        <v>1.89</v>
      </c>
      <c r="AM133" s="180">
        <v>2.3199999999999998</v>
      </c>
      <c r="AN133" s="180">
        <v>1.94</v>
      </c>
      <c r="AO133" s="180">
        <v>2.04</v>
      </c>
      <c r="AP133" s="180">
        <v>1.96</v>
      </c>
      <c r="AQ133" s="180">
        <v>1.43</v>
      </c>
      <c r="AR133" s="180">
        <v>1.29</v>
      </c>
      <c r="AS133" s="180">
        <v>1.01</v>
      </c>
      <c r="AT133" s="180">
        <v>1.1299999999999999</v>
      </c>
      <c r="AU133" s="180">
        <v>1.1499999999999999</v>
      </c>
      <c r="AV133" s="180">
        <v>1.0900000000000001</v>
      </c>
      <c r="AW133" s="180">
        <v>0.97</v>
      </c>
      <c r="AX133" s="180">
        <v>1.19</v>
      </c>
      <c r="AY133" s="180">
        <v>1.93</v>
      </c>
      <c r="AZ133" s="180">
        <v>0.83</v>
      </c>
      <c r="BA133" s="180">
        <v>0.71</v>
      </c>
      <c r="BB133" s="180">
        <v>0.79</v>
      </c>
      <c r="BC133" s="180">
        <v>0.85</v>
      </c>
      <c r="BD133" s="180">
        <v>0.81</v>
      </c>
      <c r="BE133" s="180">
        <v>0.77</v>
      </c>
      <c r="BF133" s="180">
        <v>0.91</v>
      </c>
      <c r="BG133" s="180">
        <v>0.8</v>
      </c>
      <c r="BH133" s="180">
        <v>0.84</v>
      </c>
      <c r="BI133" s="180">
        <v>0.87</v>
      </c>
      <c r="BJ133" s="180">
        <v>1.43</v>
      </c>
      <c r="BK133" s="180">
        <v>1.97</v>
      </c>
      <c r="BL133" s="180">
        <v>0.82</v>
      </c>
      <c r="BM133" s="180">
        <v>0.86</v>
      </c>
      <c r="BN133" s="180">
        <v>0.8</v>
      </c>
      <c r="BO133" s="180">
        <v>0.78</v>
      </c>
      <c r="BP133" s="180">
        <v>0.88</v>
      </c>
      <c r="BQ133" s="180">
        <v>0.79</v>
      </c>
      <c r="BR133" s="180">
        <v>0.95</v>
      </c>
      <c r="BS133" s="180">
        <v>0.78</v>
      </c>
      <c r="BT133" s="180">
        <v>0.75</v>
      </c>
      <c r="BU133" s="180">
        <v>0.81</v>
      </c>
      <c r="BV133" s="180">
        <v>1.06</v>
      </c>
      <c r="BW133" s="180">
        <v>1.91</v>
      </c>
      <c r="BX133" s="180">
        <v>0.85</v>
      </c>
      <c r="BY133" s="180">
        <v>0.86</v>
      </c>
      <c r="BZ133" s="180">
        <v>0.72</v>
      </c>
      <c r="CA133" s="180">
        <v>0.92</v>
      </c>
      <c r="CB133" s="180">
        <v>1.02</v>
      </c>
      <c r="CC133" s="180">
        <v>1</v>
      </c>
      <c r="CD133" s="180">
        <v>1.1599999999999999</v>
      </c>
      <c r="CE133" s="180">
        <v>1.03</v>
      </c>
      <c r="CF133" s="180">
        <v>0.86</v>
      </c>
      <c r="CG133" s="180">
        <v>1.08</v>
      </c>
      <c r="CH133" s="180">
        <v>1.1599999999999999</v>
      </c>
      <c r="CI133" s="180">
        <v>1.78</v>
      </c>
      <c r="CJ133" s="180">
        <v>0.94</v>
      </c>
      <c r="CK133" s="180">
        <v>1.03</v>
      </c>
      <c r="CL133" s="180">
        <v>0.93</v>
      </c>
      <c r="CM133" s="180">
        <v>1.0900000000000001</v>
      </c>
      <c r="CN133" s="180">
        <v>0.95</v>
      </c>
      <c r="CO133" s="180">
        <v>1.1100000000000001</v>
      </c>
      <c r="CP133" s="180">
        <v>1.18</v>
      </c>
      <c r="CQ133" s="180">
        <v>0.87</v>
      </c>
      <c r="CR133" s="180">
        <v>0.81</v>
      </c>
      <c r="CS133" s="180">
        <v>0.92</v>
      </c>
      <c r="CT133" s="180">
        <v>1.18</v>
      </c>
      <c r="CU133" s="180">
        <v>2.16</v>
      </c>
      <c r="CV133" s="180">
        <v>0.8</v>
      </c>
      <c r="CW133" s="180">
        <v>0.89</v>
      </c>
      <c r="CX133" s="180">
        <v>1.05</v>
      </c>
      <c r="CY133" s="180">
        <v>1.03</v>
      </c>
      <c r="CZ133" s="180">
        <v>1.06</v>
      </c>
      <c r="DA133" s="180">
        <v>1.02</v>
      </c>
      <c r="DB133" s="180">
        <v>1.1399999999999999</v>
      </c>
      <c r="DC133" s="180">
        <v>1.1200000000000001</v>
      </c>
      <c r="DD133" s="180">
        <v>2.35</v>
      </c>
      <c r="DE133" s="180">
        <v>1.23</v>
      </c>
      <c r="DF133" s="180">
        <v>1.01</v>
      </c>
      <c r="DG133" s="180">
        <v>1.65</v>
      </c>
      <c r="DH133" s="180">
        <v>0.63461320032543256</v>
      </c>
      <c r="DI133" s="180">
        <v>0.8312655483389193</v>
      </c>
      <c r="DJ133" s="180">
        <v>0.78251470835249393</v>
      </c>
      <c r="DK133" s="180">
        <v>0.91971684771961293</v>
      </c>
      <c r="DL133" s="180">
        <v>0.97871291175218289</v>
      </c>
      <c r="DM133" s="180">
        <v>1.0489808869600097</v>
      </c>
      <c r="DN133" s="180">
        <v>0.74507244847279708</v>
      </c>
      <c r="DO133" s="180">
        <v>0.72613133328034962</v>
      </c>
      <c r="DP133" s="180">
        <v>0.75557103349271415</v>
      </c>
      <c r="DQ133" s="180">
        <v>0.80701200499595416</v>
      </c>
      <c r="DR133" s="180">
        <v>0.86226439389180598</v>
      </c>
      <c r="DS133" s="180">
        <v>1.7348414084125352</v>
      </c>
      <c r="DT133" s="180">
        <v>0.72902476550045492</v>
      </c>
      <c r="DU133" s="180">
        <v>0.69000000000000017</v>
      </c>
      <c r="DV133" s="180">
        <v>0.6</v>
      </c>
      <c r="DW133" s="180">
        <v>0.7</v>
      </c>
      <c r="DX133" s="180">
        <v>0.65</v>
      </c>
      <c r="DY133" s="180">
        <v>0.68</v>
      </c>
      <c r="DZ133" s="180">
        <v>0.66</v>
      </c>
      <c r="EA133" s="180">
        <v>0.6</v>
      </c>
      <c r="EB133" s="180">
        <v>0.55000000000000004</v>
      </c>
      <c r="EC133" s="180">
        <v>0.91</v>
      </c>
      <c r="ED133" s="180">
        <v>0.93</v>
      </c>
      <c r="EE133" s="180">
        <v>0.99</v>
      </c>
      <c r="EF133" s="180">
        <v>0.61315952886235436</v>
      </c>
      <c r="EG133" s="180">
        <v>0.82226714133403789</v>
      </c>
      <c r="EH133" s="180">
        <v>0.66086371494948537</v>
      </c>
      <c r="EI133" s="180">
        <v>0.59883294215946137</v>
      </c>
      <c r="EJ133" s="180">
        <v>0.87422087364213041</v>
      </c>
      <c r="EK133" s="180">
        <v>0.62514892728377447</v>
      </c>
      <c r="EL133" s="180">
        <v>0.52378004540942413</v>
      </c>
      <c r="EM133" s="180">
        <v>0.53538242710200734</v>
      </c>
      <c r="EN133" s="180">
        <v>0.50464385373551579</v>
      </c>
      <c r="EO133" s="180">
        <v>0.40855366920563085</v>
      </c>
      <c r="EP133" s="180">
        <v>0.51810404364024976</v>
      </c>
      <c r="EQ133" s="180">
        <v>0.74642347845363588</v>
      </c>
      <c r="ER133" s="180">
        <v>0.75650202837869074</v>
      </c>
      <c r="ES133" s="180">
        <v>0.48701748216855378</v>
      </c>
      <c r="ET133" s="180">
        <v>0.50501208506479145</v>
      </c>
      <c r="EU133" s="180">
        <v>0.50904849647899653</v>
      </c>
      <c r="EV133" s="180">
        <v>0.62172053192919918</v>
      </c>
      <c r="EW133" s="180">
        <v>0.56782843354832835</v>
      </c>
      <c r="EX133" s="180">
        <v>0.60882461966423307</v>
      </c>
      <c r="EY133" s="180">
        <v>0.60068103960438179</v>
      </c>
      <c r="EZ133" s="180">
        <v>0.63432905400307504</v>
      </c>
      <c r="FA133" s="180">
        <v>0.67772795925422713</v>
      </c>
      <c r="FB133" s="180">
        <v>0.53101577162337321</v>
      </c>
      <c r="FC133" s="180">
        <v>0.73161298363935146</v>
      </c>
      <c r="FD133" s="180">
        <v>0.72390227984205069</v>
      </c>
      <c r="FE133" s="180">
        <v>0.76207236328009742</v>
      </c>
      <c r="FF133" s="180">
        <v>0.62873305376760413</v>
      </c>
      <c r="FG133" s="180">
        <v>0.84987791181350758</v>
      </c>
      <c r="FH133" s="180">
        <v>1.2087679474254855</v>
      </c>
      <c r="FI133" s="180">
        <v>1.2546641420010332</v>
      </c>
      <c r="FJ133" s="180">
        <v>1.3494372664782475</v>
      </c>
      <c r="FK133" s="180">
        <v>1.1460657320855745</v>
      </c>
      <c r="FL133" s="180">
        <v>1.2187123876407355</v>
      </c>
      <c r="FM133" s="180">
        <v>1.35</v>
      </c>
      <c r="FN133" s="180">
        <v>1.33</v>
      </c>
      <c r="FO133" s="180">
        <v>1.6</v>
      </c>
      <c r="FP133" s="180">
        <v>3.43</v>
      </c>
      <c r="FQ133" s="180">
        <v>3.28</v>
      </c>
      <c r="FR133" s="180">
        <v>3.43</v>
      </c>
      <c r="FS133" s="180">
        <v>3.14</v>
      </c>
      <c r="FT133" s="180">
        <v>3.46</v>
      </c>
      <c r="FU133" s="408">
        <v>3.27</v>
      </c>
      <c r="FV133" s="408">
        <v>4.04</v>
      </c>
      <c r="FW133" s="408">
        <v>3.3</v>
      </c>
      <c r="FX133" s="408">
        <v>2.14</v>
      </c>
      <c r="FY133" s="408">
        <v>1.79</v>
      </c>
      <c r="FZ133" s="408">
        <v>2.13</v>
      </c>
      <c r="GA133" s="408">
        <v>2.17</v>
      </c>
      <c r="GB133" s="408">
        <v>2.29</v>
      </c>
      <c r="GC133" s="408">
        <v>2.59</v>
      </c>
    </row>
    <row r="134" spans="2:186" s="234" customFormat="1">
      <c r="B134" s="234" t="s">
        <v>113</v>
      </c>
      <c r="D134" s="178">
        <v>6.59</v>
      </c>
      <c r="E134" s="178">
        <v>5.84</v>
      </c>
      <c r="F134" s="178">
        <v>3.53</v>
      </c>
      <c r="G134" s="178">
        <v>6.6</v>
      </c>
      <c r="H134" s="178">
        <v>7.61</v>
      </c>
      <c r="I134" s="178">
        <v>5.46</v>
      </c>
      <c r="J134" s="178">
        <v>9.58</v>
      </c>
      <c r="K134" s="178">
        <v>9.2200000000000006</v>
      </c>
      <c r="L134" s="178">
        <v>6.61</v>
      </c>
      <c r="M134" s="178">
        <v>4.1900000000000004</v>
      </c>
      <c r="N134" s="178">
        <v>6.75</v>
      </c>
      <c r="O134" s="178">
        <v>9.11</v>
      </c>
      <c r="P134" s="178">
        <v>7.2921788990825682</v>
      </c>
      <c r="Q134" s="178">
        <v>8.35</v>
      </c>
      <c r="R134" s="178">
        <v>6.79</v>
      </c>
      <c r="S134" s="178">
        <v>8.8282060390763757</v>
      </c>
      <c r="T134" s="178">
        <v>4.25</v>
      </c>
      <c r="U134" s="178">
        <v>5.93</v>
      </c>
      <c r="V134" s="178">
        <v>3.48</v>
      </c>
      <c r="W134" s="178">
        <v>5.1100000000000003</v>
      </c>
      <c r="X134" s="178">
        <v>3.54</v>
      </c>
      <c r="Y134" s="178">
        <v>1.85</v>
      </c>
      <c r="Z134" s="178">
        <v>2.2200000000000002</v>
      </c>
      <c r="AA134" s="178">
        <v>6.56</v>
      </c>
      <c r="AB134" s="178">
        <v>3.92</v>
      </c>
      <c r="AC134" s="178">
        <v>4.21</v>
      </c>
      <c r="AD134" s="178">
        <v>2.93</v>
      </c>
      <c r="AE134" s="178">
        <v>2.31</v>
      </c>
      <c r="AF134" s="178">
        <v>2.83</v>
      </c>
      <c r="AG134" s="178">
        <v>2.41</v>
      </c>
      <c r="AH134" s="178">
        <v>1.37</v>
      </c>
      <c r="AI134" s="178">
        <v>1.66</v>
      </c>
      <c r="AJ134" s="178">
        <v>1.83</v>
      </c>
      <c r="AK134" s="178">
        <v>2.08</v>
      </c>
      <c r="AL134" s="178">
        <v>1.42</v>
      </c>
      <c r="AM134" s="178">
        <v>1.82</v>
      </c>
      <c r="AN134" s="178">
        <v>0.75</v>
      </c>
      <c r="AO134" s="178">
        <v>1.41</v>
      </c>
      <c r="AP134" s="178">
        <v>2.19</v>
      </c>
      <c r="AQ134" s="178">
        <v>2.15</v>
      </c>
      <c r="AR134" s="178">
        <v>2.16</v>
      </c>
      <c r="AS134" s="178">
        <v>1.3</v>
      </c>
      <c r="AT134" s="178">
        <v>1.65</v>
      </c>
      <c r="AU134" s="178">
        <v>1.92</v>
      </c>
      <c r="AV134" s="178">
        <v>1.3</v>
      </c>
      <c r="AW134" s="178">
        <v>1.26</v>
      </c>
      <c r="AX134" s="178">
        <v>1.81</v>
      </c>
      <c r="AY134" s="178">
        <v>2.4300000000000002</v>
      </c>
      <c r="AZ134" s="178">
        <v>0.63</v>
      </c>
      <c r="BA134" s="178">
        <v>0.7</v>
      </c>
      <c r="BB134" s="178">
        <v>1.07</v>
      </c>
      <c r="BC134" s="178">
        <v>0.77</v>
      </c>
      <c r="BD134" s="178">
        <v>1.05</v>
      </c>
      <c r="BE134" s="178">
        <v>1.21</v>
      </c>
      <c r="BF134" s="178">
        <v>1.05</v>
      </c>
      <c r="BG134" s="178">
        <v>1.165</v>
      </c>
      <c r="BH134" s="178">
        <v>1.28</v>
      </c>
      <c r="BI134" s="178">
        <v>0.79</v>
      </c>
      <c r="BJ134" s="178">
        <v>1.7</v>
      </c>
      <c r="BK134" s="178">
        <v>2.0499999999999998</v>
      </c>
      <c r="BL134" s="178">
        <v>0.76</v>
      </c>
      <c r="BM134" s="178">
        <v>1.05</v>
      </c>
      <c r="BN134" s="178">
        <v>0.51</v>
      </c>
      <c r="BO134" s="178">
        <v>0.06</v>
      </c>
      <c r="BP134" s="178">
        <v>1.28</v>
      </c>
      <c r="BQ134" s="178">
        <v>0.89</v>
      </c>
      <c r="BR134" s="178">
        <v>1.79</v>
      </c>
      <c r="BS134" s="178">
        <v>1.34</v>
      </c>
      <c r="BT134" s="178">
        <v>0.85</v>
      </c>
      <c r="BU134" s="178">
        <v>1.08</v>
      </c>
      <c r="BV134" s="178">
        <v>1.86</v>
      </c>
      <c r="BW134" s="178">
        <v>2.15</v>
      </c>
      <c r="BX134" s="178">
        <v>1.42</v>
      </c>
      <c r="BY134" s="178">
        <v>1.83</v>
      </c>
      <c r="BZ134" s="178">
        <v>1.0900000000000001</v>
      </c>
      <c r="CA134" s="178">
        <v>1.17</v>
      </c>
      <c r="CB134" s="178">
        <v>1.71</v>
      </c>
      <c r="CC134" s="178">
        <v>1.24</v>
      </c>
      <c r="CD134" s="178">
        <v>1.48</v>
      </c>
      <c r="CE134" s="178">
        <v>1.77</v>
      </c>
      <c r="CF134" s="178">
        <v>1.47</v>
      </c>
      <c r="CG134" s="178">
        <v>1.38</v>
      </c>
      <c r="CH134" s="178">
        <v>1.8</v>
      </c>
      <c r="CI134" s="178">
        <v>2.09</v>
      </c>
      <c r="CJ134" s="178">
        <v>1.19</v>
      </c>
      <c r="CK134" s="178">
        <v>1</v>
      </c>
      <c r="CL134" s="178">
        <v>0.9</v>
      </c>
      <c r="CM134" s="178">
        <v>1.04</v>
      </c>
      <c r="CN134" s="178">
        <v>0.98</v>
      </c>
      <c r="CO134" s="178">
        <v>1.66</v>
      </c>
      <c r="CP134" s="178">
        <v>1.91</v>
      </c>
      <c r="CQ134" s="178">
        <v>1.19</v>
      </c>
      <c r="CR134" s="178">
        <v>1.1706472402628521</v>
      </c>
      <c r="CS134" s="178">
        <v>1.3746110824331481</v>
      </c>
      <c r="CT134" s="178">
        <v>1.2130899711007288</v>
      </c>
      <c r="CU134" s="178">
        <v>2.7618776680781991</v>
      </c>
      <c r="CV134" s="178">
        <v>0.85707030121390904</v>
      </c>
      <c r="CW134" s="178">
        <v>1.2953438555492767</v>
      </c>
      <c r="CX134" s="178">
        <v>1.0396834038194001</v>
      </c>
      <c r="CY134" s="178">
        <v>1.5102127498560804</v>
      </c>
      <c r="CZ134" s="178">
        <v>0.92832747525520176</v>
      </c>
      <c r="DA134" s="178">
        <v>0.97002114532860162</v>
      </c>
      <c r="DB134" s="178">
        <v>1.1780129836896691</v>
      </c>
      <c r="DC134" s="178">
        <v>1.4629225482428296</v>
      </c>
      <c r="DD134" s="178">
        <v>1.7054542156024439</v>
      </c>
      <c r="DE134" s="178">
        <v>1.34</v>
      </c>
      <c r="DF134" s="178">
        <v>1.1399999999999999</v>
      </c>
      <c r="DG134" s="178">
        <v>1.77</v>
      </c>
      <c r="DH134" s="178">
        <v>0.75216010605964811</v>
      </c>
      <c r="DI134" s="178">
        <v>1.0108032225419379</v>
      </c>
      <c r="DJ134" s="178">
        <v>0.76927020008264435</v>
      </c>
      <c r="DK134" s="178">
        <v>1.4087596919023042</v>
      </c>
      <c r="DL134" s="178">
        <v>1.3680226425951503</v>
      </c>
      <c r="DM134" s="178">
        <v>0.77765548188388323</v>
      </c>
      <c r="DN134" s="178">
        <v>1.0017754199346882</v>
      </c>
      <c r="DO134" s="178">
        <v>0.78491880321547569</v>
      </c>
      <c r="DP134" s="178">
        <v>0.93819871089151263</v>
      </c>
      <c r="DQ134" s="178">
        <v>0.89538455130487193</v>
      </c>
      <c r="DR134" s="178">
        <v>1.0515941148795207</v>
      </c>
      <c r="DS134" s="178">
        <v>2.4367112590131086</v>
      </c>
      <c r="DT134" s="178">
        <v>0.90625769819010316</v>
      </c>
      <c r="DU134" s="178">
        <v>0.7</v>
      </c>
      <c r="DV134" s="178">
        <v>0.73</v>
      </c>
      <c r="DW134" s="178">
        <v>0.86</v>
      </c>
      <c r="DX134" s="178">
        <v>0.9</v>
      </c>
      <c r="DY134" s="178">
        <v>0.88</v>
      </c>
      <c r="DZ134" s="178">
        <v>0.9</v>
      </c>
      <c r="EA134" s="178">
        <v>0.77</v>
      </c>
      <c r="EB134" s="178">
        <v>0.71</v>
      </c>
      <c r="EC134" s="178">
        <v>0.81</v>
      </c>
      <c r="ED134" s="178">
        <v>0.93</v>
      </c>
      <c r="EE134" s="178">
        <v>1.19</v>
      </c>
      <c r="EF134" s="178">
        <v>0.75</v>
      </c>
      <c r="EG134" s="178">
        <v>1.06</v>
      </c>
      <c r="EH134" s="178">
        <v>0.84</v>
      </c>
      <c r="EI134" s="178">
        <v>0.7</v>
      </c>
      <c r="EJ134" s="178">
        <v>0.93</v>
      </c>
      <c r="EK134" s="178">
        <v>0.79</v>
      </c>
      <c r="EL134" s="178">
        <v>0.64</v>
      </c>
      <c r="EM134" s="178">
        <v>0.5</v>
      </c>
      <c r="EN134" s="178">
        <v>0.49</v>
      </c>
      <c r="EO134" s="178">
        <v>0.44</v>
      </c>
      <c r="EP134" s="178">
        <v>0.56999999999999995</v>
      </c>
      <c r="EQ134" s="178">
        <v>0.73</v>
      </c>
      <c r="ER134" s="178">
        <v>0.75</v>
      </c>
      <c r="ES134" s="178">
        <v>0.48</v>
      </c>
      <c r="ET134" s="178">
        <v>0.44</v>
      </c>
      <c r="EU134" s="178">
        <v>0.47</v>
      </c>
      <c r="EV134" s="178">
        <v>0.53</v>
      </c>
      <c r="EW134" s="178">
        <v>0.4</v>
      </c>
      <c r="EX134" s="178">
        <v>0.43</v>
      </c>
      <c r="EY134" s="178">
        <v>0.55000000000000004</v>
      </c>
      <c r="EZ134" s="178">
        <v>0.52</v>
      </c>
      <c r="FA134" s="178">
        <v>0.49</v>
      </c>
      <c r="FB134" s="178">
        <v>0.44</v>
      </c>
      <c r="FC134" s="178">
        <v>0.59</v>
      </c>
      <c r="FD134" s="178">
        <v>0.44</v>
      </c>
      <c r="FE134" s="178">
        <v>0.9</v>
      </c>
      <c r="FF134" s="178">
        <v>0.69</v>
      </c>
      <c r="FG134" s="178">
        <v>0.8</v>
      </c>
      <c r="FH134" s="178">
        <v>1.0900000000000001</v>
      </c>
      <c r="FI134" s="178">
        <v>1.2</v>
      </c>
      <c r="FJ134" s="178">
        <v>1.48</v>
      </c>
      <c r="FK134" s="178">
        <v>1.17</v>
      </c>
      <c r="FL134" s="178">
        <v>1.25</v>
      </c>
      <c r="FM134" s="178">
        <v>1.1985072660830127</v>
      </c>
      <c r="FN134" s="178">
        <v>1.41</v>
      </c>
      <c r="FO134" s="178">
        <v>1.4778906197914239</v>
      </c>
      <c r="FP134" s="178">
        <v>1.75</v>
      </c>
      <c r="FQ134" s="178">
        <v>3.78</v>
      </c>
      <c r="FR134" s="178">
        <v>3.58</v>
      </c>
      <c r="FS134" s="178">
        <v>3.07</v>
      </c>
      <c r="FT134" s="178">
        <v>4.49</v>
      </c>
      <c r="FU134" s="408">
        <v>3.11</v>
      </c>
      <c r="FV134" s="408">
        <v>5.94</v>
      </c>
      <c r="FW134" s="408">
        <v>4.6500000000000004</v>
      </c>
      <c r="FX134" s="408">
        <v>2.15</v>
      </c>
      <c r="FY134" s="408">
        <v>0.88</v>
      </c>
      <c r="FZ134" s="408">
        <v>1.1200000000000001</v>
      </c>
      <c r="GA134" s="408">
        <v>2.3199999999999998</v>
      </c>
      <c r="GB134" s="408">
        <v>2.1800000000000002</v>
      </c>
      <c r="GC134" s="408">
        <v>1.49</v>
      </c>
      <c r="GD134" s="380"/>
    </row>
    <row r="135" spans="2:186" s="234" customFormat="1">
      <c r="B135" s="234" t="s">
        <v>114</v>
      </c>
      <c r="D135" s="178">
        <v>5.37</v>
      </c>
      <c r="E135" s="178">
        <v>7.33</v>
      </c>
      <c r="F135" s="178">
        <v>4.7300000000000004</v>
      </c>
      <c r="G135" s="178">
        <v>6.14</v>
      </c>
      <c r="H135" s="178">
        <v>7.68</v>
      </c>
      <c r="I135" s="178">
        <v>6.22</v>
      </c>
      <c r="J135" s="178">
        <v>4.22</v>
      </c>
      <c r="K135" s="178">
        <v>4.5199999999999996</v>
      </c>
      <c r="L135" s="178">
        <v>4.37</v>
      </c>
      <c r="M135" s="178">
        <v>2.91</v>
      </c>
      <c r="N135" s="178">
        <v>3.8</v>
      </c>
      <c r="O135" s="178">
        <v>10.53</v>
      </c>
      <c r="P135" s="178">
        <v>8.4288302752293571</v>
      </c>
      <c r="Q135" s="178">
        <v>7.08</v>
      </c>
      <c r="R135" s="178">
        <v>6.7</v>
      </c>
      <c r="S135" s="178">
        <v>8.7111900532859678</v>
      </c>
      <c r="T135" s="178">
        <v>4.47</v>
      </c>
      <c r="U135" s="178">
        <v>4</v>
      </c>
      <c r="V135" s="178">
        <v>5.21</v>
      </c>
      <c r="W135" s="178">
        <v>4.18</v>
      </c>
      <c r="X135" s="178">
        <v>2.19</v>
      </c>
      <c r="Y135" s="178">
        <v>1.81</v>
      </c>
      <c r="Z135" s="178">
        <v>4.33</v>
      </c>
      <c r="AA135" s="178">
        <v>5.23</v>
      </c>
      <c r="AB135" s="178">
        <v>4.6399999999999997</v>
      </c>
      <c r="AC135" s="178">
        <v>5.24</v>
      </c>
      <c r="AD135" s="178">
        <v>2.4300000000000002</v>
      </c>
      <c r="AE135" s="178">
        <v>1.27</v>
      </c>
      <c r="AF135" s="178">
        <v>0.79</v>
      </c>
      <c r="AG135" s="178">
        <v>0.33</v>
      </c>
      <c r="AH135" s="178">
        <v>0.47</v>
      </c>
      <c r="AI135" s="178">
        <v>0.38</v>
      </c>
      <c r="AJ135" s="178">
        <v>0.34</v>
      </c>
      <c r="AK135" s="178">
        <v>0.63</v>
      </c>
      <c r="AL135" s="178">
        <v>0.69</v>
      </c>
      <c r="AM135" s="178">
        <v>1.19</v>
      </c>
      <c r="AN135" s="178">
        <v>-0.32</v>
      </c>
      <c r="AO135" s="178">
        <v>0.48</v>
      </c>
      <c r="AP135" s="178">
        <v>1</v>
      </c>
      <c r="AQ135" s="178">
        <v>0.4</v>
      </c>
      <c r="AR135" s="178">
        <v>0.65</v>
      </c>
      <c r="AS135" s="178">
        <v>0.27</v>
      </c>
      <c r="AT135" s="178">
        <v>0.41</v>
      </c>
      <c r="AU135" s="178">
        <v>0.4</v>
      </c>
      <c r="AV135" s="178">
        <v>0.05</v>
      </c>
      <c r="AW135" s="178">
        <v>1.21</v>
      </c>
      <c r="AX135" s="178">
        <v>1.41</v>
      </c>
      <c r="AY135" s="178">
        <v>2.85</v>
      </c>
      <c r="AZ135" s="178">
        <v>1.28</v>
      </c>
      <c r="BA135" s="178">
        <v>-0.42</v>
      </c>
      <c r="BB135" s="178">
        <v>0.44</v>
      </c>
      <c r="BC135" s="178">
        <v>0.67</v>
      </c>
      <c r="BD135" s="178">
        <v>0.27</v>
      </c>
      <c r="BE135" s="178">
        <v>0.04</v>
      </c>
      <c r="BF135" s="178">
        <v>7.0000000000000007E-2</v>
      </c>
      <c r="BG135" s="178">
        <v>0.13500000000000001</v>
      </c>
      <c r="BH135" s="178">
        <v>0.2</v>
      </c>
      <c r="BI135" s="178">
        <v>0.16</v>
      </c>
      <c r="BJ135" s="178">
        <v>7.0000000000000007E-2</v>
      </c>
      <c r="BK135" s="178">
        <v>0.86</v>
      </c>
      <c r="BL135" s="178">
        <v>0.28999999999999998</v>
      </c>
      <c r="BM135" s="178">
        <v>1.62</v>
      </c>
      <c r="BN135" s="178">
        <v>1.17</v>
      </c>
      <c r="BO135" s="178">
        <v>0.18</v>
      </c>
      <c r="BP135" s="178">
        <v>0.04</v>
      </c>
      <c r="BQ135" s="178">
        <v>0.11</v>
      </c>
      <c r="BR135" s="178">
        <v>0.01</v>
      </c>
      <c r="BS135" s="178">
        <v>0.02</v>
      </c>
      <c r="BT135" s="178">
        <v>0.13</v>
      </c>
      <c r="BU135" s="178">
        <v>0.2</v>
      </c>
      <c r="BV135" s="178">
        <v>0.04</v>
      </c>
      <c r="BW135" s="178">
        <v>0.03</v>
      </c>
      <c r="BX135" s="178">
        <v>0.1</v>
      </c>
      <c r="BY135" s="178">
        <v>0.51</v>
      </c>
      <c r="BZ135" s="178">
        <v>0.45</v>
      </c>
      <c r="CA135" s="178">
        <v>0.19</v>
      </c>
      <c r="CB135" s="178">
        <v>0.42</v>
      </c>
      <c r="CC135" s="178">
        <v>0.79</v>
      </c>
      <c r="CD135" s="178">
        <v>1.1299999999999999</v>
      </c>
      <c r="CE135" s="178">
        <v>0.73</v>
      </c>
      <c r="CF135" s="178">
        <v>0.5</v>
      </c>
      <c r="CG135" s="178">
        <v>1.1299999999999999</v>
      </c>
      <c r="CH135" s="178">
        <v>0.45</v>
      </c>
      <c r="CI135" s="178">
        <v>0.83</v>
      </c>
      <c r="CJ135" s="178">
        <v>1.64</v>
      </c>
      <c r="CK135" s="178">
        <v>0.15</v>
      </c>
      <c r="CL135" s="178">
        <v>0.43</v>
      </c>
      <c r="CM135" s="178">
        <v>0.27</v>
      </c>
      <c r="CN135" s="178">
        <v>1.02</v>
      </c>
      <c r="CO135" s="178">
        <v>0.81</v>
      </c>
      <c r="CP135" s="178">
        <v>0.61</v>
      </c>
      <c r="CQ135" s="178">
        <v>0.61</v>
      </c>
      <c r="CR135" s="178">
        <v>0.13953893733622635</v>
      </c>
      <c r="CS135" s="178">
        <v>0.84715490646156866</v>
      </c>
      <c r="CT135" s="178">
        <v>0.53216919986351741</v>
      </c>
      <c r="CU135" s="178">
        <v>2.3344988010063759</v>
      </c>
      <c r="CV135" s="178">
        <v>1.301795265328451</v>
      </c>
      <c r="CW135" s="178">
        <v>0.54204427994639559</v>
      </c>
      <c r="CX135" s="178">
        <v>0.47353265932595434</v>
      </c>
      <c r="CY135" s="178">
        <v>0.38209754398469897</v>
      </c>
      <c r="CZ135" s="178">
        <v>1.8692939198299001</v>
      </c>
      <c r="DA135" s="178">
        <v>1.0735689952015264</v>
      </c>
      <c r="DB135" s="178">
        <v>1.9395629095037208</v>
      </c>
      <c r="DC135" s="178">
        <v>0.42454387863611487</v>
      </c>
      <c r="DD135" s="178">
        <v>0.220190673440257</v>
      </c>
      <c r="DE135" s="178">
        <v>0.53</v>
      </c>
      <c r="DF135" s="178">
        <v>1.78</v>
      </c>
      <c r="DG135" s="178">
        <v>1.1100000000000001</v>
      </c>
      <c r="DH135" s="178">
        <v>0.76436951144584953</v>
      </c>
      <c r="DI135" s="178">
        <v>0.40337461689932752</v>
      </c>
      <c r="DJ135" s="178">
        <v>0.46307015199298007</v>
      </c>
      <c r="DK135" s="178">
        <v>0.77120501744700221</v>
      </c>
      <c r="DL135" s="178">
        <v>1.0310718265524201</v>
      </c>
      <c r="DM135" s="178">
        <v>0.5309330235147911</v>
      </c>
      <c r="DN135" s="178">
        <v>0.31969959456641561</v>
      </c>
      <c r="DO135" s="178">
        <v>1.2543322020000858</v>
      </c>
      <c r="DP135" s="178">
        <v>1.1357341177242262</v>
      </c>
      <c r="DQ135" s="178">
        <v>0.92651537780703563</v>
      </c>
      <c r="DR135" s="178">
        <v>1.0981964290756423</v>
      </c>
      <c r="DS135" s="178">
        <v>1.5211423194250671</v>
      </c>
      <c r="DT135" s="178">
        <v>0.66130846531918053</v>
      </c>
      <c r="DU135" s="178">
        <v>0.73</v>
      </c>
      <c r="DV135" s="178">
        <v>1.27</v>
      </c>
      <c r="DW135" s="178">
        <v>0.63</v>
      </c>
      <c r="DX135" s="178">
        <v>0.54</v>
      </c>
      <c r="DY135" s="178">
        <v>0.63</v>
      </c>
      <c r="DZ135" s="178">
        <v>0.62</v>
      </c>
      <c r="EA135" s="178">
        <v>0.72</v>
      </c>
      <c r="EB135" s="178">
        <v>0.28000000000000003</v>
      </c>
      <c r="EC135" s="178">
        <v>0.74</v>
      </c>
      <c r="ED135" s="178">
        <v>0.78</v>
      </c>
      <c r="EE135" s="178">
        <v>0.85</v>
      </c>
      <c r="EF135" s="178">
        <v>0.61</v>
      </c>
      <c r="EG135" s="178">
        <v>0.75</v>
      </c>
      <c r="EH135" s="178">
        <v>0.81</v>
      </c>
      <c r="EI135" s="178">
        <v>0.5</v>
      </c>
      <c r="EJ135" s="178">
        <v>0.61</v>
      </c>
      <c r="EK135" s="178">
        <v>0.51</v>
      </c>
      <c r="EL135" s="178">
        <v>0.45</v>
      </c>
      <c r="EM135" s="178">
        <v>0.36</v>
      </c>
      <c r="EN135" s="178">
        <v>0.41</v>
      </c>
      <c r="EO135" s="178">
        <v>0.25</v>
      </c>
      <c r="EP135" s="178">
        <v>1</v>
      </c>
      <c r="EQ135" s="178">
        <v>0.87</v>
      </c>
      <c r="ER135" s="178">
        <v>0.72</v>
      </c>
      <c r="ES135" s="178">
        <v>0.55000000000000004</v>
      </c>
      <c r="ET135" s="178">
        <v>0.65</v>
      </c>
      <c r="EU135" s="178">
        <v>0.82</v>
      </c>
      <c r="EV135" s="178">
        <v>0.76</v>
      </c>
      <c r="EW135" s="178">
        <v>1.1200000000000001</v>
      </c>
      <c r="EX135" s="178">
        <v>1.26</v>
      </c>
      <c r="EY135" s="178">
        <v>1.33</v>
      </c>
      <c r="EZ135" s="178">
        <v>0.97</v>
      </c>
      <c r="FA135" s="178">
        <v>0.52</v>
      </c>
      <c r="FB135" s="178">
        <v>0.56000000000000005</v>
      </c>
      <c r="FC135" s="178">
        <v>1.1399999999999999</v>
      </c>
      <c r="FD135" s="178">
        <v>0.66</v>
      </c>
      <c r="FE135" s="178">
        <v>0.77</v>
      </c>
      <c r="FF135" s="178">
        <v>0.92</v>
      </c>
      <c r="FG135" s="178">
        <v>1.04</v>
      </c>
      <c r="FH135" s="178">
        <v>1.26</v>
      </c>
      <c r="FI135" s="178">
        <v>1.24</v>
      </c>
      <c r="FJ135" s="178">
        <v>1.93</v>
      </c>
      <c r="FK135" s="178">
        <v>1.06</v>
      </c>
      <c r="FL135" s="178">
        <v>1.96</v>
      </c>
      <c r="FM135" s="178">
        <v>1.7865624829957341</v>
      </c>
      <c r="FN135" s="178">
        <v>2.09</v>
      </c>
      <c r="FO135" s="178">
        <v>2.1946814907485077</v>
      </c>
      <c r="FP135" s="178">
        <v>2.85</v>
      </c>
      <c r="FQ135" s="178">
        <v>6.03</v>
      </c>
      <c r="FR135" s="178">
        <v>4.42</v>
      </c>
      <c r="FS135" s="178">
        <v>3.62</v>
      </c>
      <c r="FT135" s="178">
        <v>4.72</v>
      </c>
      <c r="FU135" s="408">
        <v>3.4</v>
      </c>
      <c r="FV135" s="408">
        <v>3.85</v>
      </c>
      <c r="FW135" s="408">
        <v>2.31</v>
      </c>
      <c r="FX135" s="408">
        <v>2.77</v>
      </c>
      <c r="FY135" s="408">
        <v>2.8</v>
      </c>
      <c r="FZ135" s="408">
        <v>3.16</v>
      </c>
      <c r="GA135" s="408">
        <v>4.01</v>
      </c>
      <c r="GB135" s="408">
        <v>2.98</v>
      </c>
      <c r="GC135" s="408">
        <v>3.04</v>
      </c>
      <c r="GD135" s="380"/>
    </row>
    <row r="136" spans="2:186" s="234" customFormat="1">
      <c r="B136" s="234" t="s">
        <v>115</v>
      </c>
      <c r="D136" s="178">
        <v>5.97</v>
      </c>
      <c r="E136" s="178">
        <v>6.9</v>
      </c>
      <c r="F136" s="178">
        <v>14.78</v>
      </c>
      <c r="G136" s="178">
        <v>3.4</v>
      </c>
      <c r="H136" s="178">
        <v>4.87</v>
      </c>
      <c r="I136" s="178">
        <v>5.85</v>
      </c>
      <c r="J136" s="178">
        <v>4.6100000000000003</v>
      </c>
      <c r="K136" s="178">
        <v>7.77</v>
      </c>
      <c r="L136" s="178">
        <v>8.3000000000000007</v>
      </c>
      <c r="M136" s="178">
        <v>12.56</v>
      </c>
      <c r="N136" s="178">
        <v>8.8000000000000007</v>
      </c>
      <c r="O136" s="178">
        <v>8.3699999999999992</v>
      </c>
      <c r="P136" s="178">
        <v>6.6998394495412841</v>
      </c>
      <c r="Q136" s="178">
        <v>6.15</v>
      </c>
      <c r="R136" s="178">
        <v>2.77</v>
      </c>
      <c r="S136" s="178">
        <v>3.6014920071047958</v>
      </c>
      <c r="T136" s="178">
        <v>3.85</v>
      </c>
      <c r="U136" s="178">
        <v>4.5599999999999996</v>
      </c>
      <c r="V136" s="178">
        <v>3.82</v>
      </c>
      <c r="W136" s="178">
        <v>4.2300000000000004</v>
      </c>
      <c r="X136" s="178">
        <v>2.54</v>
      </c>
      <c r="Y136" s="178">
        <v>2.7</v>
      </c>
      <c r="Z136" s="178">
        <v>2.78</v>
      </c>
      <c r="AA136" s="178">
        <v>5.72</v>
      </c>
      <c r="AB136" s="178">
        <v>2.48</v>
      </c>
      <c r="AC136" s="178">
        <v>0.77</v>
      </c>
      <c r="AD136" s="178">
        <v>0.96</v>
      </c>
      <c r="AE136" s="178">
        <v>3.03</v>
      </c>
      <c r="AF136" s="178">
        <v>2.99</v>
      </c>
      <c r="AG136" s="178">
        <v>3.63</v>
      </c>
      <c r="AH136" s="178">
        <v>4.5199999999999996</v>
      </c>
      <c r="AI136" s="178">
        <v>4.2699999999999996</v>
      </c>
      <c r="AJ136" s="178">
        <v>2.75</v>
      </c>
      <c r="AK136" s="178">
        <v>2.35</v>
      </c>
      <c r="AL136" s="178">
        <v>1.95</v>
      </c>
      <c r="AM136" s="178">
        <v>1.36</v>
      </c>
      <c r="AN136" s="178">
        <v>1.2</v>
      </c>
      <c r="AO136" s="178">
        <v>1.1299999999999999</v>
      </c>
      <c r="AP136" s="178">
        <v>3.14</v>
      </c>
      <c r="AQ136" s="178">
        <v>2.38</v>
      </c>
      <c r="AR136" s="178">
        <v>1.91</v>
      </c>
      <c r="AS136" s="178">
        <v>2.99</v>
      </c>
      <c r="AT136" s="178">
        <v>1.28</v>
      </c>
      <c r="AU136" s="178">
        <v>1.49</v>
      </c>
      <c r="AV136" s="178">
        <v>3.91</v>
      </c>
      <c r="AW136" s="178">
        <v>0.93</v>
      </c>
      <c r="AX136" s="178">
        <v>1.53</v>
      </c>
      <c r="AY136" s="178">
        <v>4.3600000000000003</v>
      </c>
      <c r="AZ136" s="178">
        <v>1.34</v>
      </c>
      <c r="BA136" s="178">
        <v>2.0099999999999998</v>
      </c>
      <c r="BB136" s="178">
        <v>2.1800000000000002</v>
      </c>
      <c r="BC136" s="178">
        <v>3.91</v>
      </c>
      <c r="BD136" s="178">
        <v>2.2400000000000002</v>
      </c>
      <c r="BE136" s="178">
        <v>1.24</v>
      </c>
      <c r="BF136" s="178">
        <v>3.77</v>
      </c>
      <c r="BG136" s="178">
        <v>2.6749999999999998</v>
      </c>
      <c r="BH136" s="178">
        <v>1.58</v>
      </c>
      <c r="BI136" s="178">
        <v>1.97</v>
      </c>
      <c r="BJ136" s="178">
        <v>1.23</v>
      </c>
      <c r="BK136" s="178">
        <v>3.22</v>
      </c>
      <c r="BL136" s="178">
        <v>2.8</v>
      </c>
      <c r="BM136" s="178">
        <v>1.66</v>
      </c>
      <c r="BN136" s="178">
        <v>1.06</v>
      </c>
      <c r="BO136" s="178">
        <v>1.46</v>
      </c>
      <c r="BP136" s="178">
        <v>1</v>
      </c>
      <c r="BQ136" s="178">
        <v>1.55</v>
      </c>
      <c r="BR136" s="178">
        <v>0.59</v>
      </c>
      <c r="BS136" s="178">
        <v>0.88</v>
      </c>
      <c r="BT136" s="178">
        <v>0.74</v>
      </c>
      <c r="BU136" s="178">
        <v>0.96</v>
      </c>
      <c r="BV136" s="178">
        <v>1.27</v>
      </c>
      <c r="BW136" s="178">
        <v>1.1100000000000001</v>
      </c>
      <c r="BX136" s="178">
        <v>-0.05</v>
      </c>
      <c r="BY136" s="178">
        <v>2.33</v>
      </c>
      <c r="BZ136" s="178">
        <v>0.78</v>
      </c>
      <c r="CA136" s="178">
        <v>1.35</v>
      </c>
      <c r="CB136" s="178">
        <v>1.29</v>
      </c>
      <c r="CC136" s="178">
        <v>1.06</v>
      </c>
      <c r="CD136" s="178">
        <v>0.42</v>
      </c>
      <c r="CE136" s="178">
        <v>0.78</v>
      </c>
      <c r="CF136" s="178">
        <v>0.5</v>
      </c>
      <c r="CG136" s="178">
        <v>1.03</v>
      </c>
      <c r="CH136" s="178">
        <v>1.05</v>
      </c>
      <c r="CI136" s="178">
        <v>1.38</v>
      </c>
      <c r="CJ136" s="178">
        <v>0.44</v>
      </c>
      <c r="CK136" s="178">
        <v>0.55000000000000004</v>
      </c>
      <c r="CL136" s="178">
        <v>0.11</v>
      </c>
      <c r="CM136" s="178">
        <v>0.12</v>
      </c>
      <c r="CN136" s="178">
        <v>0.49</v>
      </c>
      <c r="CO136" s="178">
        <v>0.6</v>
      </c>
      <c r="CP136" s="178">
        <v>1.06</v>
      </c>
      <c r="CQ136" s="178">
        <v>1.68</v>
      </c>
      <c r="CR136" s="178">
        <v>1.029440130158136</v>
      </c>
      <c r="CS136" s="178">
        <v>0.59422522695359703</v>
      </c>
      <c r="CT136" s="178">
        <v>0.60527072779777313</v>
      </c>
      <c r="CU136" s="178">
        <v>0.93843655655734892</v>
      </c>
      <c r="CV136" s="178">
        <v>0.61032960420621407</v>
      </c>
      <c r="CW136" s="178">
        <v>0.24863453994008466</v>
      </c>
      <c r="CX136" s="178">
        <v>0.72455629479490824</v>
      </c>
      <c r="CY136" s="178">
        <v>0.52414474306006298</v>
      </c>
      <c r="CZ136" s="178">
        <v>0.92314058886908867</v>
      </c>
      <c r="DA136" s="178">
        <v>1.2039676711650884</v>
      </c>
      <c r="DB136" s="178">
        <v>1.4348311703717513</v>
      </c>
      <c r="DC136" s="178">
        <v>0.70459946951552865</v>
      </c>
      <c r="DD136" s="178">
        <v>1.2427481680284984</v>
      </c>
      <c r="DE136" s="178">
        <v>0.22</v>
      </c>
      <c r="DF136" s="178">
        <v>0.68</v>
      </c>
      <c r="DG136" s="178">
        <v>0.77</v>
      </c>
      <c r="DH136" s="178">
        <v>0.92161859270744628</v>
      </c>
      <c r="DI136" s="178">
        <v>0.46324936047292908</v>
      </c>
      <c r="DJ136" s="178">
        <v>0.52830702478583191</v>
      </c>
      <c r="DK136" s="178">
        <v>1.3347398847794523</v>
      </c>
      <c r="DL136" s="178">
        <v>1.1365647321807586</v>
      </c>
      <c r="DM136" s="178">
        <v>1.125047266316173</v>
      </c>
      <c r="DN136" s="178">
        <v>0.77131762820823724</v>
      </c>
      <c r="DO136" s="178">
        <v>1.3211483862386473</v>
      </c>
      <c r="DP136" s="178">
        <v>0.60619557458385032</v>
      </c>
      <c r="DQ136" s="178">
        <v>0.90240951165074534</v>
      </c>
      <c r="DR136" s="178">
        <v>1.1033314946485007</v>
      </c>
      <c r="DS136" s="178">
        <v>2.1097907104912252</v>
      </c>
      <c r="DT136" s="178">
        <v>0.86119556540951692</v>
      </c>
      <c r="DU136" s="178">
        <v>0.92</v>
      </c>
      <c r="DV136" s="178">
        <v>0.66</v>
      </c>
      <c r="DW136" s="178">
        <v>0.84</v>
      </c>
      <c r="DX136" s="178">
        <v>0.76</v>
      </c>
      <c r="DY136" s="178">
        <v>0.79</v>
      </c>
      <c r="DZ136" s="178">
        <v>0.6</v>
      </c>
      <c r="EA136" s="178">
        <v>0.74</v>
      </c>
      <c r="EB136" s="178">
        <v>0.32</v>
      </c>
      <c r="EC136" s="178">
        <v>0.68</v>
      </c>
      <c r="ED136" s="178">
        <v>0.82</v>
      </c>
      <c r="EE136" s="178">
        <v>1.05</v>
      </c>
      <c r="EF136" s="178">
        <v>0.64</v>
      </c>
      <c r="EG136" s="178">
        <v>0.88</v>
      </c>
      <c r="EH136" s="178">
        <v>0.5</v>
      </c>
      <c r="EI136" s="178">
        <v>0.6</v>
      </c>
      <c r="EJ136" s="178">
        <v>0.91</v>
      </c>
      <c r="EK136" s="178">
        <v>0.7</v>
      </c>
      <c r="EL136" s="178">
        <v>0.73</v>
      </c>
      <c r="EM136" s="178">
        <v>0.93</v>
      </c>
      <c r="EN136" s="178">
        <v>0.95</v>
      </c>
      <c r="EO136" s="178">
        <v>0.77</v>
      </c>
      <c r="EP136" s="178">
        <v>0.74</v>
      </c>
      <c r="EQ136" s="178">
        <v>1.19</v>
      </c>
      <c r="ER136" s="178">
        <v>1</v>
      </c>
      <c r="ES136" s="178">
        <v>0.62</v>
      </c>
      <c r="ET136" s="178">
        <v>0.78</v>
      </c>
      <c r="EU136" s="178">
        <v>0.66</v>
      </c>
      <c r="EV136" s="178">
        <v>0.92</v>
      </c>
      <c r="EW136" s="178">
        <v>1.35</v>
      </c>
      <c r="EX136" s="178">
        <v>1.31</v>
      </c>
      <c r="EY136" s="178">
        <v>1.41</v>
      </c>
      <c r="EZ136" s="178">
        <v>1.23</v>
      </c>
      <c r="FA136" s="178">
        <v>1.07</v>
      </c>
      <c r="FB136" s="178">
        <v>0.83</v>
      </c>
      <c r="FC136" s="178">
        <v>1.25</v>
      </c>
      <c r="FD136" s="178">
        <v>1.04</v>
      </c>
      <c r="FE136" s="178">
        <v>0.94</v>
      </c>
      <c r="FF136" s="178">
        <v>0.79</v>
      </c>
      <c r="FG136" s="178">
        <v>1.06</v>
      </c>
      <c r="FH136" s="178">
        <v>1</v>
      </c>
      <c r="FI136" s="178">
        <v>1.34</v>
      </c>
      <c r="FJ136" s="178">
        <v>1.17</v>
      </c>
      <c r="FK136" s="178">
        <v>1.55</v>
      </c>
      <c r="FL136" s="178">
        <v>1.54</v>
      </c>
      <c r="FM136" s="178">
        <v>1.5899099607112817</v>
      </c>
      <c r="FN136" s="178">
        <v>1.39</v>
      </c>
      <c r="FO136" s="178">
        <v>1.4985805817335773</v>
      </c>
      <c r="FP136" s="178">
        <v>1.29</v>
      </c>
      <c r="FQ136" s="178">
        <v>1.79</v>
      </c>
      <c r="FR136" s="178">
        <v>1.36</v>
      </c>
      <c r="FS136" s="178">
        <v>1.76</v>
      </c>
      <c r="FT136" s="178">
        <v>2.66</v>
      </c>
      <c r="FU136" s="408">
        <v>3.95</v>
      </c>
      <c r="FV136" s="408">
        <v>2.74</v>
      </c>
      <c r="FW136" s="408">
        <v>2.57</v>
      </c>
      <c r="FX136" s="408">
        <v>3.73</v>
      </c>
      <c r="FY136" s="408">
        <v>4.3600000000000003</v>
      </c>
      <c r="FZ136" s="408">
        <v>3.41</v>
      </c>
      <c r="GA136" s="408">
        <v>3.26</v>
      </c>
      <c r="GB136" s="408">
        <v>3.13</v>
      </c>
      <c r="GC136" s="408">
        <v>2.96</v>
      </c>
      <c r="GD136" s="380"/>
    </row>
    <row r="137" spans="2:186" s="234" customFormat="1">
      <c r="B137" s="234" t="s">
        <v>116</v>
      </c>
      <c r="D137" s="178">
        <v>10.45</v>
      </c>
      <c r="E137" s="178">
        <v>4.3600000000000003</v>
      </c>
      <c r="F137" s="178">
        <v>5</v>
      </c>
      <c r="G137" s="178">
        <v>0.35</v>
      </c>
      <c r="H137" s="178">
        <v>7.73</v>
      </c>
      <c r="I137" s="178">
        <v>1.82</v>
      </c>
      <c r="J137" s="178">
        <v>6.14</v>
      </c>
      <c r="K137" s="178">
        <v>2.1800000000000002</v>
      </c>
      <c r="L137" s="178">
        <v>2.2000000000000002</v>
      </c>
      <c r="M137" s="178">
        <v>1.35</v>
      </c>
      <c r="N137" s="178">
        <v>2.88</v>
      </c>
      <c r="O137" s="178">
        <v>14.1</v>
      </c>
      <c r="P137" s="178">
        <v>11.286467889908257</v>
      </c>
      <c r="Q137" s="178">
        <v>8.59</v>
      </c>
      <c r="R137" s="178">
        <v>3.77</v>
      </c>
      <c r="S137" s="178">
        <v>4.9016696269982241</v>
      </c>
      <c r="T137" s="178">
        <v>4.05</v>
      </c>
      <c r="U137" s="178">
        <v>11.3</v>
      </c>
      <c r="V137" s="178">
        <v>5.73</v>
      </c>
      <c r="W137" s="178">
        <v>7.84</v>
      </c>
      <c r="X137" s="178">
        <v>0.5</v>
      </c>
      <c r="Y137" s="178">
        <v>0.2</v>
      </c>
      <c r="Z137" s="178">
        <v>3.23</v>
      </c>
      <c r="AA137" s="178">
        <v>2.44</v>
      </c>
      <c r="AB137" s="178">
        <v>2.15</v>
      </c>
      <c r="AC137" s="178">
        <v>0.46</v>
      </c>
      <c r="AD137" s="178">
        <v>0.2</v>
      </c>
      <c r="AE137" s="178">
        <v>2.0299999999999998</v>
      </c>
      <c r="AF137" s="178">
        <v>6.54</v>
      </c>
      <c r="AG137" s="178">
        <v>1.93</v>
      </c>
      <c r="AH137" s="178">
        <v>0.49</v>
      </c>
      <c r="AI137" s="178">
        <v>1.5</v>
      </c>
      <c r="AJ137" s="178">
        <v>1.07</v>
      </c>
      <c r="AK137" s="178">
        <v>2</v>
      </c>
      <c r="AL137" s="178">
        <v>3.86</v>
      </c>
      <c r="AM137" s="178">
        <v>3.7</v>
      </c>
      <c r="AN137" s="178">
        <v>4.05</v>
      </c>
      <c r="AO137" s="178">
        <v>5.9</v>
      </c>
      <c r="AP137" s="178">
        <v>0.82</v>
      </c>
      <c r="AQ137" s="178">
        <v>0.52</v>
      </c>
      <c r="AR137" s="178">
        <v>0</v>
      </c>
      <c r="AS137" s="178">
        <v>0</v>
      </c>
      <c r="AT137" s="178">
        <v>0.09</v>
      </c>
      <c r="AU137" s="178">
        <v>0.01</v>
      </c>
      <c r="AV137" s="178">
        <v>0.01</v>
      </c>
      <c r="AW137" s="178">
        <v>0.99</v>
      </c>
      <c r="AX137" s="178">
        <v>0.28000000000000003</v>
      </c>
      <c r="AY137" s="178">
        <v>1.47</v>
      </c>
      <c r="AZ137" s="178">
        <v>0.46</v>
      </c>
      <c r="BA137" s="178">
        <v>0.45</v>
      </c>
      <c r="BB137" s="178">
        <v>0.18</v>
      </c>
      <c r="BC137" s="178">
        <v>0.87</v>
      </c>
      <c r="BD137" s="178">
        <v>0.71</v>
      </c>
      <c r="BE137" s="178">
        <v>0.75</v>
      </c>
      <c r="BF137" s="178">
        <v>0.04</v>
      </c>
      <c r="BG137" s="178">
        <v>3.5000000000000003E-2</v>
      </c>
      <c r="BH137" s="178">
        <v>0.03</v>
      </c>
      <c r="BI137" s="178">
        <v>1.98</v>
      </c>
      <c r="BJ137" s="178">
        <v>1.1399999999999999</v>
      </c>
      <c r="BK137" s="178">
        <v>0.25</v>
      </c>
      <c r="BL137" s="178">
        <v>0.83</v>
      </c>
      <c r="BM137" s="178">
        <v>0.72</v>
      </c>
      <c r="BN137" s="178">
        <v>0.7</v>
      </c>
      <c r="BO137" s="178">
        <v>1.03</v>
      </c>
      <c r="BP137" s="178">
        <v>0.23</v>
      </c>
      <c r="BQ137" s="178">
        <v>0.09</v>
      </c>
      <c r="BR137" s="178">
        <v>-0.72</v>
      </c>
      <c r="BS137" s="178">
        <v>-0.84</v>
      </c>
      <c r="BT137" s="178">
        <v>-0.04</v>
      </c>
      <c r="BU137" s="178">
        <v>0.21</v>
      </c>
      <c r="BV137" s="178">
        <v>0.02</v>
      </c>
      <c r="BW137" s="178">
        <v>1.66</v>
      </c>
      <c r="BX137" s="178">
        <v>1.18</v>
      </c>
      <c r="BY137" s="178">
        <v>-2.59</v>
      </c>
      <c r="BZ137" s="178">
        <v>-1.1299999999999999</v>
      </c>
      <c r="CA137" s="178">
        <v>-0.89</v>
      </c>
      <c r="CB137" s="178">
        <v>-7.0000000000000007E-2</v>
      </c>
      <c r="CC137" s="178">
        <v>0.67</v>
      </c>
      <c r="CD137" s="178">
        <v>2.15</v>
      </c>
      <c r="CE137" s="178">
        <v>0.05</v>
      </c>
      <c r="CF137" s="178">
        <v>0.14000000000000001</v>
      </c>
      <c r="CG137" s="178">
        <v>0.56000000000000005</v>
      </c>
      <c r="CH137" s="178">
        <v>0.02</v>
      </c>
      <c r="CI137" s="178">
        <v>0.98</v>
      </c>
      <c r="CJ137" s="178">
        <v>0.28999999999999998</v>
      </c>
      <c r="CK137" s="178">
        <v>-0.09</v>
      </c>
      <c r="CL137" s="178">
        <v>1.46</v>
      </c>
      <c r="CM137" s="178">
        <v>0.86</v>
      </c>
      <c r="CN137" s="178">
        <v>2.61</v>
      </c>
      <c r="CO137" s="178">
        <v>0</v>
      </c>
      <c r="CP137" s="178">
        <v>0</v>
      </c>
      <c r="CQ137" s="178">
        <v>0.03</v>
      </c>
      <c r="CR137" s="178">
        <v>3.2536605071101121E-2</v>
      </c>
      <c r="CS137" s="178">
        <v>0</v>
      </c>
      <c r="CT137" s="178">
        <v>1.7960497158308044</v>
      </c>
      <c r="CU137" s="178">
        <v>-1.3992809834038979</v>
      </c>
      <c r="CV137" s="178">
        <v>0.94514263854487979</v>
      </c>
      <c r="CW137" s="178">
        <v>0.21147293116572996</v>
      </c>
      <c r="CX137" s="178">
        <v>0.31148044721385304</v>
      </c>
      <c r="CY137" s="178">
        <v>1.954687922905407E-2</v>
      </c>
      <c r="CZ137" s="178">
        <v>1.5770820941987296</v>
      </c>
      <c r="DA137" s="178">
        <v>0.94758923042385845</v>
      </c>
      <c r="DB137" s="178">
        <v>1.0870076757207841</v>
      </c>
      <c r="DC137" s="178">
        <v>0.47612938493217882</v>
      </c>
      <c r="DD137" s="178">
        <v>1.0390413640044756</v>
      </c>
      <c r="DE137" s="178">
        <v>0.24</v>
      </c>
      <c r="DF137" s="178">
        <v>0.64</v>
      </c>
      <c r="DG137" s="178">
        <v>1.03</v>
      </c>
      <c r="DH137" s="178">
        <v>7.9701414477042931E-2</v>
      </c>
      <c r="DI137" s="178">
        <v>0.65228629254279724</v>
      </c>
      <c r="DJ137" s="178">
        <v>1.1310011827494009</v>
      </c>
      <c r="DK137" s="178">
        <v>0.16761682984920867</v>
      </c>
      <c r="DL137" s="178">
        <v>0.85386398725665913</v>
      </c>
      <c r="DM137" s="178">
        <v>0.16442829941544801</v>
      </c>
      <c r="DN137" s="178">
        <v>0.19842312605928214</v>
      </c>
      <c r="DO137" s="178">
        <v>8.1528642743933233E-2</v>
      </c>
      <c r="DP137" s="178">
        <v>0.55522673337280537</v>
      </c>
      <c r="DQ137" s="178">
        <v>0.42747773206737349</v>
      </c>
      <c r="DR137" s="178">
        <v>0.41246996424371218</v>
      </c>
      <c r="DS137" s="178">
        <v>0.58732414640729758</v>
      </c>
      <c r="DT137" s="178">
        <v>0.22942112421074512</v>
      </c>
      <c r="DU137" s="178">
        <v>0.53</v>
      </c>
      <c r="DV137" s="178">
        <v>0.28999999999999998</v>
      </c>
      <c r="DW137" s="178">
        <v>0.4</v>
      </c>
      <c r="DX137" s="178">
        <v>0.09</v>
      </c>
      <c r="DY137" s="178">
        <v>0.36</v>
      </c>
      <c r="DZ137" s="178">
        <v>0.33</v>
      </c>
      <c r="EA137" s="178">
        <v>0.28000000000000003</v>
      </c>
      <c r="EB137" s="178">
        <v>0.28000000000000003</v>
      </c>
      <c r="EC137" s="178">
        <v>2.5099999999999998</v>
      </c>
      <c r="ED137" s="178">
        <v>1.66</v>
      </c>
      <c r="EE137" s="178">
        <v>0.94</v>
      </c>
      <c r="EF137" s="178">
        <v>0.42</v>
      </c>
      <c r="EG137" s="178">
        <v>0.74</v>
      </c>
      <c r="EH137" s="178">
        <v>0.3</v>
      </c>
      <c r="EI137" s="178">
        <v>0.16</v>
      </c>
      <c r="EJ137" s="178">
        <v>1.29</v>
      </c>
      <c r="EK137" s="178">
        <v>0.49</v>
      </c>
      <c r="EL137" s="178">
        <v>0.16</v>
      </c>
      <c r="EM137" s="178">
        <v>0.26</v>
      </c>
      <c r="EN137" s="178">
        <v>0.2</v>
      </c>
      <c r="EO137" s="178">
        <v>0.08</v>
      </c>
      <c r="EP137" s="178">
        <v>0.06</v>
      </c>
      <c r="EQ137" s="178">
        <v>0.36</v>
      </c>
      <c r="ER137" s="178">
        <v>0.21</v>
      </c>
      <c r="ES137" s="178">
        <v>0.24</v>
      </c>
      <c r="ET137" s="178">
        <v>0.26</v>
      </c>
      <c r="EU137" s="178">
        <v>0.16</v>
      </c>
      <c r="EV137" s="178">
        <v>0.13</v>
      </c>
      <c r="EW137" s="178">
        <v>0.21</v>
      </c>
      <c r="EX137" s="178">
        <v>0.81</v>
      </c>
      <c r="EY137" s="178">
        <v>0.11</v>
      </c>
      <c r="EZ137" s="178">
        <v>0.33</v>
      </c>
      <c r="FA137" s="178">
        <v>0.65</v>
      </c>
      <c r="FB137" s="178">
        <v>0.32</v>
      </c>
      <c r="FC137" s="178">
        <v>0.39</v>
      </c>
      <c r="FD137" s="178">
        <v>0.47</v>
      </c>
      <c r="FE137" s="178">
        <v>0.34</v>
      </c>
      <c r="FF137" s="178">
        <v>0.15</v>
      </c>
      <c r="FG137" s="178">
        <v>0.42</v>
      </c>
      <c r="FH137" s="178">
        <v>1.27</v>
      </c>
      <c r="FI137" s="178">
        <v>2.17</v>
      </c>
      <c r="FJ137" s="178">
        <v>1.45</v>
      </c>
      <c r="FK137" s="178">
        <v>0.69</v>
      </c>
      <c r="FL137" s="178">
        <v>1.18</v>
      </c>
      <c r="FM137" s="178">
        <v>1.9083469734448641</v>
      </c>
      <c r="FN137" s="178">
        <v>0.85</v>
      </c>
      <c r="FO137" s="178">
        <v>1.675310787568236</v>
      </c>
      <c r="FP137" s="178">
        <v>6.45</v>
      </c>
      <c r="FQ137" s="178">
        <v>2.73</v>
      </c>
      <c r="FR137" s="178">
        <v>1.92</v>
      </c>
      <c r="FS137" s="178">
        <v>3.98</v>
      </c>
      <c r="FT137" s="178">
        <v>1.34</v>
      </c>
      <c r="FU137" s="408">
        <v>2.3199999999999998</v>
      </c>
      <c r="FV137" s="408">
        <v>0.35</v>
      </c>
      <c r="FW137" s="408">
        <v>0.64</v>
      </c>
      <c r="FX137" s="408">
        <v>0.05</v>
      </c>
      <c r="FY137" s="408">
        <v>0.17</v>
      </c>
      <c r="FZ137" s="408">
        <v>0.3</v>
      </c>
      <c r="GA137" s="408">
        <v>0.34</v>
      </c>
      <c r="GB137" s="408">
        <v>0.41</v>
      </c>
      <c r="GC137" s="408">
        <v>1.04</v>
      </c>
      <c r="GD137" s="380"/>
    </row>
    <row r="138" spans="2:186" s="234" customFormat="1">
      <c r="B138" s="234" t="s">
        <v>117</v>
      </c>
      <c r="D138" s="178">
        <v>4.1100000000000003</v>
      </c>
      <c r="E138" s="178">
        <v>8.9</v>
      </c>
      <c r="F138" s="178">
        <v>10.78</v>
      </c>
      <c r="G138" s="178">
        <v>2.36</v>
      </c>
      <c r="H138" s="178">
        <v>7.48</v>
      </c>
      <c r="I138" s="178">
        <v>6.75</v>
      </c>
      <c r="J138" s="178">
        <v>9.5399999999999991</v>
      </c>
      <c r="K138" s="178">
        <v>10.55</v>
      </c>
      <c r="L138" s="178">
        <v>3.98</v>
      </c>
      <c r="M138" s="178">
        <v>3.88</v>
      </c>
      <c r="N138" s="178">
        <v>4.37</v>
      </c>
      <c r="O138" s="178">
        <v>7.93</v>
      </c>
      <c r="P138" s="178">
        <v>6.3476376146788995</v>
      </c>
      <c r="Q138" s="178">
        <v>8.07</v>
      </c>
      <c r="R138" s="178">
        <v>6.53</v>
      </c>
      <c r="S138" s="178">
        <v>8.4901598579040858</v>
      </c>
      <c r="T138" s="178">
        <v>4.8</v>
      </c>
      <c r="U138" s="178">
        <v>3.63</v>
      </c>
      <c r="V138" s="178">
        <v>3.28</v>
      </c>
      <c r="W138" s="178">
        <v>5.83</v>
      </c>
      <c r="X138" s="178">
        <v>5.01</v>
      </c>
      <c r="Y138" s="178">
        <v>2.1800000000000002</v>
      </c>
      <c r="Z138" s="178">
        <v>2.94</v>
      </c>
      <c r="AA138" s="178">
        <v>1.7</v>
      </c>
      <c r="AB138" s="178">
        <v>1.94</v>
      </c>
      <c r="AC138" s="178">
        <v>2.56</v>
      </c>
      <c r="AD138" s="178">
        <v>2.5499999999999998</v>
      </c>
      <c r="AE138" s="178">
        <v>1.47</v>
      </c>
      <c r="AF138" s="178">
        <v>0.87</v>
      </c>
      <c r="AG138" s="178">
        <v>1.72</v>
      </c>
      <c r="AH138" s="178">
        <v>2.54</v>
      </c>
      <c r="AI138" s="178">
        <v>1.75</v>
      </c>
      <c r="AJ138" s="178">
        <v>2.08</v>
      </c>
      <c r="AK138" s="178">
        <v>0.68</v>
      </c>
      <c r="AL138" s="178">
        <v>0.94</v>
      </c>
      <c r="AM138" s="178">
        <v>0.76</v>
      </c>
      <c r="AN138" s="178">
        <v>-0.74</v>
      </c>
      <c r="AO138" s="178">
        <v>0.62</v>
      </c>
      <c r="AP138" s="178">
        <v>1.03</v>
      </c>
      <c r="AQ138" s="178">
        <v>1.19</v>
      </c>
      <c r="AR138" s="178">
        <v>0.56000000000000005</v>
      </c>
      <c r="AS138" s="178">
        <v>1.18</v>
      </c>
      <c r="AT138" s="178">
        <v>2.08</v>
      </c>
      <c r="AU138" s="178">
        <v>1.17</v>
      </c>
      <c r="AV138" s="178">
        <v>1.77</v>
      </c>
      <c r="AW138" s="178">
        <v>0.84</v>
      </c>
      <c r="AX138" s="178">
        <v>0.93</v>
      </c>
      <c r="AY138" s="178">
        <v>1.96</v>
      </c>
      <c r="AZ138" s="178">
        <v>0.53</v>
      </c>
      <c r="BA138" s="178">
        <v>-0.01</v>
      </c>
      <c r="BB138" s="178">
        <v>0.15</v>
      </c>
      <c r="BC138" s="178">
        <v>0.46</v>
      </c>
      <c r="BD138" s="178">
        <v>0.19</v>
      </c>
      <c r="BE138" s="178">
        <v>0.03</v>
      </c>
      <c r="BF138" s="178">
        <v>0.09</v>
      </c>
      <c r="BG138" s="178">
        <v>0.16</v>
      </c>
      <c r="BH138" s="178">
        <v>0.23</v>
      </c>
      <c r="BI138" s="178">
        <v>0.31</v>
      </c>
      <c r="BJ138" s="178">
        <v>0.6</v>
      </c>
      <c r="BK138" s="178">
        <v>0.9</v>
      </c>
      <c r="BL138" s="178">
        <v>0.56000000000000005</v>
      </c>
      <c r="BM138" s="178">
        <v>0.27</v>
      </c>
      <c r="BN138" s="178">
        <v>0.55000000000000004</v>
      </c>
      <c r="BO138" s="178">
        <v>0.39</v>
      </c>
      <c r="BP138" s="178">
        <v>0.74</v>
      </c>
      <c r="BQ138" s="178">
        <v>1.74</v>
      </c>
      <c r="BR138" s="178">
        <v>0.25</v>
      </c>
      <c r="BS138" s="178">
        <v>0.76</v>
      </c>
      <c r="BT138" s="178">
        <v>0.92</v>
      </c>
      <c r="BU138" s="178">
        <v>1.04</v>
      </c>
      <c r="BV138" s="178">
        <v>0.31</v>
      </c>
      <c r="BW138" s="178">
        <v>0.19</v>
      </c>
      <c r="BX138" s="178">
        <v>0.14000000000000001</v>
      </c>
      <c r="BY138" s="178">
        <v>0.34</v>
      </c>
      <c r="BZ138" s="178">
        <v>0.52</v>
      </c>
      <c r="CA138" s="178">
        <v>0.8</v>
      </c>
      <c r="CB138" s="178">
        <v>0.21</v>
      </c>
      <c r="CC138" s="178">
        <v>1.01</v>
      </c>
      <c r="CD138" s="178">
        <v>0.2</v>
      </c>
      <c r="CE138" s="178">
        <v>0.05</v>
      </c>
      <c r="CF138" s="178">
        <v>0.06</v>
      </c>
      <c r="CG138" s="178">
        <v>1.1399999999999999</v>
      </c>
      <c r="CH138" s="178">
        <v>0.37</v>
      </c>
      <c r="CI138" s="178">
        <v>0.51</v>
      </c>
      <c r="CJ138" s="178">
        <v>0.83</v>
      </c>
      <c r="CK138" s="178">
        <v>0.16</v>
      </c>
      <c r="CL138" s="178">
        <v>0.13</v>
      </c>
      <c r="CM138" s="178">
        <v>0.4</v>
      </c>
      <c r="CN138" s="178">
        <v>0.28999999999999998</v>
      </c>
      <c r="CO138" s="178">
        <v>0.67</v>
      </c>
      <c r="CP138" s="178">
        <v>0.32</v>
      </c>
      <c r="CQ138" s="178">
        <v>0.13</v>
      </c>
      <c r="CR138" s="178">
        <v>0.40287332565904421</v>
      </c>
      <c r="CS138" s="178">
        <v>0.27217148607479658</v>
      </c>
      <c r="CT138" s="178">
        <v>0.82571742295345985</v>
      </c>
      <c r="CU138" s="178">
        <v>0.56351810896077836</v>
      </c>
      <c r="CV138" s="178">
        <v>0.48366498322928919</v>
      </c>
      <c r="CW138" s="178">
        <v>0.26292582985409751</v>
      </c>
      <c r="CX138" s="178">
        <v>0.13322867505422664</v>
      </c>
      <c r="CY138" s="178">
        <v>0.33536504983896975</v>
      </c>
      <c r="CZ138" s="178">
        <v>1.2256489102498165</v>
      </c>
      <c r="DA138" s="178">
        <v>1.2337632923173629</v>
      </c>
      <c r="DB138" s="178">
        <v>0.76807350817000497</v>
      </c>
      <c r="DC138" s="178">
        <v>0.58018990948005467</v>
      </c>
      <c r="DD138" s="178">
        <v>1.4256756487879017</v>
      </c>
      <c r="DE138" s="178">
        <v>0.28000000000000003</v>
      </c>
      <c r="DF138" s="178">
        <v>0.4</v>
      </c>
      <c r="DG138" s="178">
        <v>0.32</v>
      </c>
      <c r="DH138" s="178">
        <v>0.50310374491067478</v>
      </c>
      <c r="DI138" s="178">
        <v>0.60837160329288054</v>
      </c>
      <c r="DJ138" s="178">
        <v>0.51561182531418126</v>
      </c>
      <c r="DK138" s="178">
        <v>0.27234185557671253</v>
      </c>
      <c r="DL138" s="178">
        <v>1.062551921142969</v>
      </c>
      <c r="DM138" s="178">
        <v>1.9537301158484297</v>
      </c>
      <c r="DN138" s="178">
        <v>0.68077410776706415</v>
      </c>
      <c r="DO138" s="178">
        <v>1.6037863983236775</v>
      </c>
      <c r="DP138" s="178">
        <v>0.70145314271525194</v>
      </c>
      <c r="DQ138" s="178">
        <v>1.0596725564979437</v>
      </c>
      <c r="DR138" s="178">
        <v>0.82568031958223287</v>
      </c>
      <c r="DS138" s="178">
        <v>1.2939532163689336</v>
      </c>
      <c r="DT138" s="178">
        <v>0.83955206327223664</v>
      </c>
      <c r="DU138" s="178">
        <v>1.31</v>
      </c>
      <c r="DV138" s="178">
        <v>1.1200000000000001</v>
      </c>
      <c r="DW138" s="178">
        <v>0.8</v>
      </c>
      <c r="DX138" s="178">
        <v>0.82</v>
      </c>
      <c r="DY138" s="178">
        <v>0.78</v>
      </c>
      <c r="DZ138" s="178">
        <v>0.61</v>
      </c>
      <c r="EA138" s="178">
        <v>0.73</v>
      </c>
      <c r="EB138" s="178">
        <v>0.49</v>
      </c>
      <c r="EC138" s="178">
        <v>0.7</v>
      </c>
      <c r="ED138" s="178">
        <v>0.65</v>
      </c>
      <c r="EE138" s="178">
        <v>1.02</v>
      </c>
      <c r="EF138" s="178">
        <v>0.72</v>
      </c>
      <c r="EG138" s="178">
        <v>0.77</v>
      </c>
      <c r="EH138" s="178">
        <v>0.48</v>
      </c>
      <c r="EI138" s="178">
        <v>0.69</v>
      </c>
      <c r="EJ138" s="178">
        <v>0.82</v>
      </c>
      <c r="EK138" s="178">
        <v>0.66</v>
      </c>
      <c r="EL138" s="178">
        <v>0.85</v>
      </c>
      <c r="EM138" s="178">
        <v>0.84</v>
      </c>
      <c r="EN138" s="178">
        <v>1.23</v>
      </c>
      <c r="EO138" s="178">
        <v>0.95</v>
      </c>
      <c r="EP138" s="178">
        <v>1.1200000000000001</v>
      </c>
      <c r="EQ138" s="178">
        <v>1.39</v>
      </c>
      <c r="ER138" s="178">
        <v>1.04</v>
      </c>
      <c r="ES138" s="178">
        <v>0.75</v>
      </c>
      <c r="ET138" s="178">
        <v>1.2</v>
      </c>
      <c r="EU138" s="178">
        <v>0.77</v>
      </c>
      <c r="EV138" s="178">
        <v>0.98</v>
      </c>
      <c r="EW138" s="178">
        <v>1.27</v>
      </c>
      <c r="EX138" s="178">
        <v>1.41</v>
      </c>
      <c r="EY138" s="178">
        <v>1.21</v>
      </c>
      <c r="EZ138" s="178">
        <v>1.21</v>
      </c>
      <c r="FA138" s="178">
        <v>0.67</v>
      </c>
      <c r="FB138" s="178">
        <v>1.03</v>
      </c>
      <c r="FC138" s="178">
        <v>1.17</v>
      </c>
      <c r="FD138" s="178">
        <v>1.25</v>
      </c>
      <c r="FE138" s="178">
        <v>1.03</v>
      </c>
      <c r="FF138" s="178">
        <v>0.8</v>
      </c>
      <c r="FG138" s="178">
        <v>0.95</v>
      </c>
      <c r="FH138" s="178">
        <v>1.1100000000000001</v>
      </c>
      <c r="FI138" s="178">
        <v>1.38</v>
      </c>
      <c r="FJ138" s="178">
        <v>1.57</v>
      </c>
      <c r="FK138" s="178">
        <v>1.52</v>
      </c>
      <c r="FL138" s="178">
        <v>1.65</v>
      </c>
      <c r="FM138" s="178">
        <v>1.8000876368993772</v>
      </c>
      <c r="FN138" s="178">
        <v>1.72</v>
      </c>
      <c r="FO138" s="178">
        <v>1.4289961280617121</v>
      </c>
      <c r="FP138" s="178">
        <v>1.91</v>
      </c>
      <c r="FQ138" s="178">
        <v>2.82</v>
      </c>
      <c r="FR138" s="178">
        <v>2.04</v>
      </c>
      <c r="FS138" s="178">
        <v>3.56</v>
      </c>
      <c r="FT138" s="178">
        <v>2.76</v>
      </c>
      <c r="FU138" s="408">
        <v>2.93</v>
      </c>
      <c r="FV138" s="408">
        <v>2.4300000000000002</v>
      </c>
      <c r="FW138" s="408">
        <v>2.29</v>
      </c>
      <c r="FX138" s="408">
        <v>2.62</v>
      </c>
      <c r="FY138" s="408">
        <v>4.99</v>
      </c>
      <c r="FZ138" s="408">
        <v>2.99</v>
      </c>
      <c r="GA138" s="408">
        <v>2.74</v>
      </c>
      <c r="GB138" s="408">
        <v>1.47</v>
      </c>
      <c r="GC138" s="408">
        <v>1.97</v>
      </c>
      <c r="GD138" s="380"/>
    </row>
    <row r="139" spans="2:186" s="234" customFormat="1">
      <c r="B139" s="234" t="s">
        <v>118</v>
      </c>
      <c r="D139" s="178">
        <v>3.67</v>
      </c>
      <c r="E139" s="178">
        <v>2.85</v>
      </c>
      <c r="F139" s="178">
        <v>5.72</v>
      </c>
      <c r="G139" s="178">
        <v>2.0099999999999998</v>
      </c>
      <c r="H139" s="178">
        <v>5.6</v>
      </c>
      <c r="I139" s="178">
        <v>5.17</v>
      </c>
      <c r="J139" s="178">
        <v>5.84</v>
      </c>
      <c r="K139" s="178">
        <v>6.18</v>
      </c>
      <c r="L139" s="178">
        <v>3.1</v>
      </c>
      <c r="M139" s="178">
        <v>4.8600000000000003</v>
      </c>
      <c r="N139" s="178">
        <v>5.82</v>
      </c>
      <c r="O139" s="178">
        <v>4.95</v>
      </c>
      <c r="P139" s="178">
        <v>3.962270642201835</v>
      </c>
      <c r="Q139" s="178">
        <v>6.71</v>
      </c>
      <c r="R139" s="178">
        <v>5.05</v>
      </c>
      <c r="S139" s="178">
        <v>6.5658969804618117</v>
      </c>
      <c r="T139" s="178">
        <v>5.29</v>
      </c>
      <c r="U139" s="178">
        <v>3.39</v>
      </c>
      <c r="V139" s="178">
        <v>3.7</v>
      </c>
      <c r="W139" s="178">
        <v>6.61</v>
      </c>
      <c r="X139" s="178">
        <v>1.29</v>
      </c>
      <c r="Y139" s="178">
        <v>0.41</v>
      </c>
      <c r="Z139" s="178">
        <v>0.16</v>
      </c>
      <c r="AA139" s="178">
        <v>0.33</v>
      </c>
      <c r="AB139" s="178">
        <v>1.3</v>
      </c>
      <c r="AC139" s="178">
        <v>1.18</v>
      </c>
      <c r="AD139" s="178">
        <v>0.43</v>
      </c>
      <c r="AE139" s="178">
        <v>0.16</v>
      </c>
      <c r="AF139" s="178">
        <v>0.12</v>
      </c>
      <c r="AG139" s="178">
        <v>0.62</v>
      </c>
      <c r="AH139" s="178">
        <v>0.97</v>
      </c>
      <c r="AI139" s="178">
        <v>1.28</v>
      </c>
      <c r="AJ139" s="178">
        <v>0.86</v>
      </c>
      <c r="AK139" s="178">
        <v>0.19</v>
      </c>
      <c r="AL139" s="178">
        <v>0.19</v>
      </c>
      <c r="AM139" s="178">
        <v>0.43</v>
      </c>
      <c r="AN139" s="178">
        <v>2.63</v>
      </c>
      <c r="AO139" s="178">
        <v>0.46</v>
      </c>
      <c r="AP139" s="178">
        <v>0.7</v>
      </c>
      <c r="AQ139" s="178">
        <v>0.13</v>
      </c>
      <c r="AR139" s="178">
        <v>0.32</v>
      </c>
      <c r="AS139" s="178">
        <v>0.7</v>
      </c>
      <c r="AT139" s="178">
        <v>1.3</v>
      </c>
      <c r="AU139" s="178">
        <v>0.49</v>
      </c>
      <c r="AV139" s="178">
        <v>0.42</v>
      </c>
      <c r="AW139" s="178">
        <v>0.16</v>
      </c>
      <c r="AX139" s="178">
        <v>0.09</v>
      </c>
      <c r="AY139" s="178">
        <v>0.01</v>
      </c>
      <c r="AZ139" s="178">
        <v>7.0000000000000007E-2</v>
      </c>
      <c r="BA139" s="178">
        <v>0.13</v>
      </c>
      <c r="BB139" s="178">
        <v>0.17</v>
      </c>
      <c r="BC139" s="178">
        <v>0.35</v>
      </c>
      <c r="BD139" s="178">
        <v>0.33</v>
      </c>
      <c r="BE139" s="178">
        <v>0.05</v>
      </c>
      <c r="BF139" s="178">
        <v>0</v>
      </c>
      <c r="BG139" s="178">
        <v>0.28000000000000003</v>
      </c>
      <c r="BH139" s="178">
        <v>0.56000000000000005</v>
      </c>
      <c r="BI139" s="178">
        <v>0.28000000000000003</v>
      </c>
      <c r="BJ139" s="178">
        <v>7.0000000000000007E-2</v>
      </c>
      <c r="BK139" s="178">
        <v>1.35</v>
      </c>
      <c r="BL139" s="178">
        <v>1.08</v>
      </c>
      <c r="BM139" s="178">
        <v>0.38</v>
      </c>
      <c r="BN139" s="178">
        <v>0.48</v>
      </c>
      <c r="BO139" s="178">
        <v>-0.16</v>
      </c>
      <c r="BP139" s="178">
        <v>0.28999999999999998</v>
      </c>
      <c r="BQ139" s="178">
        <v>0.6</v>
      </c>
      <c r="BR139" s="178">
        <v>0.71</v>
      </c>
      <c r="BS139" s="178">
        <v>0.71</v>
      </c>
      <c r="BT139" s="178">
        <v>0.83</v>
      </c>
      <c r="BU139" s="178">
        <v>1.9</v>
      </c>
      <c r="BV139" s="178">
        <v>0.05</v>
      </c>
      <c r="BW139" s="178">
        <v>0.04</v>
      </c>
      <c r="BX139" s="178">
        <v>0.36</v>
      </c>
      <c r="BY139" s="178">
        <v>0.99</v>
      </c>
      <c r="BZ139" s="178">
        <v>0.2</v>
      </c>
      <c r="CA139" s="178">
        <v>1.53</v>
      </c>
      <c r="CB139" s="178">
        <v>0.43</v>
      </c>
      <c r="CC139" s="178">
        <v>0.13</v>
      </c>
      <c r="CD139" s="178">
        <v>0.08</v>
      </c>
      <c r="CE139" s="178">
        <v>0</v>
      </c>
      <c r="CF139" s="178">
        <v>0.08</v>
      </c>
      <c r="CG139" s="178">
        <v>1.06</v>
      </c>
      <c r="CH139" s="178">
        <v>0.23</v>
      </c>
      <c r="CI139" s="178">
        <v>0.28000000000000003</v>
      </c>
      <c r="CJ139" s="178">
        <v>0.41</v>
      </c>
      <c r="CK139" s="178">
        <v>0</v>
      </c>
      <c r="CL139" s="178">
        <v>0.57999999999999996</v>
      </c>
      <c r="CM139" s="178">
        <v>7.0000000000000007E-2</v>
      </c>
      <c r="CN139" s="178">
        <v>0</v>
      </c>
      <c r="CO139" s="178">
        <v>0</v>
      </c>
      <c r="CP139" s="178">
        <v>0</v>
      </c>
      <c r="CQ139" s="178">
        <v>0</v>
      </c>
      <c r="CR139" s="178">
        <v>1.3227417178306951</v>
      </c>
      <c r="CS139" s="178">
        <v>0.52507728504195939</v>
      </c>
      <c r="CT139" s="178">
        <v>0.24141845225057068</v>
      </c>
      <c r="CU139" s="178">
        <v>0.52752815032921774</v>
      </c>
      <c r="CV139" s="178">
        <v>0.45618865850892121</v>
      </c>
      <c r="CW139" s="178">
        <v>0.21928985472838747</v>
      </c>
      <c r="CX139" s="178">
        <v>0.22104405798266669</v>
      </c>
      <c r="CY139" s="178">
        <v>0.79020546391478774</v>
      </c>
      <c r="CZ139" s="178">
        <v>1.4408094007222587</v>
      </c>
      <c r="DA139" s="178">
        <v>0.8167887649533867</v>
      </c>
      <c r="DB139" s="178">
        <v>0.1924188827943567</v>
      </c>
      <c r="DC139" s="178">
        <v>0.76794169334138473</v>
      </c>
      <c r="DD139" s="178">
        <v>0.71570499768863272</v>
      </c>
      <c r="DE139" s="178">
        <v>1.2</v>
      </c>
      <c r="DF139" s="178">
        <v>0.15</v>
      </c>
      <c r="DG139" s="178">
        <v>0.49</v>
      </c>
      <c r="DH139" s="178">
        <v>0.10802280340105597</v>
      </c>
      <c r="DI139" s="178">
        <v>0.54278742194075846</v>
      </c>
      <c r="DJ139" s="178">
        <v>0.41188296779100142</v>
      </c>
      <c r="DK139" s="178">
        <v>0.73814643589855677</v>
      </c>
      <c r="DL139" s="178">
        <v>0.57959732622165916</v>
      </c>
      <c r="DM139" s="178">
        <v>2.1669856833104575</v>
      </c>
      <c r="DN139" s="178">
        <v>1.4708033111666623</v>
      </c>
      <c r="DO139" s="178">
        <v>0.9323296906167684</v>
      </c>
      <c r="DP139" s="178">
        <v>0.8163583081262118</v>
      </c>
      <c r="DQ139" s="178">
        <v>0.88149323479080977</v>
      </c>
      <c r="DR139" s="178">
        <v>0.8629153854468683</v>
      </c>
      <c r="DS139" s="178">
        <v>1.2366231733512194</v>
      </c>
      <c r="DT139" s="178">
        <v>0.5766132165424267</v>
      </c>
      <c r="DU139" s="178">
        <v>0.71</v>
      </c>
      <c r="DV139" s="178">
        <v>0.61</v>
      </c>
      <c r="DW139" s="178">
        <v>0.7</v>
      </c>
      <c r="DX139" s="178">
        <v>0.41</v>
      </c>
      <c r="DY139" s="178">
        <v>0.76</v>
      </c>
      <c r="DZ139" s="178">
        <v>0.56999999999999995</v>
      </c>
      <c r="EA139" s="178">
        <v>0.69</v>
      </c>
      <c r="EB139" s="178">
        <v>0.61</v>
      </c>
      <c r="EC139" s="178">
        <v>0.72</v>
      </c>
      <c r="ED139" s="178">
        <v>0.62</v>
      </c>
      <c r="EE139" s="178">
        <v>0.73</v>
      </c>
      <c r="EF139" s="178">
        <v>0.68</v>
      </c>
      <c r="EG139" s="178">
        <v>0.66</v>
      </c>
      <c r="EH139" s="178">
        <v>0.53</v>
      </c>
      <c r="EI139" s="178">
        <v>0.93</v>
      </c>
      <c r="EJ139" s="178">
        <v>0.8</v>
      </c>
      <c r="EK139" s="178">
        <v>0.3</v>
      </c>
      <c r="EL139" s="178">
        <v>0.36</v>
      </c>
      <c r="EM139" s="178">
        <v>0.56999999999999995</v>
      </c>
      <c r="EN139" s="178">
        <v>0.35</v>
      </c>
      <c r="EO139" s="178">
        <v>0.21</v>
      </c>
      <c r="EP139" s="178">
        <v>0.47</v>
      </c>
      <c r="EQ139" s="178">
        <v>0.22</v>
      </c>
      <c r="ER139" s="178">
        <v>0.54</v>
      </c>
      <c r="ES139" s="178">
        <v>0.24</v>
      </c>
      <c r="ET139" s="178">
        <v>0.85</v>
      </c>
      <c r="EU139" s="178">
        <v>0.74</v>
      </c>
      <c r="EV139" s="178">
        <v>0.44</v>
      </c>
      <c r="EW139" s="178">
        <v>0.33</v>
      </c>
      <c r="EX139" s="178">
        <v>0.61</v>
      </c>
      <c r="EY139" s="178">
        <v>0.61</v>
      </c>
      <c r="EZ139" s="178">
        <v>0.31</v>
      </c>
      <c r="FA139" s="178">
        <v>0.35</v>
      </c>
      <c r="FB139" s="178">
        <v>0.81</v>
      </c>
      <c r="FC139" s="178">
        <v>1.03</v>
      </c>
      <c r="FD139" s="178">
        <v>1.1599999999999999</v>
      </c>
      <c r="FE139" s="178">
        <v>1.1000000000000001</v>
      </c>
      <c r="FF139" s="178">
        <v>1.18</v>
      </c>
      <c r="FG139" s="178">
        <v>0.28999999999999998</v>
      </c>
      <c r="FH139" s="178">
        <v>0.37</v>
      </c>
      <c r="FI139" s="178">
        <v>1.26</v>
      </c>
      <c r="FJ139" s="178">
        <v>1</v>
      </c>
      <c r="FK139" s="178">
        <v>1.41</v>
      </c>
      <c r="FL139" s="178">
        <v>2.63</v>
      </c>
      <c r="FM139" s="178">
        <v>1.5103401925002231</v>
      </c>
      <c r="FN139" s="178">
        <v>1.7</v>
      </c>
      <c r="FO139" s="178">
        <v>2.50927367870257</v>
      </c>
      <c r="FP139" s="178">
        <v>3.9</v>
      </c>
      <c r="FQ139" s="178">
        <v>5.84</v>
      </c>
      <c r="FR139" s="178">
        <v>15.91</v>
      </c>
      <c r="FS139" s="178">
        <v>3.46</v>
      </c>
      <c r="FT139" s="178">
        <v>3.33</v>
      </c>
      <c r="FU139" s="408">
        <v>4.5599999999999996</v>
      </c>
      <c r="FV139" s="408">
        <v>6.86</v>
      </c>
      <c r="FW139" s="408">
        <v>4.3</v>
      </c>
      <c r="FX139" s="408">
        <v>3.09</v>
      </c>
      <c r="FY139" s="408">
        <v>2.77</v>
      </c>
      <c r="FZ139" s="408">
        <v>1.19</v>
      </c>
      <c r="GA139" s="408">
        <v>3.14</v>
      </c>
      <c r="GB139" s="408">
        <v>1.84</v>
      </c>
      <c r="GC139" s="408">
        <v>2.35</v>
      </c>
      <c r="GD139" s="380"/>
    </row>
    <row r="140" spans="2:186" s="234" customFormat="1">
      <c r="B140" s="234" t="s">
        <v>119</v>
      </c>
      <c r="D140" s="178">
        <v>16.850000000000001</v>
      </c>
      <c r="E140" s="178">
        <v>6.84</v>
      </c>
      <c r="F140" s="178">
        <v>1.34</v>
      </c>
      <c r="G140" s="178">
        <v>0.04</v>
      </c>
      <c r="H140" s="178">
        <v>1.25</v>
      </c>
      <c r="I140" s="178">
        <v>0.66</v>
      </c>
      <c r="J140" s="178">
        <v>1.18</v>
      </c>
      <c r="K140" s="178">
        <v>1.05</v>
      </c>
      <c r="L140" s="178">
        <v>0.27</v>
      </c>
      <c r="M140" s="178">
        <v>0.13</v>
      </c>
      <c r="N140" s="178">
        <v>15.69</v>
      </c>
      <c r="O140" s="178">
        <v>2.34</v>
      </c>
      <c r="P140" s="178">
        <v>1.8730733944954128</v>
      </c>
      <c r="Q140" s="178">
        <v>1.74</v>
      </c>
      <c r="R140" s="178">
        <v>1.26</v>
      </c>
      <c r="S140" s="178">
        <v>1.6382238010657193</v>
      </c>
      <c r="T140" s="178">
        <v>18.07</v>
      </c>
      <c r="U140" s="178">
        <v>0.91</v>
      </c>
      <c r="V140" s="178">
        <v>0.54</v>
      </c>
      <c r="W140" s="178">
        <v>2.42</v>
      </c>
      <c r="X140" s="178">
        <v>0.24</v>
      </c>
      <c r="Y140" s="178">
        <v>0</v>
      </c>
      <c r="Z140" s="178">
        <v>0</v>
      </c>
      <c r="AA140" s="178">
        <v>0</v>
      </c>
      <c r="AB140" s="178">
        <v>0.63</v>
      </c>
      <c r="AC140" s="178">
        <v>0.47</v>
      </c>
      <c r="AD140" s="178">
        <v>0.63</v>
      </c>
      <c r="AE140" s="178">
        <v>8.74</v>
      </c>
      <c r="AF140" s="178">
        <v>35.130000000000003</v>
      </c>
      <c r="AG140" s="178">
        <v>0</v>
      </c>
      <c r="AH140" s="178">
        <v>0.01</v>
      </c>
      <c r="AI140" s="178">
        <v>0.19</v>
      </c>
      <c r="AJ140" s="178">
        <v>0.06</v>
      </c>
      <c r="AK140" s="178">
        <v>0</v>
      </c>
      <c r="AL140" s="178">
        <v>7.87</v>
      </c>
      <c r="AM140" s="178">
        <v>10.16</v>
      </c>
      <c r="AN140" s="178">
        <v>8.15</v>
      </c>
      <c r="AO140" s="178">
        <v>2.19</v>
      </c>
      <c r="AP140" s="178">
        <v>3.81</v>
      </c>
      <c r="AQ140" s="178">
        <v>0</v>
      </c>
      <c r="AR140" s="178">
        <v>0.1</v>
      </c>
      <c r="AS140" s="178">
        <v>0.04</v>
      </c>
      <c r="AT140" s="178">
        <v>0.03</v>
      </c>
      <c r="AU140" s="178">
        <v>0.04</v>
      </c>
      <c r="AV140" s="178">
        <v>0.03</v>
      </c>
      <c r="AW140" s="178">
        <v>0.23</v>
      </c>
      <c r="AX140" s="178">
        <v>0.24</v>
      </c>
      <c r="AY140" s="178">
        <v>0</v>
      </c>
      <c r="AZ140" s="178">
        <v>0</v>
      </c>
      <c r="BA140" s="178">
        <v>0</v>
      </c>
      <c r="BB140" s="178">
        <v>0</v>
      </c>
      <c r="BC140" s="178">
        <v>0</v>
      </c>
      <c r="BD140" s="178">
        <v>0</v>
      </c>
      <c r="BE140" s="178">
        <v>0</v>
      </c>
      <c r="BF140" s="178">
        <v>0</v>
      </c>
      <c r="BG140" s="178">
        <v>0</v>
      </c>
      <c r="BH140" s="178">
        <v>0</v>
      </c>
      <c r="BI140" s="178">
        <v>0.22</v>
      </c>
      <c r="BJ140" s="178">
        <v>4.2</v>
      </c>
      <c r="BK140" s="178">
        <v>5.44</v>
      </c>
      <c r="BL140" s="178">
        <v>-0.41</v>
      </c>
      <c r="BM140" s="178">
        <v>0</v>
      </c>
      <c r="BN140" s="178">
        <v>2.96</v>
      </c>
      <c r="BO140" s="178">
        <v>5.82</v>
      </c>
      <c r="BP140" s="178">
        <v>0</v>
      </c>
      <c r="BQ140" s="178">
        <v>0</v>
      </c>
      <c r="BR140" s="178">
        <v>0</v>
      </c>
      <c r="BS140" s="178">
        <v>0</v>
      </c>
      <c r="BT140" s="178">
        <v>0.04</v>
      </c>
      <c r="BU140" s="178">
        <v>0.15</v>
      </c>
      <c r="BV140" s="178">
        <v>0</v>
      </c>
      <c r="BW140" s="178">
        <v>6.29</v>
      </c>
      <c r="BX140" s="178">
        <v>0.03</v>
      </c>
      <c r="BY140" s="178">
        <v>0</v>
      </c>
      <c r="BZ140" s="178">
        <v>1.72</v>
      </c>
      <c r="CA140" s="178">
        <v>2.23</v>
      </c>
      <c r="CB140" s="178">
        <v>0</v>
      </c>
      <c r="CC140" s="178">
        <v>0</v>
      </c>
      <c r="CD140" s="178">
        <v>0</v>
      </c>
      <c r="CE140" s="178">
        <v>0</v>
      </c>
      <c r="CF140" s="178">
        <v>0</v>
      </c>
      <c r="CG140" s="178">
        <v>0.09</v>
      </c>
      <c r="CH140" s="178">
        <v>0</v>
      </c>
      <c r="CI140" s="178">
        <v>3.44</v>
      </c>
      <c r="CJ140" s="178">
        <v>0</v>
      </c>
      <c r="CK140" s="178">
        <v>4.45</v>
      </c>
      <c r="CL140" s="178">
        <v>2.58</v>
      </c>
      <c r="CM140" s="178">
        <v>4.03</v>
      </c>
      <c r="CN140" s="178">
        <v>0.54</v>
      </c>
      <c r="CO140" s="178">
        <v>0.18</v>
      </c>
      <c r="CP140" s="178">
        <v>0.14000000000000001</v>
      </c>
      <c r="CQ140" s="178">
        <v>0</v>
      </c>
      <c r="CR140" s="178">
        <v>1.9618141959739432E-2</v>
      </c>
      <c r="CS140" s="178">
        <v>6.5993216820174894E-3</v>
      </c>
      <c r="CT140" s="178">
        <v>1.7151928115519013</v>
      </c>
      <c r="CU140" s="178">
        <v>5.7431659326432509</v>
      </c>
      <c r="CV140" s="178">
        <v>4.5478319803464728E-2</v>
      </c>
      <c r="CW140" s="178">
        <v>3.4560915374726164E-3</v>
      </c>
      <c r="CX140" s="178">
        <v>3.2331677147606257</v>
      </c>
      <c r="CY140" s="178">
        <v>1.2231872249344633E-2</v>
      </c>
      <c r="CZ140" s="178">
        <v>0.32279062866875563</v>
      </c>
      <c r="DA140" s="178">
        <v>0.34852252279165441</v>
      </c>
      <c r="DB140" s="178">
        <v>0.96077092269403863</v>
      </c>
      <c r="DC140" s="178">
        <v>1.1953856985444276</v>
      </c>
      <c r="DD140" s="178">
        <v>11.652455343885364</v>
      </c>
      <c r="DE140" s="178">
        <v>3.17</v>
      </c>
      <c r="DF140" s="178">
        <v>0.18</v>
      </c>
      <c r="DG140" s="178">
        <v>2.14</v>
      </c>
      <c r="DH140" s="178">
        <v>1.4288077234454022E-2</v>
      </c>
      <c r="DI140" s="178">
        <v>1.4680398259543637</v>
      </c>
      <c r="DJ140" s="178">
        <v>1.5057315307111594</v>
      </c>
      <c r="DK140" s="178">
        <v>0.74832744506545623</v>
      </c>
      <c r="DL140" s="178">
        <v>5.9878138615303556E-2</v>
      </c>
      <c r="DM140" s="178">
        <v>0.90359397236343852</v>
      </c>
      <c r="DN140" s="178">
        <v>1.5449848491684293E-2</v>
      </c>
      <c r="DO140" s="178">
        <v>0.23571084736597925</v>
      </c>
      <c r="DP140" s="178">
        <v>6.5006209765527956E-2</v>
      </c>
      <c r="DQ140" s="178">
        <v>0.11834085066293198</v>
      </c>
      <c r="DR140" s="178">
        <v>0.44489784406209765</v>
      </c>
      <c r="DS140" s="178">
        <v>0.81833162438486795</v>
      </c>
      <c r="DT140" s="178">
        <v>0.56840160555307762</v>
      </c>
      <c r="DU140" s="178">
        <v>0.2</v>
      </c>
      <c r="DV140" s="178">
        <v>0.18</v>
      </c>
      <c r="DW140" s="178">
        <v>0.44</v>
      </c>
      <c r="DX140" s="178">
        <v>0.28999999999999998</v>
      </c>
      <c r="DY140" s="178">
        <v>0.2</v>
      </c>
      <c r="DZ140" s="178">
        <v>0.23</v>
      </c>
      <c r="EA140" s="178">
        <v>0.03</v>
      </c>
      <c r="EB140" s="178">
        <v>0.38</v>
      </c>
      <c r="EC140" s="178">
        <v>0.62</v>
      </c>
      <c r="ED140" s="178">
        <v>1.21</v>
      </c>
      <c r="EE140" s="178">
        <v>0.52</v>
      </c>
      <c r="EF140" s="178">
        <v>0.25</v>
      </c>
      <c r="EG140" s="178">
        <v>0</v>
      </c>
      <c r="EH140" s="178">
        <v>0.7</v>
      </c>
      <c r="EI140" s="178">
        <v>0.97</v>
      </c>
      <c r="EJ140" s="178">
        <v>0.3</v>
      </c>
      <c r="EK140" s="178">
        <v>0.16</v>
      </c>
      <c r="EL140" s="178">
        <v>0.44</v>
      </c>
      <c r="EM140" s="178">
        <v>0.24</v>
      </c>
      <c r="EN140" s="178">
        <v>0.22</v>
      </c>
      <c r="EO140" s="178">
        <v>7.0000000000000007E-2</v>
      </c>
      <c r="EP140" s="178">
        <v>0.11</v>
      </c>
      <c r="EQ140" s="178">
        <v>0.06</v>
      </c>
      <c r="ER140" s="178">
        <v>0.13</v>
      </c>
      <c r="ES140" s="178">
        <v>0.02</v>
      </c>
      <c r="ET140" s="178">
        <v>0.21</v>
      </c>
      <c r="EU140" s="178">
        <v>0.36</v>
      </c>
      <c r="EV140" s="178">
        <v>0.7</v>
      </c>
      <c r="EW140" s="178">
        <v>0.66</v>
      </c>
      <c r="EX140" s="178">
        <v>0.36</v>
      </c>
      <c r="EY140" s="178">
        <v>0.03</v>
      </c>
      <c r="EZ140" s="178">
        <v>0.49</v>
      </c>
      <c r="FA140" s="178">
        <v>1.63</v>
      </c>
      <c r="FB140" s="178">
        <v>0.08</v>
      </c>
      <c r="FC140" s="178">
        <v>0.78</v>
      </c>
      <c r="FD140" s="178">
        <v>1.59</v>
      </c>
      <c r="FE140" s="178">
        <v>0</v>
      </c>
      <c r="FF140" s="178">
        <v>0.04</v>
      </c>
      <c r="FG140" s="178">
        <v>1.21</v>
      </c>
      <c r="FH140" s="178">
        <v>2.66</v>
      </c>
      <c r="FI140" s="178">
        <v>0</v>
      </c>
      <c r="FJ140" s="178">
        <v>0.78</v>
      </c>
      <c r="FK140" s="178">
        <v>1.72</v>
      </c>
      <c r="FL140" s="178">
        <v>0.48</v>
      </c>
      <c r="FM140" s="178">
        <v>0.70665270215579312</v>
      </c>
      <c r="FN140" s="178">
        <v>0.43</v>
      </c>
      <c r="FO140" s="178">
        <v>1.2855240139426627</v>
      </c>
      <c r="FP140" s="178">
        <v>11.03</v>
      </c>
      <c r="FQ140" s="178">
        <v>1.48</v>
      </c>
      <c r="FR140" s="178">
        <v>1.82</v>
      </c>
      <c r="FS140" s="178">
        <v>3.04</v>
      </c>
      <c r="FT140" s="178">
        <v>2.97</v>
      </c>
      <c r="FU140" s="408">
        <v>3.48</v>
      </c>
      <c r="FV140" s="408">
        <v>0.59</v>
      </c>
      <c r="FW140" s="408">
        <v>0.74</v>
      </c>
      <c r="FX140" s="408">
        <v>7.0000000000000007E-2</v>
      </c>
      <c r="FY140" s="408">
        <v>1.45</v>
      </c>
      <c r="FZ140" s="408">
        <v>0.76</v>
      </c>
      <c r="GA140" s="408">
        <v>0</v>
      </c>
      <c r="GB140" s="408">
        <v>0.4</v>
      </c>
      <c r="GC140" s="408">
        <v>0.53</v>
      </c>
      <c r="GD140" s="380"/>
    </row>
    <row r="141" spans="2:186" s="234" customFormat="1">
      <c r="B141" s="234" t="s">
        <v>120</v>
      </c>
      <c r="D141" s="178">
        <v>10.79</v>
      </c>
      <c r="E141" s="178">
        <v>8.32</v>
      </c>
      <c r="F141" s="178">
        <v>5.92</v>
      </c>
      <c r="G141" s="178">
        <v>4.87</v>
      </c>
      <c r="H141" s="178">
        <v>12.08</v>
      </c>
      <c r="I141" s="178">
        <v>17.29</v>
      </c>
      <c r="J141" s="178">
        <v>13.96</v>
      </c>
      <c r="K141" s="178">
        <v>20.52</v>
      </c>
      <c r="L141" s="178">
        <v>2.97</v>
      </c>
      <c r="M141" s="178">
        <v>0.62</v>
      </c>
      <c r="N141" s="178">
        <v>3.45</v>
      </c>
      <c r="O141" s="178">
        <v>2.64</v>
      </c>
      <c r="P141" s="178">
        <v>2.1132110091743121</v>
      </c>
      <c r="Q141" s="178">
        <v>2.2200000000000002</v>
      </c>
      <c r="R141" s="178">
        <v>4.8</v>
      </c>
      <c r="S141" s="178">
        <v>6.2408525754884545</v>
      </c>
      <c r="T141" s="178">
        <v>10.83</v>
      </c>
      <c r="U141" s="178">
        <v>0.47</v>
      </c>
      <c r="V141" s="178">
        <v>4.3</v>
      </c>
      <c r="W141" s="178">
        <v>3.05</v>
      </c>
      <c r="X141" s="178">
        <v>6.23</v>
      </c>
      <c r="Y141" s="178">
        <v>3.7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-1.48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0.17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78">
        <v>0</v>
      </c>
      <c r="BP141" s="178">
        <v>0</v>
      </c>
      <c r="BQ141" s="178">
        <v>0</v>
      </c>
      <c r="BR141" s="178">
        <v>0</v>
      </c>
      <c r="BS141" s="178">
        <v>0</v>
      </c>
      <c r="BT141" s="178">
        <v>0</v>
      </c>
      <c r="BU141" s="178">
        <v>0</v>
      </c>
      <c r="BV141" s="178">
        <v>0</v>
      </c>
      <c r="BW141" s="178">
        <v>0</v>
      </c>
      <c r="BX141" s="178">
        <v>0</v>
      </c>
      <c r="BY141" s="178">
        <v>0</v>
      </c>
      <c r="BZ141" s="178">
        <v>0</v>
      </c>
      <c r="CA141" s="178">
        <v>0</v>
      </c>
      <c r="CB141" s="178">
        <v>0</v>
      </c>
      <c r="CC141" s="178">
        <v>0</v>
      </c>
      <c r="CD141" s="178">
        <v>0</v>
      </c>
      <c r="CE141" s="178">
        <v>0</v>
      </c>
      <c r="CF141" s="178">
        <v>0</v>
      </c>
      <c r="CG141" s="178">
        <v>0</v>
      </c>
      <c r="CH141" s="178">
        <v>0</v>
      </c>
      <c r="CI141" s="178">
        <v>0</v>
      </c>
      <c r="CJ141" s="178">
        <v>0</v>
      </c>
      <c r="CK141" s="178">
        <v>0</v>
      </c>
      <c r="CL141" s="178">
        <v>0</v>
      </c>
      <c r="CM141" s="178">
        <v>0</v>
      </c>
      <c r="CN141" s="178">
        <v>0</v>
      </c>
      <c r="CO141" s="178">
        <v>0</v>
      </c>
      <c r="CP141" s="178">
        <v>0</v>
      </c>
      <c r="CQ141" s="178">
        <v>0</v>
      </c>
      <c r="CR141" s="178">
        <v>0</v>
      </c>
      <c r="CS141" s="178">
        <v>0</v>
      </c>
      <c r="CT141" s="178">
        <v>0</v>
      </c>
      <c r="CU141" s="178">
        <v>0</v>
      </c>
      <c r="CV141" s="178">
        <v>0</v>
      </c>
      <c r="CW141" s="178">
        <v>0</v>
      </c>
      <c r="CX141" s="178">
        <v>0</v>
      </c>
      <c r="CY141" s="178">
        <v>0</v>
      </c>
      <c r="CZ141" s="178">
        <v>0</v>
      </c>
      <c r="DA141" s="178">
        <v>0</v>
      </c>
      <c r="DB141" s="178">
        <v>0</v>
      </c>
      <c r="DC141" s="178">
        <v>0</v>
      </c>
      <c r="DD141" s="178">
        <v>0</v>
      </c>
      <c r="DE141" s="178">
        <v>0</v>
      </c>
      <c r="DF141" s="178">
        <v>0</v>
      </c>
      <c r="DG141" s="178">
        <v>0</v>
      </c>
      <c r="DH141" s="178">
        <v>0</v>
      </c>
      <c r="DI141" s="178">
        <v>0</v>
      </c>
      <c r="DJ141" s="178">
        <v>0</v>
      </c>
      <c r="DK141" s="178">
        <v>6.7930308079127144E-2</v>
      </c>
      <c r="DL141" s="178">
        <v>7.1197543461678947E-2</v>
      </c>
      <c r="DM141" s="178">
        <v>4.499060141354505E-2</v>
      </c>
      <c r="DN141" s="178">
        <v>0</v>
      </c>
      <c r="DO141" s="178">
        <v>2.2979055748592714E-2</v>
      </c>
      <c r="DP141" s="178">
        <v>0</v>
      </c>
      <c r="DQ141" s="178">
        <v>6.9507172468490808E-2</v>
      </c>
      <c r="DR141" s="178">
        <v>0</v>
      </c>
      <c r="DS141" s="178">
        <v>0</v>
      </c>
      <c r="DT141" s="178">
        <v>0</v>
      </c>
      <c r="DU141" s="178">
        <v>0</v>
      </c>
      <c r="DV141" s="178">
        <v>0</v>
      </c>
      <c r="DW141" s="178">
        <v>0</v>
      </c>
      <c r="DX141" s="178">
        <v>0</v>
      </c>
      <c r="DY141" s="178">
        <v>0</v>
      </c>
      <c r="DZ141" s="178">
        <v>0</v>
      </c>
      <c r="EA141" s="178">
        <v>0</v>
      </c>
      <c r="EB141" s="178">
        <v>0</v>
      </c>
      <c r="EC141" s="178">
        <v>0</v>
      </c>
      <c r="ED141" s="178">
        <v>0</v>
      </c>
      <c r="EE141" s="178">
        <v>0</v>
      </c>
      <c r="EF141" s="178">
        <v>0</v>
      </c>
      <c r="EG141" s="178">
        <v>0</v>
      </c>
      <c r="EH141" s="178">
        <v>0</v>
      </c>
      <c r="EI141" s="178">
        <v>0</v>
      </c>
      <c r="EJ141" s="178">
        <v>0</v>
      </c>
      <c r="EK141" s="178">
        <v>0</v>
      </c>
      <c r="EL141" s="178">
        <v>0</v>
      </c>
      <c r="EM141" s="178">
        <v>0</v>
      </c>
      <c r="EN141" s="178">
        <v>0</v>
      </c>
      <c r="EO141" s="178">
        <v>0</v>
      </c>
      <c r="EP141" s="178">
        <v>0</v>
      </c>
      <c r="EQ141" s="178">
        <v>0</v>
      </c>
      <c r="ER141" s="178">
        <v>0</v>
      </c>
      <c r="ES141" s="178">
        <v>0</v>
      </c>
      <c r="ET141" s="178">
        <v>0</v>
      </c>
      <c r="EU141" s="178">
        <v>0</v>
      </c>
      <c r="EV141" s="178">
        <v>0</v>
      </c>
      <c r="EW141" s="178">
        <v>0</v>
      </c>
      <c r="EX141" s="178">
        <v>0</v>
      </c>
      <c r="EY141" s="178">
        <v>0</v>
      </c>
      <c r="EZ141" s="178">
        <v>0</v>
      </c>
      <c r="FA141" s="178">
        <v>0</v>
      </c>
      <c r="FB141" s="178">
        <v>0</v>
      </c>
      <c r="FC141" s="178">
        <v>0</v>
      </c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</v>
      </c>
      <c r="FM141" s="178">
        <v>0</v>
      </c>
      <c r="FN141" s="178">
        <v>0</v>
      </c>
      <c r="FO141" s="178">
        <v>0</v>
      </c>
      <c r="FP141" s="178">
        <v>0</v>
      </c>
      <c r="FQ141" s="178">
        <v>0.15</v>
      </c>
      <c r="FR141" s="178">
        <v>0.31</v>
      </c>
      <c r="FS141" s="178">
        <v>0.37</v>
      </c>
      <c r="FT141" s="178">
        <v>0.05</v>
      </c>
      <c r="FU141" s="408">
        <v>0</v>
      </c>
      <c r="FV141" s="408">
        <v>0.22</v>
      </c>
      <c r="FW141" s="408">
        <v>0.17</v>
      </c>
      <c r="FX141" s="408">
        <v>0</v>
      </c>
      <c r="FY141" s="408">
        <v>0</v>
      </c>
      <c r="FZ141" s="408">
        <v>36.549999999999997</v>
      </c>
      <c r="GA141" s="408">
        <v>0</v>
      </c>
      <c r="GB141" s="408">
        <v>1.01</v>
      </c>
      <c r="GC141" s="408">
        <v>0.2</v>
      </c>
      <c r="GD141" s="380"/>
    </row>
    <row r="142" spans="2:186" s="234" customFormat="1">
      <c r="B142" s="234" t="s">
        <v>121</v>
      </c>
      <c r="D142" s="178">
        <v>13.82</v>
      </c>
      <c r="E142" s="178">
        <v>9.5</v>
      </c>
      <c r="F142" s="178">
        <v>11.64</v>
      </c>
      <c r="G142" s="178">
        <v>0.38</v>
      </c>
      <c r="H142" s="178">
        <v>4.8499999999999996</v>
      </c>
      <c r="I142" s="178">
        <v>6.06</v>
      </c>
      <c r="J142" s="178">
        <v>5.79</v>
      </c>
      <c r="K142" s="178">
        <v>4.13</v>
      </c>
      <c r="L142" s="178">
        <v>5.38</v>
      </c>
      <c r="M142" s="178">
        <v>1.25</v>
      </c>
      <c r="N142" s="178">
        <v>5.52</v>
      </c>
      <c r="O142" s="178">
        <v>6.57</v>
      </c>
      <c r="P142" s="178">
        <v>5.25901376146789</v>
      </c>
      <c r="Q142" s="178">
        <v>10.79</v>
      </c>
      <c r="R142" s="178">
        <v>4.5999999999999996</v>
      </c>
      <c r="S142" s="178">
        <v>5.9808170515097689</v>
      </c>
      <c r="T142" s="178">
        <v>2.85</v>
      </c>
      <c r="U142" s="178">
        <v>4.45</v>
      </c>
      <c r="V142" s="178">
        <v>4.34</v>
      </c>
      <c r="W142" s="178">
        <v>4.1900000000000004</v>
      </c>
      <c r="X142" s="178">
        <v>1.98</v>
      </c>
      <c r="Y142" s="178">
        <v>1.45</v>
      </c>
      <c r="Z142" s="178">
        <v>1.48</v>
      </c>
      <c r="AA142" s="178">
        <v>1.56</v>
      </c>
      <c r="AB142" s="178">
        <v>0.67</v>
      </c>
      <c r="AC142" s="178">
        <v>2.27</v>
      </c>
      <c r="AD142" s="178">
        <v>2.4700000000000002</v>
      </c>
      <c r="AE142" s="178">
        <v>0.95</v>
      </c>
      <c r="AF142" s="178">
        <v>1.89</v>
      </c>
      <c r="AG142" s="178">
        <v>1.75</v>
      </c>
      <c r="AH142" s="178">
        <v>1.58</v>
      </c>
      <c r="AI142" s="178">
        <v>0.48</v>
      </c>
      <c r="AJ142" s="178">
        <v>1</v>
      </c>
      <c r="AK142" s="178">
        <v>0.56999999999999995</v>
      </c>
      <c r="AL142" s="178">
        <v>0.41</v>
      </c>
      <c r="AM142" s="178">
        <v>0.42</v>
      </c>
      <c r="AN142" s="178">
        <v>4.5199999999999996</v>
      </c>
      <c r="AO142" s="178">
        <v>2.6</v>
      </c>
      <c r="AP142" s="178">
        <v>4.21</v>
      </c>
      <c r="AQ142" s="178">
        <v>2.02</v>
      </c>
      <c r="AR142" s="178">
        <v>0.27</v>
      </c>
      <c r="AS142" s="178">
        <v>1.06</v>
      </c>
      <c r="AT142" s="178">
        <v>0.94</v>
      </c>
      <c r="AU142" s="178">
        <v>1.01</v>
      </c>
      <c r="AV142" s="178">
        <v>1.62</v>
      </c>
      <c r="AW142" s="178">
        <v>1.76</v>
      </c>
      <c r="AX142" s="178">
        <v>1.23</v>
      </c>
      <c r="AY142" s="178">
        <v>2.7</v>
      </c>
      <c r="AZ142" s="178">
        <v>11.4</v>
      </c>
      <c r="BA142" s="178">
        <v>6.98</v>
      </c>
      <c r="BB142" s="178">
        <v>2.78</v>
      </c>
      <c r="BC142" s="178">
        <v>1.41</v>
      </c>
      <c r="BD142" s="178">
        <v>0.71</v>
      </c>
      <c r="BE142" s="178">
        <v>-0.15</v>
      </c>
      <c r="BF142" s="178">
        <v>0.49</v>
      </c>
      <c r="BG142" s="178">
        <v>0.39</v>
      </c>
      <c r="BH142" s="178">
        <v>0.28999999999999998</v>
      </c>
      <c r="BI142" s="178">
        <v>1.2</v>
      </c>
      <c r="BJ142" s="178">
        <v>0.04</v>
      </c>
      <c r="BK142" s="178">
        <v>3.31</v>
      </c>
      <c r="BL142" s="178">
        <v>2.58</v>
      </c>
      <c r="BM142" s="178">
        <v>1.88</v>
      </c>
      <c r="BN142" s="178">
        <v>1.98</v>
      </c>
      <c r="BO142" s="178">
        <v>0.17</v>
      </c>
      <c r="BP142" s="178">
        <v>0.47</v>
      </c>
      <c r="BQ142" s="178">
        <v>0.42</v>
      </c>
      <c r="BR142" s="178">
        <v>0.11</v>
      </c>
      <c r="BS142" s="178">
        <v>0.25</v>
      </c>
      <c r="BT142" s="178">
        <v>1.44</v>
      </c>
      <c r="BU142" s="178">
        <v>0.27</v>
      </c>
      <c r="BV142" s="178">
        <v>0</v>
      </c>
      <c r="BW142" s="178">
        <v>0.4</v>
      </c>
      <c r="BX142" s="178">
        <v>-0.68</v>
      </c>
      <c r="BY142" s="178">
        <v>-2.13</v>
      </c>
      <c r="BZ142" s="178">
        <v>0.18</v>
      </c>
      <c r="CA142" s="178">
        <v>-0.51</v>
      </c>
      <c r="CB142" s="178">
        <v>7.0000000000000007E-2</v>
      </c>
      <c r="CC142" s="178">
        <v>0.8</v>
      </c>
      <c r="CD142" s="178">
        <v>0.76</v>
      </c>
      <c r="CE142" s="178">
        <v>0.04</v>
      </c>
      <c r="CF142" s="178">
        <v>0.01</v>
      </c>
      <c r="CG142" s="178">
        <v>0.87</v>
      </c>
      <c r="CH142" s="178">
        <v>0.17</v>
      </c>
      <c r="CI142" s="178">
        <v>0.37</v>
      </c>
      <c r="CJ142" s="178">
        <v>0.3</v>
      </c>
      <c r="CK142" s="178">
        <v>0.03</v>
      </c>
      <c r="CL142" s="178">
        <v>0.87</v>
      </c>
      <c r="CM142" s="178">
        <v>0.32</v>
      </c>
      <c r="CN142" s="178">
        <v>0.06</v>
      </c>
      <c r="CO142" s="178">
        <v>0.02</v>
      </c>
      <c r="CP142" s="178">
        <v>0.19</v>
      </c>
      <c r="CQ142" s="178">
        <v>0</v>
      </c>
      <c r="CR142" s="178">
        <v>2.2792648226754864E-2</v>
      </c>
      <c r="CS142" s="178">
        <v>6.8538565310802824E-3</v>
      </c>
      <c r="CT142" s="178">
        <v>0.29274854788114624</v>
      </c>
      <c r="CU142" s="178">
        <v>0.20421154501777039</v>
      </c>
      <c r="CV142" s="178">
        <v>0.62822384031451861</v>
      </c>
      <c r="CW142" s="178">
        <v>1.0263582375431497</v>
      </c>
      <c r="CX142" s="178">
        <v>0.36319444395307698</v>
      </c>
      <c r="CY142" s="178">
        <v>0.45277344486657967</v>
      </c>
      <c r="CZ142" s="178">
        <v>1.2921709934342118</v>
      </c>
      <c r="DA142" s="178">
        <v>1.7878074373724644</v>
      </c>
      <c r="DB142" s="178">
        <v>1.104784693121502</v>
      </c>
      <c r="DC142" s="178">
        <v>0.36987459933432376</v>
      </c>
      <c r="DD142" s="178">
        <v>0.79997083171174665</v>
      </c>
      <c r="DE142" s="178">
        <v>0.25</v>
      </c>
      <c r="DF142" s="178">
        <v>0.23</v>
      </c>
      <c r="DG142" s="178">
        <v>0.06</v>
      </c>
      <c r="DH142" s="178">
        <v>0.96230928306837882</v>
      </c>
      <c r="DI142" s="178">
        <v>0.66171903214424788</v>
      </c>
      <c r="DJ142" s="178">
        <v>0.20637869503832462</v>
      </c>
      <c r="DK142" s="178">
        <v>0.27618203502042604</v>
      </c>
      <c r="DL142" s="178">
        <v>0.17805216002916779</v>
      </c>
      <c r="DM142" s="178">
        <v>0.48767769099660541</v>
      </c>
      <c r="DN142" s="178">
        <v>0.45444630202440806</v>
      </c>
      <c r="DO142" s="178">
        <v>0.35631358005670677</v>
      </c>
      <c r="DP142" s="178">
        <v>0.74630292752462424</v>
      </c>
      <c r="DQ142" s="178">
        <v>1.0513751577742454</v>
      </c>
      <c r="DR142" s="178">
        <v>0.33069260979516457</v>
      </c>
      <c r="DS142" s="178">
        <v>1.1008379411086509</v>
      </c>
      <c r="DT142" s="178">
        <v>1.0165697186401275</v>
      </c>
      <c r="DU142" s="178">
        <v>0.93</v>
      </c>
      <c r="DV142" s="178">
        <v>0</v>
      </c>
      <c r="DW142" s="178">
        <v>0.73</v>
      </c>
      <c r="DX142" s="178">
        <v>0.53</v>
      </c>
      <c r="DY142" s="178">
        <v>0</v>
      </c>
      <c r="DZ142" s="178">
        <v>0.51</v>
      </c>
      <c r="EA142" s="178">
        <v>0.55000000000000004</v>
      </c>
      <c r="EB142" s="178">
        <v>0.31</v>
      </c>
      <c r="EC142" s="178">
        <v>0.66</v>
      </c>
      <c r="ED142" s="178">
        <v>0.6</v>
      </c>
      <c r="EE142" s="178">
        <v>0.75</v>
      </c>
      <c r="EF142" s="178">
        <v>0.4</v>
      </c>
      <c r="EG142" s="178">
        <v>0.64</v>
      </c>
      <c r="EH142" s="178">
        <v>0.7</v>
      </c>
      <c r="EI142" s="178">
        <v>0</v>
      </c>
      <c r="EJ142" s="178">
        <v>1.39</v>
      </c>
      <c r="EK142" s="178">
        <v>0.45</v>
      </c>
      <c r="EL142" s="178">
        <v>0.41</v>
      </c>
      <c r="EM142" s="178">
        <v>0.75</v>
      </c>
      <c r="EN142" s="178">
        <v>0.6</v>
      </c>
      <c r="EO142" s="178">
        <v>0.44</v>
      </c>
      <c r="EP142" s="178">
        <v>0.48</v>
      </c>
      <c r="EQ142" s="178">
        <v>0.65</v>
      </c>
      <c r="ER142" s="178">
        <v>0.92</v>
      </c>
      <c r="ES142" s="178">
        <v>1.27</v>
      </c>
      <c r="ET142" s="178">
        <v>0.79</v>
      </c>
      <c r="EU142" s="178">
        <v>0.57999999999999996</v>
      </c>
      <c r="EV142" s="178">
        <v>0.59</v>
      </c>
      <c r="EW142" s="178">
        <v>0.39</v>
      </c>
      <c r="EX142" s="178">
        <v>0.26</v>
      </c>
      <c r="EY142" s="178">
        <v>0.61</v>
      </c>
      <c r="EZ142" s="178">
        <v>0.81</v>
      </c>
      <c r="FA142" s="178">
        <v>0.88</v>
      </c>
      <c r="FB142" s="178">
        <v>0.23</v>
      </c>
      <c r="FC142" s="178">
        <v>0.5</v>
      </c>
      <c r="FD142" s="178">
        <v>0.39</v>
      </c>
      <c r="FE142" s="178">
        <v>0.7</v>
      </c>
      <c r="FF142" s="178">
        <v>0.42</v>
      </c>
      <c r="FG142" s="178">
        <v>0.74</v>
      </c>
      <c r="FH142" s="178">
        <v>0.52</v>
      </c>
      <c r="FI142" s="178">
        <v>1.02</v>
      </c>
      <c r="FJ142" s="178">
        <v>0.92</v>
      </c>
      <c r="FK142" s="178">
        <v>1.04</v>
      </c>
      <c r="FL142" s="178">
        <v>0.99</v>
      </c>
      <c r="FM142" s="178">
        <v>1.9058825983570244</v>
      </c>
      <c r="FN142" s="178">
        <v>1.41</v>
      </c>
      <c r="FO142" s="178">
        <v>1.1912428495343761</v>
      </c>
      <c r="FP142" s="178">
        <v>1.36</v>
      </c>
      <c r="FQ142" s="178">
        <v>2.67</v>
      </c>
      <c r="FR142" s="178">
        <v>2.64</v>
      </c>
      <c r="FS142" s="178">
        <v>2.59</v>
      </c>
      <c r="FT142" s="178">
        <v>1.0900000000000001</v>
      </c>
      <c r="FU142" s="408">
        <v>3.2</v>
      </c>
      <c r="FV142" s="408">
        <v>2.67</v>
      </c>
      <c r="FW142" s="408">
        <v>3.84</v>
      </c>
      <c r="FX142" s="408">
        <v>5.16</v>
      </c>
      <c r="FY142" s="408">
        <v>3.21</v>
      </c>
      <c r="FZ142" s="408">
        <v>2.16</v>
      </c>
      <c r="GA142" s="408">
        <v>3.5</v>
      </c>
      <c r="GB142" s="408">
        <v>2.77</v>
      </c>
      <c r="GC142" s="408">
        <v>2.1800000000000002</v>
      </c>
      <c r="GD142" s="380"/>
    </row>
    <row r="143" spans="2:186" s="234" customFormat="1">
      <c r="B143" s="234" t="s">
        <v>122</v>
      </c>
      <c r="D143" s="178">
        <v>3.84</v>
      </c>
      <c r="E143" s="178">
        <v>4.55</v>
      </c>
      <c r="F143" s="178">
        <v>3.61</v>
      </c>
      <c r="G143" s="178">
        <v>0.6</v>
      </c>
      <c r="H143" s="178">
        <v>5.13</v>
      </c>
      <c r="I143" s="178">
        <v>6.37</v>
      </c>
      <c r="J143" s="178">
        <v>4.3499999999999996</v>
      </c>
      <c r="K143" s="178">
        <v>6.44</v>
      </c>
      <c r="L143" s="178">
        <v>0.28000000000000003</v>
      </c>
      <c r="M143" s="178">
        <v>0.11</v>
      </c>
      <c r="N143" s="178">
        <v>1.89</v>
      </c>
      <c r="O143" s="178">
        <v>8.5399999999999991</v>
      </c>
      <c r="P143" s="178">
        <v>6.8359174311926605</v>
      </c>
      <c r="Q143" s="178">
        <v>23.56</v>
      </c>
      <c r="R143" s="178">
        <v>6.63</v>
      </c>
      <c r="S143" s="178">
        <v>8.6201776198934272</v>
      </c>
      <c r="T143" s="178">
        <v>4.45</v>
      </c>
      <c r="U143" s="178">
        <v>2.1</v>
      </c>
      <c r="V143" s="178">
        <v>2.77</v>
      </c>
      <c r="W143" s="178">
        <v>4.1500000000000004</v>
      </c>
      <c r="X143" s="178">
        <v>1.45</v>
      </c>
      <c r="Y143" s="178">
        <v>0</v>
      </c>
      <c r="Z143" s="178">
        <v>0</v>
      </c>
      <c r="AA143" s="178">
        <v>0</v>
      </c>
      <c r="AB143" s="178">
        <v>0.92</v>
      </c>
      <c r="AC143" s="178">
        <v>3.33</v>
      </c>
      <c r="AD143" s="178">
        <v>0.8</v>
      </c>
      <c r="AE143" s="178">
        <v>0</v>
      </c>
      <c r="AF143" s="178">
        <v>0</v>
      </c>
      <c r="AG143" s="178">
        <v>0</v>
      </c>
      <c r="AH143" s="178">
        <v>0.92</v>
      </c>
      <c r="AI143" s="178">
        <v>0.59</v>
      </c>
      <c r="AJ143" s="178">
        <v>0</v>
      </c>
      <c r="AK143" s="178">
        <v>0</v>
      </c>
      <c r="AL143" s="178">
        <v>0</v>
      </c>
      <c r="AM143" s="178">
        <v>0</v>
      </c>
      <c r="AN143" s="178">
        <v>5.87</v>
      </c>
      <c r="AO143" s="178">
        <v>12.36</v>
      </c>
      <c r="AP143" s="178">
        <v>1.32</v>
      </c>
      <c r="AQ143" s="178">
        <v>2.89</v>
      </c>
      <c r="AR143" s="178">
        <v>-0.02</v>
      </c>
      <c r="AS143" s="178">
        <v>0</v>
      </c>
      <c r="AT143" s="178">
        <v>0.12</v>
      </c>
      <c r="AU143" s="178">
        <v>0.16</v>
      </c>
      <c r="AV143" s="178">
        <v>0.04</v>
      </c>
      <c r="AW143" s="178">
        <v>0</v>
      </c>
      <c r="AX143" s="178">
        <v>-0.33</v>
      </c>
      <c r="AY143" s="178">
        <v>0.33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78">
        <v>0</v>
      </c>
      <c r="BP143" s="178">
        <v>0</v>
      </c>
      <c r="BQ143" s="178">
        <v>0</v>
      </c>
      <c r="BR143" s="178">
        <v>0</v>
      </c>
      <c r="BS143" s="178">
        <v>0</v>
      </c>
      <c r="BT143" s="178">
        <v>0</v>
      </c>
      <c r="BU143" s="178">
        <v>0</v>
      </c>
      <c r="BV143" s="178">
        <v>0</v>
      </c>
      <c r="BW143" s="178">
        <v>0</v>
      </c>
      <c r="BX143" s="178">
        <v>0</v>
      </c>
      <c r="BY143" s="178">
        <v>0</v>
      </c>
      <c r="BZ143" s="178">
        <v>0</v>
      </c>
      <c r="CA143" s="178">
        <v>0</v>
      </c>
      <c r="CB143" s="178">
        <v>0</v>
      </c>
      <c r="CC143" s="178">
        <v>0</v>
      </c>
      <c r="CD143" s="178">
        <v>0</v>
      </c>
      <c r="CE143" s="178">
        <v>0</v>
      </c>
      <c r="CF143" s="178">
        <v>0</v>
      </c>
      <c r="CG143" s="178">
        <v>0</v>
      </c>
      <c r="CH143" s="178">
        <v>0</v>
      </c>
      <c r="CI143" s="178">
        <v>0</v>
      </c>
      <c r="CJ143" s="178">
        <v>0</v>
      </c>
      <c r="CK143" s="178">
        <v>0</v>
      </c>
      <c r="CL143" s="178">
        <v>0</v>
      </c>
      <c r="CM143" s="178">
        <v>0</v>
      </c>
      <c r="CN143" s="178">
        <v>0</v>
      </c>
      <c r="CO143" s="178">
        <v>0</v>
      </c>
      <c r="CP143" s="178">
        <v>0</v>
      </c>
      <c r="CQ143" s="178">
        <v>0</v>
      </c>
      <c r="CR143" s="178">
        <v>0.92183176821947654</v>
      </c>
      <c r="CS143" s="178">
        <v>0.93241149745560392</v>
      </c>
      <c r="CT143" s="178">
        <v>0</v>
      </c>
      <c r="CU143" s="178">
        <v>0</v>
      </c>
      <c r="CV143" s="178">
        <v>0</v>
      </c>
      <c r="CW143" s="178">
        <v>1.4487872077066299</v>
      </c>
      <c r="CX143" s="178">
        <v>0</v>
      </c>
      <c r="CY143" s="178">
        <v>0</v>
      </c>
      <c r="CZ143" s="178">
        <v>0.74183218085069313</v>
      </c>
      <c r="DA143" s="178">
        <v>0</v>
      </c>
      <c r="DB143" s="178">
        <v>0</v>
      </c>
      <c r="DC143" s="178">
        <v>0</v>
      </c>
      <c r="DD143" s="178">
        <v>0</v>
      </c>
      <c r="DE143" s="178">
        <v>0</v>
      </c>
      <c r="DF143" s="178">
        <v>0.64</v>
      </c>
      <c r="DG143" s="178">
        <v>0.03</v>
      </c>
      <c r="DH143" s="178">
        <v>0.93112044466417387</v>
      </c>
      <c r="DI143" s="178">
        <v>0.94513059236263075</v>
      </c>
      <c r="DJ143" s="178">
        <v>0</v>
      </c>
      <c r="DK143" s="178">
        <v>5.689784768054551E-2</v>
      </c>
      <c r="DL143" s="178">
        <v>0</v>
      </c>
      <c r="DM143" s="178">
        <v>3.8421551988009384</v>
      </c>
      <c r="DN143" s="178">
        <v>0.18038790758676271</v>
      </c>
      <c r="DO143" s="178">
        <v>0.76211835287173813</v>
      </c>
      <c r="DP143" s="178">
        <v>0</v>
      </c>
      <c r="DQ143" s="178">
        <v>0</v>
      </c>
      <c r="DR143" s="178">
        <v>0</v>
      </c>
      <c r="DS143" s="178">
        <v>0</v>
      </c>
      <c r="DT143" s="178">
        <v>0.35075414231701529</v>
      </c>
      <c r="DU143" s="178">
        <v>0.28000000000000003</v>
      </c>
      <c r="DV143" s="178">
        <v>0</v>
      </c>
      <c r="DW143" s="178">
        <v>0</v>
      </c>
      <c r="DX143" s="178">
        <v>0</v>
      </c>
      <c r="DY143" s="178">
        <v>0</v>
      </c>
      <c r="DZ143" s="178">
        <v>0</v>
      </c>
      <c r="EA143" s="178">
        <v>0</v>
      </c>
      <c r="EB143" s="178">
        <v>0</v>
      </c>
      <c r="EC143" s="178">
        <v>0</v>
      </c>
      <c r="ED143" s="178">
        <v>0</v>
      </c>
      <c r="EE143" s="178">
        <v>0</v>
      </c>
      <c r="EF143" s="178">
        <v>0.17</v>
      </c>
      <c r="EG143" s="178">
        <v>0.69</v>
      </c>
      <c r="EH143" s="178">
        <v>0.25</v>
      </c>
      <c r="EI143" s="178">
        <v>0</v>
      </c>
      <c r="EJ143" s="178">
        <v>0</v>
      </c>
      <c r="EK143" s="178">
        <v>0</v>
      </c>
      <c r="EL143" s="178">
        <v>0</v>
      </c>
      <c r="EM143" s="178">
        <v>0</v>
      </c>
      <c r="EN143" s="178">
        <v>0</v>
      </c>
      <c r="EO143" s="178">
        <v>0</v>
      </c>
      <c r="EP143" s="178">
        <v>0</v>
      </c>
      <c r="EQ143" s="178">
        <v>0</v>
      </c>
      <c r="ER143" s="178">
        <v>0.4</v>
      </c>
      <c r="ES143" s="178">
        <v>0</v>
      </c>
      <c r="ET143" s="178">
        <v>0</v>
      </c>
      <c r="EU143" s="178">
        <v>0</v>
      </c>
      <c r="EV143" s="178">
        <v>0</v>
      </c>
      <c r="EW143" s="178">
        <v>0</v>
      </c>
      <c r="EX143" s="178">
        <v>0</v>
      </c>
      <c r="EY143" s="178">
        <v>0</v>
      </c>
      <c r="EZ143" s="178">
        <v>0</v>
      </c>
      <c r="FA143" s="178">
        <v>0</v>
      </c>
      <c r="FB143" s="178">
        <v>0</v>
      </c>
      <c r="FC143" s="178">
        <v>0</v>
      </c>
      <c r="FD143" s="178">
        <v>0.88</v>
      </c>
      <c r="FE143" s="178">
        <v>0</v>
      </c>
      <c r="FF143" s="178">
        <v>0.27</v>
      </c>
      <c r="FG143" s="178">
        <v>0.33</v>
      </c>
      <c r="FH143" s="178">
        <v>2.46</v>
      </c>
      <c r="FI143" s="178">
        <v>1.56</v>
      </c>
      <c r="FJ143" s="178">
        <v>1.43</v>
      </c>
      <c r="FK143" s="178">
        <v>0</v>
      </c>
      <c r="FL143" s="178">
        <v>0</v>
      </c>
      <c r="FM143" s="178">
        <v>0.11637433531075203</v>
      </c>
      <c r="FN143" s="178">
        <v>0</v>
      </c>
      <c r="FO143" s="178">
        <v>0</v>
      </c>
      <c r="FP143" s="178">
        <v>15.92</v>
      </c>
      <c r="FQ143" s="178">
        <v>5.57</v>
      </c>
      <c r="FR143" s="178">
        <v>1.39</v>
      </c>
      <c r="FS143" s="178">
        <v>0.63</v>
      </c>
      <c r="FT143" s="178">
        <v>0</v>
      </c>
      <c r="FU143" s="408">
        <v>0</v>
      </c>
      <c r="FV143" s="408">
        <v>0.22</v>
      </c>
      <c r="FW143" s="408">
        <v>0</v>
      </c>
      <c r="FX143" s="408">
        <v>0</v>
      </c>
      <c r="FY143" s="408">
        <v>0</v>
      </c>
      <c r="FZ143" s="408">
        <v>0</v>
      </c>
      <c r="GA143" s="408">
        <v>0</v>
      </c>
      <c r="GB143" s="408">
        <v>15.68</v>
      </c>
      <c r="GC143" s="408">
        <v>43.89</v>
      </c>
      <c r="GD143" s="380"/>
    </row>
    <row r="144" spans="2:186" s="234" customFormat="1">
      <c r="B144" s="234" t="s">
        <v>123</v>
      </c>
      <c r="D144" s="178">
        <v>6.28</v>
      </c>
      <c r="E144" s="178">
        <v>8.3699999999999992</v>
      </c>
      <c r="F144" s="178">
        <v>34</v>
      </c>
      <c r="G144" s="178">
        <v>2.79</v>
      </c>
      <c r="H144" s="178">
        <v>8.31</v>
      </c>
      <c r="I144" s="178">
        <v>4.09</v>
      </c>
      <c r="J144" s="178">
        <v>3.28</v>
      </c>
      <c r="K144" s="178">
        <v>6.87</v>
      </c>
      <c r="L144" s="178">
        <v>5.53</v>
      </c>
      <c r="M144" s="178">
        <v>1.71</v>
      </c>
      <c r="N144" s="178">
        <v>3.99</v>
      </c>
      <c r="O144" s="178">
        <v>9.64</v>
      </c>
      <c r="P144" s="178">
        <v>7.7164220183486245</v>
      </c>
      <c r="Q144" s="178">
        <v>5.38</v>
      </c>
      <c r="R144" s="178">
        <v>5.38</v>
      </c>
      <c r="S144" s="178">
        <v>6.9949555950266431</v>
      </c>
      <c r="T144" s="178">
        <v>2.65</v>
      </c>
      <c r="U144" s="178">
        <v>4.29</v>
      </c>
      <c r="V144" s="178">
        <v>3.7</v>
      </c>
      <c r="W144" s="178">
        <v>3.21</v>
      </c>
      <c r="X144" s="178">
        <v>1.44</v>
      </c>
      <c r="Y144" s="178">
        <v>0.55000000000000004</v>
      </c>
      <c r="Z144" s="178">
        <v>4.2</v>
      </c>
      <c r="AA144" s="178">
        <v>6.4</v>
      </c>
      <c r="AB144" s="178">
        <v>5.93</v>
      </c>
      <c r="AC144" s="178">
        <v>2.11</v>
      </c>
      <c r="AD144" s="178">
        <v>1.62</v>
      </c>
      <c r="AE144" s="178">
        <v>0.28999999999999998</v>
      </c>
      <c r="AF144" s="178">
        <v>1.95</v>
      </c>
      <c r="AG144" s="178">
        <v>1.29</v>
      </c>
      <c r="AH144" s="178">
        <v>2.37</v>
      </c>
      <c r="AI144" s="178">
        <v>2.36</v>
      </c>
      <c r="AJ144" s="178">
        <v>2.59</v>
      </c>
      <c r="AK144" s="178">
        <v>0.69</v>
      </c>
      <c r="AL144" s="178">
        <v>0.17</v>
      </c>
      <c r="AM144" s="178">
        <v>0.8</v>
      </c>
      <c r="AN144" s="178">
        <v>1.38</v>
      </c>
      <c r="AO144" s="178">
        <v>0.55000000000000004</v>
      </c>
      <c r="AP144" s="178">
        <v>1.06</v>
      </c>
      <c r="AQ144" s="178">
        <v>0.52</v>
      </c>
      <c r="AR144" s="178">
        <v>0.23</v>
      </c>
      <c r="AS144" s="178">
        <v>1.1100000000000001</v>
      </c>
      <c r="AT144" s="178">
        <v>1.7</v>
      </c>
      <c r="AU144" s="178">
        <v>0.16</v>
      </c>
      <c r="AV144" s="178">
        <v>0.63</v>
      </c>
      <c r="AW144" s="178">
        <v>0.34</v>
      </c>
      <c r="AX144" s="178">
        <v>0.9</v>
      </c>
      <c r="AY144" s="178">
        <v>0.31</v>
      </c>
      <c r="AZ144" s="178">
        <v>0.61</v>
      </c>
      <c r="BA144" s="178">
        <v>0.25</v>
      </c>
      <c r="BB144" s="178">
        <v>0</v>
      </c>
      <c r="BC144" s="178">
        <v>0</v>
      </c>
      <c r="BD144" s="178">
        <v>0.24</v>
      </c>
      <c r="BE144" s="178">
        <v>0</v>
      </c>
      <c r="BF144" s="178">
        <v>2.44</v>
      </c>
      <c r="BG144" s="178">
        <v>1.645</v>
      </c>
      <c r="BH144" s="178">
        <v>0.85</v>
      </c>
      <c r="BI144" s="178">
        <v>0.64</v>
      </c>
      <c r="BJ144" s="178">
        <v>0.09</v>
      </c>
      <c r="BK144" s="178">
        <v>0.71</v>
      </c>
      <c r="BL144" s="178">
        <v>0.26</v>
      </c>
      <c r="BM144" s="178">
        <v>7.0000000000000007E-2</v>
      </c>
      <c r="BN144" s="178">
        <v>0.05</v>
      </c>
      <c r="BO144" s="178">
        <v>0</v>
      </c>
      <c r="BP144" s="178">
        <v>1.91</v>
      </c>
      <c r="BQ144" s="178">
        <v>1.42</v>
      </c>
      <c r="BR144" s="178">
        <v>1.18</v>
      </c>
      <c r="BS144" s="178">
        <v>1.1499999999999999</v>
      </c>
      <c r="BT144" s="178">
        <v>2.52</v>
      </c>
      <c r="BU144" s="178">
        <v>0.47</v>
      </c>
      <c r="BV144" s="178">
        <v>0.03</v>
      </c>
      <c r="BW144" s="178">
        <v>7.0000000000000007E-2</v>
      </c>
      <c r="BX144" s="178">
        <v>0.21</v>
      </c>
      <c r="BY144" s="178">
        <v>0.22</v>
      </c>
      <c r="BZ144" s="178">
        <v>0.37</v>
      </c>
      <c r="CA144" s="178">
        <v>0.9</v>
      </c>
      <c r="CB144" s="178">
        <v>0.04</v>
      </c>
      <c r="CC144" s="178">
        <v>1.48</v>
      </c>
      <c r="CD144" s="178">
        <v>2.2200000000000002</v>
      </c>
      <c r="CE144" s="178">
        <v>0.25</v>
      </c>
      <c r="CF144" s="178">
        <v>0.33</v>
      </c>
      <c r="CG144" s="178">
        <v>0.96</v>
      </c>
      <c r="CH144" s="178">
        <v>0.88</v>
      </c>
      <c r="CI144" s="178">
        <v>2.12</v>
      </c>
      <c r="CJ144" s="178">
        <v>3.49</v>
      </c>
      <c r="CK144" s="178">
        <v>1.74</v>
      </c>
      <c r="CL144" s="178">
        <v>0.8</v>
      </c>
      <c r="CM144" s="178">
        <v>1.45</v>
      </c>
      <c r="CN144" s="178">
        <v>1.33</v>
      </c>
      <c r="CO144" s="178">
        <v>1.25</v>
      </c>
      <c r="CP144" s="178">
        <v>0.32</v>
      </c>
      <c r="CQ144" s="178">
        <v>1.65</v>
      </c>
      <c r="CR144" s="178">
        <v>0.55654459713349524</v>
      </c>
      <c r="CS144" s="178">
        <v>1.4536651656712252</v>
      </c>
      <c r="CT144" s="178">
        <v>2.2964494754768197</v>
      </c>
      <c r="CU144" s="178">
        <v>2.4376104550216837</v>
      </c>
      <c r="CV144" s="178">
        <v>2.7335375308514358</v>
      </c>
      <c r="CW144" s="178">
        <v>1.5265381622071175</v>
      </c>
      <c r="CX144" s="178">
        <v>0.59839715748249489</v>
      </c>
      <c r="CY144" s="178">
        <v>1.0202434107199849</v>
      </c>
      <c r="CZ144" s="178">
        <v>1.9864213851710417</v>
      </c>
      <c r="DA144" s="178">
        <v>2.6977391576401999</v>
      </c>
      <c r="DB144" s="178">
        <v>1.6782328274382223</v>
      </c>
      <c r="DC144" s="178">
        <v>0.7236528459028051</v>
      </c>
      <c r="DD144" s="178">
        <v>1.7999856734172539</v>
      </c>
      <c r="DE144" s="178">
        <v>1.42</v>
      </c>
      <c r="DF144" s="178">
        <v>3.48</v>
      </c>
      <c r="DG144" s="178">
        <v>6.41</v>
      </c>
      <c r="DH144" s="178">
        <v>3.3217267013539953</v>
      </c>
      <c r="DI144" s="178">
        <v>1.157322368327911</v>
      </c>
      <c r="DJ144" s="178">
        <v>1.0734938632495243</v>
      </c>
      <c r="DK144" s="178">
        <v>0.61272147915619257</v>
      </c>
      <c r="DL144" s="178">
        <v>0.68633302701061893</v>
      </c>
      <c r="DM144" s="178">
        <v>2.3837561593449834</v>
      </c>
      <c r="DN144" s="178">
        <v>0.93383110304534966</v>
      </c>
      <c r="DO144" s="178">
        <v>0.59277130034925563</v>
      </c>
      <c r="DP144" s="178">
        <v>1.5621011340647897</v>
      </c>
      <c r="DQ144" s="178">
        <v>1.3256766629476004</v>
      </c>
      <c r="DR144" s="178">
        <v>1.0411502332964488</v>
      </c>
      <c r="DS144" s="178">
        <v>1.8934812700031785</v>
      </c>
      <c r="DT144" s="178">
        <v>0.73945043494671836</v>
      </c>
      <c r="DU144" s="178">
        <v>0.78</v>
      </c>
      <c r="DV144" s="178">
        <v>0.55000000000000004</v>
      </c>
      <c r="DW144" s="178">
        <v>0.81</v>
      </c>
      <c r="DX144" s="178">
        <v>0.71</v>
      </c>
      <c r="DY144" s="178">
        <v>0.89</v>
      </c>
      <c r="DZ144" s="178">
        <v>0.75</v>
      </c>
      <c r="EA144" s="178">
        <v>0.67</v>
      </c>
      <c r="EB144" s="178">
        <v>0.64</v>
      </c>
      <c r="EC144" s="178">
        <v>0.63</v>
      </c>
      <c r="ED144" s="178">
        <v>0.79</v>
      </c>
      <c r="EE144" s="178">
        <v>0.98</v>
      </c>
      <c r="EF144" s="178">
        <v>0.71</v>
      </c>
      <c r="EG144" s="178">
        <v>0.8</v>
      </c>
      <c r="EH144" s="178">
        <v>0.79</v>
      </c>
      <c r="EI144" s="178">
        <v>0.66</v>
      </c>
      <c r="EJ144" s="178">
        <v>1.06</v>
      </c>
      <c r="EK144" s="178">
        <v>0.73</v>
      </c>
      <c r="EL144" s="178">
        <v>0.43</v>
      </c>
      <c r="EM144" s="178">
        <v>1.02</v>
      </c>
      <c r="EN144" s="178">
        <v>0.53</v>
      </c>
      <c r="EO144" s="178">
        <v>0.8</v>
      </c>
      <c r="EP144" s="178">
        <v>0.7</v>
      </c>
      <c r="EQ144" s="178">
        <v>1.1399999999999999</v>
      </c>
      <c r="ER144" s="178">
        <v>1.18</v>
      </c>
      <c r="ES144" s="178">
        <v>0.56999999999999995</v>
      </c>
      <c r="ET144" s="178">
        <v>0.56999999999999995</v>
      </c>
      <c r="EU144" s="178">
        <v>0.92</v>
      </c>
      <c r="EV144" s="178">
        <v>0.93</v>
      </c>
      <c r="EW144" s="178">
        <v>0.79</v>
      </c>
      <c r="EX144" s="178">
        <v>0.9</v>
      </c>
      <c r="EY144" s="178">
        <v>1.1200000000000001</v>
      </c>
      <c r="EZ144" s="178">
        <v>1.1399999999999999</v>
      </c>
      <c r="FA144" s="178">
        <v>0.67</v>
      </c>
      <c r="FB144" s="178">
        <v>0.54</v>
      </c>
      <c r="FC144" s="178">
        <v>0.86</v>
      </c>
      <c r="FD144" s="178">
        <v>0.63</v>
      </c>
      <c r="FE144" s="178">
        <v>0.86</v>
      </c>
      <c r="FF144" s="178">
        <v>0.88</v>
      </c>
      <c r="FG144" s="178">
        <v>1.1100000000000001</v>
      </c>
      <c r="FH144" s="178">
        <v>1.24</v>
      </c>
      <c r="FI144" s="178">
        <v>1.3</v>
      </c>
      <c r="FJ144" s="178">
        <v>1.1599999999999999</v>
      </c>
      <c r="FK144" s="178">
        <v>1.44</v>
      </c>
      <c r="FL144" s="178">
        <v>1.1599999999999999</v>
      </c>
      <c r="FM144" s="178">
        <v>0.86188546186318149</v>
      </c>
      <c r="FN144" s="178">
        <v>1.4</v>
      </c>
      <c r="FO144" s="178">
        <v>2.2331006393079775</v>
      </c>
      <c r="FP144" s="178">
        <v>2.0099999999999998</v>
      </c>
      <c r="FQ144" s="178">
        <v>2.94</v>
      </c>
      <c r="FR144" s="178">
        <v>2.58</v>
      </c>
      <c r="FS144" s="178">
        <v>3.94</v>
      </c>
      <c r="FT144" s="178">
        <v>3.03</v>
      </c>
      <c r="FU144" s="408">
        <v>3.24</v>
      </c>
      <c r="FV144" s="408">
        <v>2.6</v>
      </c>
      <c r="FW144" s="408">
        <v>2.63</v>
      </c>
      <c r="FX144" s="408">
        <v>2.44</v>
      </c>
      <c r="FY144" s="408">
        <v>2.86</v>
      </c>
      <c r="FZ144" s="408">
        <v>2.09</v>
      </c>
      <c r="GA144" s="408">
        <v>1.97</v>
      </c>
      <c r="GB144" s="408">
        <v>1.75</v>
      </c>
      <c r="GC144" s="408">
        <v>3.16</v>
      </c>
      <c r="GD144" s="380"/>
    </row>
    <row r="145" spans="2:186" s="234" customFormat="1">
      <c r="B145" s="234" t="s">
        <v>124</v>
      </c>
      <c r="D145" s="178">
        <v>8.27</v>
      </c>
      <c r="E145" s="178">
        <v>7.04</v>
      </c>
      <c r="F145" s="178">
        <v>13.61</v>
      </c>
      <c r="G145" s="178">
        <v>4.78</v>
      </c>
      <c r="H145" s="178">
        <v>8.65</v>
      </c>
      <c r="I145" s="178">
        <v>6.45</v>
      </c>
      <c r="J145" s="178">
        <v>4.09</v>
      </c>
      <c r="K145" s="178">
        <v>6.21</v>
      </c>
      <c r="L145" s="178">
        <v>5.39</v>
      </c>
      <c r="M145" s="178">
        <v>6.8</v>
      </c>
      <c r="N145" s="178">
        <v>3.59</v>
      </c>
      <c r="O145" s="178">
        <v>5.94</v>
      </c>
      <c r="P145" s="178">
        <v>4.754724770642202</v>
      </c>
      <c r="Q145" s="178">
        <v>4.22</v>
      </c>
      <c r="R145" s="178">
        <v>4.75</v>
      </c>
      <c r="S145" s="178">
        <v>6.1758436944937829</v>
      </c>
      <c r="T145" s="178">
        <v>7.22</v>
      </c>
      <c r="U145" s="178">
        <v>3.35</v>
      </c>
      <c r="V145" s="178">
        <v>10.199999999999999</v>
      </c>
      <c r="W145" s="178">
        <v>4.34</v>
      </c>
      <c r="X145" s="178">
        <v>2.35</v>
      </c>
      <c r="Y145" s="178">
        <v>1.1100000000000001</v>
      </c>
      <c r="Z145" s="178">
        <v>3.17</v>
      </c>
      <c r="AA145" s="178">
        <v>1.79</v>
      </c>
      <c r="AB145" s="178">
        <v>1.17</v>
      </c>
      <c r="AC145" s="178">
        <v>1.1399999999999999</v>
      </c>
      <c r="AD145" s="178">
        <v>2.5299999999999998</v>
      </c>
      <c r="AE145" s="178">
        <v>3.23</v>
      </c>
      <c r="AF145" s="178">
        <v>1.63</v>
      </c>
      <c r="AG145" s="178">
        <v>1.92</v>
      </c>
      <c r="AH145" s="178">
        <v>2.21</v>
      </c>
      <c r="AI145" s="178">
        <v>1.1000000000000001</v>
      </c>
      <c r="AJ145" s="178">
        <v>0.79</v>
      </c>
      <c r="AK145" s="178">
        <v>0.49</v>
      </c>
      <c r="AL145" s="178">
        <v>0.54</v>
      </c>
      <c r="AM145" s="178">
        <v>1.66</v>
      </c>
      <c r="AN145" s="178">
        <v>0.02</v>
      </c>
      <c r="AO145" s="178">
        <v>0.41</v>
      </c>
      <c r="AP145" s="178">
        <v>0.32</v>
      </c>
      <c r="AQ145" s="178">
        <v>0.37</v>
      </c>
      <c r="AR145" s="178">
        <v>1.76</v>
      </c>
      <c r="AS145" s="178">
        <v>0.98</v>
      </c>
      <c r="AT145" s="178">
        <v>0.14000000000000001</v>
      </c>
      <c r="AU145" s="178">
        <v>0.44</v>
      </c>
      <c r="AV145" s="178">
        <v>1.01</v>
      </c>
      <c r="AW145" s="178">
        <v>0.64</v>
      </c>
      <c r="AX145" s="178">
        <v>0.33</v>
      </c>
      <c r="AY145" s="178">
        <v>0.2</v>
      </c>
      <c r="AZ145" s="178">
        <v>0.12</v>
      </c>
      <c r="BA145" s="178">
        <v>0.08</v>
      </c>
      <c r="BB145" s="178">
        <v>0.01</v>
      </c>
      <c r="BC145" s="178">
        <v>0.08</v>
      </c>
      <c r="BD145" s="178">
        <v>0.08</v>
      </c>
      <c r="BE145" s="178">
        <v>0.05</v>
      </c>
      <c r="BF145" s="178">
        <v>0.08</v>
      </c>
      <c r="BG145" s="178">
        <v>0.21000000000000002</v>
      </c>
      <c r="BH145" s="178">
        <v>0.34</v>
      </c>
      <c r="BI145" s="178">
        <v>0.11</v>
      </c>
      <c r="BJ145" s="178">
        <v>0.04</v>
      </c>
      <c r="BK145" s="178">
        <v>0.42</v>
      </c>
      <c r="BL145" s="178">
        <v>0.64</v>
      </c>
      <c r="BM145" s="178">
        <v>0.01</v>
      </c>
      <c r="BN145" s="178">
        <v>0</v>
      </c>
      <c r="BO145" s="178">
        <v>0.01</v>
      </c>
      <c r="BP145" s="178">
        <v>0.62</v>
      </c>
      <c r="BQ145" s="178">
        <v>1.27</v>
      </c>
      <c r="BR145" s="178">
        <v>0.73</v>
      </c>
      <c r="BS145" s="178">
        <v>0.89</v>
      </c>
      <c r="BT145" s="178">
        <v>1.63</v>
      </c>
      <c r="BU145" s="178">
        <v>0.81</v>
      </c>
      <c r="BV145" s="178">
        <v>0.13</v>
      </c>
      <c r="BW145" s="178">
        <v>0.34</v>
      </c>
      <c r="BX145" s="178">
        <v>0.24</v>
      </c>
      <c r="BY145" s="178">
        <v>0.39</v>
      </c>
      <c r="BZ145" s="178">
        <v>0.13</v>
      </c>
      <c r="CA145" s="178">
        <v>0.09</v>
      </c>
      <c r="CB145" s="178">
        <v>0.17</v>
      </c>
      <c r="CC145" s="178">
        <v>1.62</v>
      </c>
      <c r="CD145" s="178">
        <v>0.28999999999999998</v>
      </c>
      <c r="CE145" s="178">
        <v>0.27</v>
      </c>
      <c r="CF145" s="178">
        <v>0.17</v>
      </c>
      <c r="CG145" s="178">
        <v>1.02</v>
      </c>
      <c r="CH145" s="178">
        <v>1.49</v>
      </c>
      <c r="CI145" s="178">
        <v>1.2</v>
      </c>
      <c r="CJ145" s="178">
        <v>0.56000000000000005</v>
      </c>
      <c r="CK145" s="178">
        <v>0.46</v>
      </c>
      <c r="CL145" s="178">
        <v>0.13</v>
      </c>
      <c r="CM145" s="178">
        <v>0.16</v>
      </c>
      <c r="CN145" s="178">
        <v>0.2</v>
      </c>
      <c r="CO145" s="178">
        <v>1.78</v>
      </c>
      <c r="CP145" s="178">
        <v>0.26</v>
      </c>
      <c r="CQ145" s="178">
        <v>0.24</v>
      </c>
      <c r="CR145" s="178">
        <v>0.17152386803151387</v>
      </c>
      <c r="CS145" s="178">
        <v>0.48237904606133952</v>
      </c>
      <c r="CT145" s="178">
        <v>0.40593497316849891</v>
      </c>
      <c r="CU145" s="178">
        <v>0.44084564480904476</v>
      </c>
      <c r="CV145" s="178">
        <v>0.32315866845181063</v>
      </c>
      <c r="CW145" s="178">
        <v>0.24283066775178952</v>
      </c>
      <c r="CX145" s="178">
        <v>1.8843644045096539</v>
      </c>
      <c r="CY145" s="178">
        <v>1.8526946400477158</v>
      </c>
      <c r="CZ145" s="178">
        <v>2.1503940206257539</v>
      </c>
      <c r="DA145" s="178">
        <v>1.1814233902734657</v>
      </c>
      <c r="DB145" s="178">
        <v>0.79484060314017313</v>
      </c>
      <c r="DC145" s="178">
        <v>0.69734408535269665</v>
      </c>
      <c r="DD145" s="178">
        <v>1.1156974416234817</v>
      </c>
      <c r="DE145" s="178">
        <v>1.3</v>
      </c>
      <c r="DF145" s="178">
        <v>1.29</v>
      </c>
      <c r="DG145" s="178">
        <v>0.52</v>
      </c>
      <c r="DH145" s="178">
        <v>0.55968977881875048</v>
      </c>
      <c r="DI145" s="178">
        <v>0.3307685381401626</v>
      </c>
      <c r="DJ145" s="178">
        <v>0.90541713022508929</v>
      </c>
      <c r="DK145" s="178">
        <v>0.68925790956954813</v>
      </c>
      <c r="DL145" s="178">
        <v>0.86063988581774709</v>
      </c>
      <c r="DM145" s="178">
        <v>2.641122629357227</v>
      </c>
      <c r="DN145" s="178">
        <v>1.3598410147914279</v>
      </c>
      <c r="DO145" s="178">
        <v>0.92730270226743983</v>
      </c>
      <c r="DP145" s="178">
        <v>0.99409167356046169</v>
      </c>
      <c r="DQ145" s="178">
        <v>1.674188976300556</v>
      </c>
      <c r="DR145" s="178">
        <v>1.4280291831741039</v>
      </c>
      <c r="DS145" s="178">
        <v>2.0796368593549488</v>
      </c>
      <c r="DT145" s="178">
        <v>0.84707696605693172</v>
      </c>
      <c r="DU145" s="178">
        <v>1</v>
      </c>
      <c r="DV145" s="178">
        <v>0.64</v>
      </c>
      <c r="DW145" s="178">
        <v>0.67</v>
      </c>
      <c r="DX145" s="178">
        <v>0.76</v>
      </c>
      <c r="DY145" s="178">
        <v>0.84</v>
      </c>
      <c r="DZ145" s="178">
        <v>0.72</v>
      </c>
      <c r="EA145" s="178">
        <v>0.7</v>
      </c>
      <c r="EB145" s="178">
        <v>0.56000000000000005</v>
      </c>
      <c r="EC145" s="178">
        <v>0.71</v>
      </c>
      <c r="ED145" s="178">
        <v>0.74</v>
      </c>
      <c r="EE145" s="178">
        <v>1.08</v>
      </c>
      <c r="EF145" s="178">
        <v>0.67</v>
      </c>
      <c r="EG145" s="178">
        <v>0.79</v>
      </c>
      <c r="EH145" s="178">
        <v>0.69</v>
      </c>
      <c r="EI145" s="178">
        <v>0.63</v>
      </c>
      <c r="EJ145" s="178">
        <v>0.89</v>
      </c>
      <c r="EK145" s="178">
        <v>0.82</v>
      </c>
      <c r="EL145" s="178">
        <v>0.49</v>
      </c>
      <c r="EM145" s="178">
        <v>1.05</v>
      </c>
      <c r="EN145" s="178">
        <v>0.76</v>
      </c>
      <c r="EO145" s="178">
        <v>0.51</v>
      </c>
      <c r="EP145" s="178">
        <v>0.73</v>
      </c>
      <c r="EQ145" s="178">
        <v>1.8</v>
      </c>
      <c r="ER145" s="178">
        <v>2.16</v>
      </c>
      <c r="ES145" s="178">
        <v>1.1599999999999999</v>
      </c>
      <c r="ET145" s="178">
        <v>0.77</v>
      </c>
      <c r="EU145" s="178">
        <v>1.04</v>
      </c>
      <c r="EV145" s="178">
        <v>1.72</v>
      </c>
      <c r="EW145" s="178">
        <v>0.96</v>
      </c>
      <c r="EX145" s="178">
        <v>0.35</v>
      </c>
      <c r="EY145" s="178">
        <v>0.8</v>
      </c>
      <c r="EZ145" s="178">
        <v>1.05</v>
      </c>
      <c r="FA145" s="178">
        <v>1.23</v>
      </c>
      <c r="FB145" s="178">
        <v>1.47</v>
      </c>
      <c r="FC145" s="178">
        <v>1.36</v>
      </c>
      <c r="FD145" s="178">
        <v>1.46</v>
      </c>
      <c r="FE145" s="178">
        <v>1.1100000000000001</v>
      </c>
      <c r="FF145" s="178">
        <v>1.1200000000000001</v>
      </c>
      <c r="FG145" s="178">
        <v>1.69</v>
      </c>
      <c r="FH145" s="178">
        <v>1.38</v>
      </c>
      <c r="FI145" s="178">
        <v>1.59</v>
      </c>
      <c r="FJ145" s="178">
        <v>1.48</v>
      </c>
      <c r="FK145" s="178">
        <v>0.83</v>
      </c>
      <c r="FL145" s="178">
        <v>0.95</v>
      </c>
      <c r="FM145" s="178">
        <v>1.9492981487784391</v>
      </c>
      <c r="FN145" s="178">
        <v>2.17</v>
      </c>
      <c r="FO145" s="178">
        <v>2.8738634199013262</v>
      </c>
      <c r="FP145" s="178">
        <v>5.03</v>
      </c>
      <c r="FQ145" s="178">
        <v>2.99</v>
      </c>
      <c r="FR145" s="178">
        <v>5.21</v>
      </c>
      <c r="FS145" s="178">
        <v>4.17</v>
      </c>
      <c r="FT145" s="178">
        <v>4.41</v>
      </c>
      <c r="FU145" s="408">
        <v>5.95</v>
      </c>
      <c r="FV145" s="408">
        <v>4.9400000000000004</v>
      </c>
      <c r="FW145" s="408">
        <v>3.95</v>
      </c>
      <c r="FX145" s="408">
        <v>3.99</v>
      </c>
      <c r="FY145" s="408">
        <v>3.7</v>
      </c>
      <c r="FZ145" s="408">
        <v>3.44</v>
      </c>
      <c r="GA145" s="408">
        <v>3.32</v>
      </c>
      <c r="GB145" s="408">
        <v>4.24</v>
      </c>
      <c r="GC145" s="408">
        <v>3.57</v>
      </c>
      <c r="GD145" s="380"/>
    </row>
    <row r="146" spans="2:186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381"/>
      <c r="FO146" s="381"/>
      <c r="FP146" s="381"/>
      <c r="FQ146" s="381"/>
      <c r="FR146" s="381"/>
      <c r="FS146" s="381"/>
      <c r="FT146" s="381"/>
      <c r="FU146" s="380"/>
      <c r="FV146" s="380"/>
      <c r="FW146" s="380"/>
      <c r="FX146" s="380"/>
      <c r="FY146" s="380"/>
      <c r="FZ146" s="380"/>
      <c r="GA146" s="380"/>
      <c r="GB146" s="380"/>
      <c r="GC146" s="380"/>
    </row>
    <row r="147" spans="2:186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</row>
    <row r="148" spans="2:186" s="319" customFormat="1">
      <c r="B148" s="319" t="s">
        <v>112</v>
      </c>
      <c r="C148" s="362"/>
      <c r="D148" s="180">
        <v>7.28003658128263</v>
      </c>
      <c r="E148" s="180">
        <v>7.732126852980282</v>
      </c>
      <c r="F148" s="180">
        <v>8.166672382117774</v>
      </c>
      <c r="G148" s="180">
        <v>8.5047726187374515</v>
      </c>
      <c r="H148" s="180">
        <v>9.0984057475253266</v>
      </c>
      <c r="I148" s="180">
        <v>9.556965397200603</v>
      </c>
      <c r="J148" s="180">
        <v>10.254623871196246</v>
      </c>
      <c r="K148" s="180">
        <v>11.012440575277649</v>
      </c>
      <c r="L148" s="180">
        <v>11.585087485192087</v>
      </c>
      <c r="M148" s="180">
        <v>12.048490984599772</v>
      </c>
      <c r="N148" s="180">
        <v>12.790678029251119</v>
      </c>
      <c r="O148" s="180">
        <v>13.906025153401815</v>
      </c>
      <c r="P148" s="180">
        <v>14.876665709109263</v>
      </c>
      <c r="Q148" s="180">
        <v>16.019193635568854</v>
      </c>
      <c r="R148" s="180">
        <v>16.921074237251382</v>
      </c>
      <c r="S148" s="180">
        <v>18.159696871418181</v>
      </c>
      <c r="T148" s="180">
        <v>19.109449017793352</v>
      </c>
      <c r="U148" s="180">
        <v>20.135626430048855</v>
      </c>
      <c r="V148" s="180">
        <v>20.935010799321795</v>
      </c>
      <c r="W148" s="180">
        <v>21.990135343607612</v>
      </c>
      <c r="X148" s="180">
        <v>22.594864065556823</v>
      </c>
      <c r="Y148" s="180">
        <v>22.933787026540173</v>
      </c>
      <c r="Z148" s="180">
        <v>23.472731021663868</v>
      </c>
      <c r="AA148" s="180">
        <v>24.552476648660406</v>
      </c>
      <c r="AB148" s="180">
        <v>25.306237681774277</v>
      </c>
      <c r="AC148" s="180">
        <v>26.047710445850267</v>
      </c>
      <c r="AD148" s="180">
        <v>26.610340991480633</v>
      </c>
      <c r="AE148" s="180">
        <v>27.243667107077872</v>
      </c>
      <c r="AF148" s="180">
        <v>28.466907760185666</v>
      </c>
      <c r="AG148" s="180">
        <v>29.024859152285305</v>
      </c>
      <c r="AH148" s="180">
        <v>29.445719609993443</v>
      </c>
      <c r="AI148" s="180">
        <v>29.916851123753339</v>
      </c>
      <c r="AJ148" s="180">
        <v>30.380562316171517</v>
      </c>
      <c r="AK148" s="180">
        <v>30.854499088303793</v>
      </c>
      <c r="AL148" s="180">
        <v>31.437649121072731</v>
      </c>
      <c r="AM148" s="180">
        <v>32.167002580681618</v>
      </c>
      <c r="AN148" s="180">
        <v>32.791042430746842</v>
      </c>
      <c r="AO148" s="180">
        <v>33.459979696334074</v>
      </c>
      <c r="AP148" s="180">
        <v>34.115795298382224</v>
      </c>
      <c r="AQ148" s="180">
        <v>34.603651171149089</v>
      </c>
      <c r="AR148" s="180">
        <v>35.050038271256909</v>
      </c>
      <c r="AS148" s="180">
        <v>35.404043657796606</v>
      </c>
      <c r="AT148" s="180">
        <v>35.804109351129711</v>
      </c>
      <c r="AU148" s="180">
        <v>36.215856608667707</v>
      </c>
      <c r="AV148" s="180">
        <v>36.610609445702181</v>
      </c>
      <c r="AW148" s="180">
        <v>36.965732357325493</v>
      </c>
      <c r="AX148" s="180">
        <v>37.405624572377668</v>
      </c>
      <c r="AY148" s="180">
        <v>38.127553126624562</v>
      </c>
      <c r="AZ148" s="180">
        <v>38.444011817575543</v>
      </c>
      <c r="BA148" s="180">
        <v>38.716964301480331</v>
      </c>
      <c r="BB148" s="180">
        <v>39.022828319462029</v>
      </c>
      <c r="BC148" s="180">
        <v>39.354522360177455</v>
      </c>
      <c r="BD148" s="180">
        <v>39.673293991294891</v>
      </c>
      <c r="BE148" s="180">
        <v>39.978778355027863</v>
      </c>
      <c r="BF148" s="180">
        <v>40.342585238058618</v>
      </c>
      <c r="BG148" s="180">
        <v>40.665325919963088</v>
      </c>
      <c r="BH148" s="180">
        <v>41.006914657690778</v>
      </c>
      <c r="BI148" s="180">
        <v>41.363674815212683</v>
      </c>
      <c r="BJ148" s="180">
        <v>41.955175365070225</v>
      </c>
      <c r="BK148" s="180">
        <v>42.781692319762108</v>
      </c>
      <c r="BL148" s="180">
        <v>43.132502196784159</v>
      </c>
      <c r="BM148" s="180">
        <v>43.503441715676502</v>
      </c>
      <c r="BN148" s="180">
        <v>43.851469249401916</v>
      </c>
      <c r="BO148" s="180">
        <v>44.193510709547255</v>
      </c>
      <c r="BP148" s="180">
        <v>44.582413603791267</v>
      </c>
      <c r="BQ148" s="180">
        <v>44.934614671261215</v>
      </c>
      <c r="BR148" s="180">
        <v>45.361493510638198</v>
      </c>
      <c r="BS148" s="180">
        <v>45.715313160021175</v>
      </c>
      <c r="BT148" s="180">
        <v>46.058178008721335</v>
      </c>
      <c r="BU148" s="180">
        <v>46.431249250591975</v>
      </c>
      <c r="BV148" s="180">
        <v>46.923420492648248</v>
      </c>
      <c r="BW148" s="180">
        <v>47.819657824057828</v>
      </c>
      <c r="BX148" s="180">
        <v>48.226124915562316</v>
      </c>
      <c r="BY148" s="180">
        <v>48.64086958983615</v>
      </c>
      <c r="BZ148" s="180">
        <v>48.991083850882973</v>
      </c>
      <c r="CA148" s="180">
        <v>49.441801822311099</v>
      </c>
      <c r="CB148" s="180">
        <v>49.946108200898671</v>
      </c>
      <c r="CC148" s="180">
        <v>50.445569282907655</v>
      </c>
      <c r="CD148" s="180">
        <v>51.030737886589385</v>
      </c>
      <c r="CE148" s="180">
        <v>51.556354486821256</v>
      </c>
      <c r="CF148" s="180">
        <v>51.999739135407914</v>
      </c>
      <c r="CG148" s="180">
        <v>52.561336318070317</v>
      </c>
      <c r="CH148" s="180">
        <v>53.171047819359934</v>
      </c>
      <c r="CI148" s="180">
        <v>54.117492470544541</v>
      </c>
      <c r="CJ148" s="180">
        <v>54.626196899767663</v>
      </c>
      <c r="CK148" s="180">
        <v>55.188846727835269</v>
      </c>
      <c r="CL148" s="180">
        <v>55.702103002404144</v>
      </c>
      <c r="CM148" s="180">
        <v>56.309255925130344</v>
      </c>
      <c r="CN148" s="180">
        <v>56.844193856419089</v>
      </c>
      <c r="CO148" s="180">
        <v>57.475164408225346</v>
      </c>
      <c r="CP148" s="180">
        <v>58.153371348242409</v>
      </c>
      <c r="CQ148" s="180">
        <v>58.659305678972117</v>
      </c>
      <c r="CR148" s="180">
        <v>59.134446054971789</v>
      </c>
      <c r="CS148" s="180">
        <v>59.678482958677534</v>
      </c>
      <c r="CT148" s="180">
        <v>60.382689057589928</v>
      </c>
      <c r="CU148" s="180">
        <v>61.686955141233874</v>
      </c>
      <c r="CV148" s="180">
        <v>62.180450782363742</v>
      </c>
      <c r="CW148" s="180">
        <v>62.733856794326776</v>
      </c>
      <c r="CX148" s="180">
        <v>63.392562290667207</v>
      </c>
      <c r="CY148" s="180">
        <v>64.04550568226108</v>
      </c>
      <c r="CZ148" s="180">
        <v>64.724388042493047</v>
      </c>
      <c r="DA148" s="180">
        <v>65.384576800526474</v>
      </c>
      <c r="DB148" s="180">
        <v>66.129960976052487</v>
      </c>
      <c r="DC148" s="180">
        <v>66.870616538984279</v>
      </c>
      <c r="DD148" s="180">
        <v>68.442076027650415</v>
      </c>
      <c r="DE148" s="180">
        <v>69.283913562790516</v>
      </c>
      <c r="DF148" s="180">
        <v>69.983681089774706</v>
      </c>
      <c r="DG148" s="180">
        <v>71.138411827755988</v>
      </c>
      <c r="DH148" s="180">
        <v>71.5898655797168</v>
      </c>
      <c r="DI148" s="180">
        <v>72.184967468383135</v>
      </c>
      <c r="DJ148" s="180">
        <v>72.749825456042686</v>
      </c>
      <c r="DK148" s="180">
        <v>73.41891785744852</v>
      </c>
      <c r="DL148" s="180">
        <v>74.137478286188099</v>
      </c>
      <c r="DM148" s="180">
        <v>74.915166263484338</v>
      </c>
      <c r="DN148" s="180">
        <v>75.47333852704115</v>
      </c>
      <c r="DO148" s="180">
        <v>76.021374086358747</v>
      </c>
      <c r="DP148" s="180">
        <v>76.595769568218401</v>
      </c>
      <c r="DQ148" s="180">
        <v>77.213906623952965</v>
      </c>
      <c r="DR148" s="180">
        <v>77.879694647904188</v>
      </c>
      <c r="DS148" s="180">
        <v>79.230783839401269</v>
      </c>
      <c r="DT148" s="180">
        <v>79.808395875490632</v>
      </c>
      <c r="DU148" s="180">
        <v>80.359073807031507</v>
      </c>
      <c r="DV148" s="180">
        <v>80.841228249873694</v>
      </c>
      <c r="DW148" s="180">
        <v>81.407116847622802</v>
      </c>
      <c r="DX148" s="180">
        <v>81.936263107132348</v>
      </c>
      <c r="DY148" s="180">
        <v>82.493429696260847</v>
      </c>
      <c r="DZ148" s="180">
        <v>83.037886332256164</v>
      </c>
      <c r="EA148" s="180">
        <v>83.536113650249703</v>
      </c>
      <c r="EB148" s="180">
        <v>83.99556227532608</v>
      </c>
      <c r="EC148" s="180">
        <v>84.759921892031556</v>
      </c>
      <c r="ED148" s="180">
        <v>85.548189165627463</v>
      </c>
      <c r="EE148" s="180">
        <v>86.39511623836718</v>
      </c>
      <c r="EF148" s="180">
        <v>86.924856126054436</v>
      </c>
      <c r="EG148" s="180">
        <v>87.639610655630875</v>
      </c>
      <c r="EH148" s="180">
        <v>88.21878904237694</v>
      </c>
      <c r="EI148" s="180">
        <v>88.747072212336846</v>
      </c>
      <c r="EJ148" s="180">
        <v>89.522917642363353</v>
      </c>
      <c r="EK148" s="180">
        <v>90.082569201677728</v>
      </c>
      <c r="EL148" s="180">
        <v>90.554403723548262</v>
      </c>
      <c r="EM148" s="180">
        <v>91.039216088051148</v>
      </c>
      <c r="EN148" s="180">
        <v>91.498639896528502</v>
      </c>
      <c r="EO148" s="180">
        <v>91.872460947099015</v>
      </c>
      <c r="EP148" s="180">
        <v>92.348455882257753</v>
      </c>
      <c r="EQ148" s="180">
        <v>93.037766438952332</v>
      </c>
      <c r="ER148" s="180">
        <v>93.741599029221234</v>
      </c>
      <c r="ES148" s="180">
        <v>94.198137004557879</v>
      </c>
      <c r="ET148" s="180">
        <v>94.673848980336786</v>
      </c>
      <c r="EU148" s="180">
        <v>95.155784785129981</v>
      </c>
      <c r="EV148" s="180">
        <v>95.747387836457492</v>
      </c>
      <c r="EW148" s="180">
        <v>96.291068728972689</v>
      </c>
      <c r="EX148" s="180">
        <v>96.877312461932476</v>
      </c>
      <c r="EY148" s="180">
        <v>97.459236109569588</v>
      </c>
      <c r="EZ148" s="180">
        <v>98.077448360022032</v>
      </c>
      <c r="FA148" s="180">
        <v>98.742146649281025</v>
      </c>
      <c r="FB148" s="180">
        <v>99.266483021228197</v>
      </c>
      <c r="FC148" s="180">
        <v>99.992729499413656</v>
      </c>
      <c r="FD148" s="180">
        <v>100.7165791479362</v>
      </c>
      <c r="FE148" s="180">
        <v>101.48411236286375</v>
      </c>
      <c r="FF148" s="180">
        <v>102.12217652161173</v>
      </c>
      <c r="FG148" s="180">
        <v>102.99009034293211</v>
      </c>
      <c r="FH148" s="180">
        <v>104.23500154402201</v>
      </c>
      <c r="FI148" s="180">
        <v>105.54280073180908</v>
      </c>
      <c r="FJ148" s="180">
        <v>106.96703461696899</v>
      </c>
      <c r="FK148" s="180">
        <v>108.19294714534219</v>
      </c>
      <c r="FL148" s="180">
        <v>109.51150799475606</v>
      </c>
      <c r="FM148" s="180">
        <v>110.98991335268528</v>
      </c>
      <c r="FN148" s="180">
        <v>112.466079200276</v>
      </c>
      <c r="FO148" s="180">
        <v>114.26553646748042</v>
      </c>
      <c r="FP148" s="180">
        <v>118.184844368315</v>
      </c>
      <c r="FQ148" s="180">
        <v>122.06130726359572</v>
      </c>
      <c r="FR148" s="180">
        <v>126.24801010273706</v>
      </c>
      <c r="FS148" s="180">
        <v>130.1616984159219</v>
      </c>
      <c r="FT148" s="180">
        <v>134.47005063348891</v>
      </c>
      <c r="FU148" s="380">
        <v>138.67896321831714</v>
      </c>
      <c r="FV148" s="380">
        <v>138.67896321831714</v>
      </c>
      <c r="FW148" s="380">
        <v>149.51989548085402</v>
      </c>
      <c r="FX148" s="380">
        <v>152.71962124414432</v>
      </c>
      <c r="FY148" s="380">
        <v>155.45330246441452</v>
      </c>
      <c r="FZ148" s="380">
        <v>158.76445780690656</v>
      </c>
      <c r="GA148" s="380">
        <v>162.20964654131643</v>
      </c>
      <c r="GB148" s="380">
        <v>165.92424744711258</v>
      </c>
      <c r="GC148" s="380">
        <v>170.2216854559928</v>
      </c>
    </row>
    <row r="149" spans="2:186" s="234" customFormat="1">
      <c r="B149" s="234" t="s">
        <v>113</v>
      </c>
      <c r="C149" s="380"/>
      <c r="D149" s="178">
        <v>5.1228784906397209</v>
      </c>
      <c r="E149" s="178">
        <v>5.4220545944930807</v>
      </c>
      <c r="F149" s="178">
        <v>5.6134531216786856</v>
      </c>
      <c r="G149" s="178">
        <v>5.9839410277094789</v>
      </c>
      <c r="H149" s="178">
        <v>6.4393189399181709</v>
      </c>
      <c r="I149" s="178">
        <v>6.7909057540377029</v>
      </c>
      <c r="J149" s="178">
        <v>7.4414745252745158</v>
      </c>
      <c r="K149" s="178">
        <v>8.1275784765048265</v>
      </c>
      <c r="L149" s="178">
        <v>8.6648114138017966</v>
      </c>
      <c r="M149" s="178">
        <v>9.0278670120400921</v>
      </c>
      <c r="N149" s="178">
        <v>9.6372480353527976</v>
      </c>
      <c r="O149" s="178">
        <v>10.515201331373436</v>
      </c>
      <c r="P149" s="178">
        <v>11.281988624055899</v>
      </c>
      <c r="Q149" s="178">
        <v>12.224034674164566</v>
      </c>
      <c r="R149" s="178">
        <v>13.054046628540341</v>
      </c>
      <c r="S149" s="178">
        <v>14.206484761344985</v>
      </c>
      <c r="T149" s="178">
        <v>14.810260363702147</v>
      </c>
      <c r="U149" s="178">
        <v>15.688508803269682</v>
      </c>
      <c r="V149" s="178">
        <v>16.234468909623466</v>
      </c>
      <c r="W149" s="178">
        <v>17.064050270905224</v>
      </c>
      <c r="X149" s="178">
        <v>17.668117650495269</v>
      </c>
      <c r="Y149" s="178">
        <v>17.99497782702943</v>
      </c>
      <c r="Z149" s="178">
        <v>18.394466334789485</v>
      </c>
      <c r="AA149" s="178">
        <v>19.601143326351671</v>
      </c>
      <c r="AB149" s="178">
        <v>20.369508144744653</v>
      </c>
      <c r="AC149" s="178">
        <v>21.227064437638404</v>
      </c>
      <c r="AD149" s="178">
        <v>21.849017425661213</v>
      </c>
      <c r="AE149" s="178">
        <v>22.353729728193986</v>
      </c>
      <c r="AF149" s="178">
        <v>22.986340279501874</v>
      </c>
      <c r="AG149" s="178">
        <v>23.540311080237871</v>
      </c>
      <c r="AH149" s="178">
        <v>23.862813342037132</v>
      </c>
      <c r="AI149" s="178">
        <v>24.258936043514947</v>
      </c>
      <c r="AJ149" s="178">
        <v>24.70287457311127</v>
      </c>
      <c r="AK149" s="178">
        <v>25.216694364231984</v>
      </c>
      <c r="AL149" s="178">
        <v>25.574771424204076</v>
      </c>
      <c r="AM149" s="178">
        <v>26.04023226412459</v>
      </c>
      <c r="AN149" s="178">
        <v>26.235534006105528</v>
      </c>
      <c r="AO149" s="178">
        <v>26.605455035591618</v>
      </c>
      <c r="AP149" s="178">
        <v>27.188114500871077</v>
      </c>
      <c r="AQ149" s="178">
        <v>27.772658962639806</v>
      </c>
      <c r="AR149" s="178">
        <v>28.372548396232826</v>
      </c>
      <c r="AS149" s="178">
        <v>28.74139152538385</v>
      </c>
      <c r="AT149" s="178">
        <v>29.215624485552684</v>
      </c>
      <c r="AU149" s="178">
        <v>29.776564475675301</v>
      </c>
      <c r="AV149" s="178">
        <v>30.163659813859077</v>
      </c>
      <c r="AW149" s="178">
        <v>30.543721927513701</v>
      </c>
      <c r="AX149" s="178">
        <v>31.096563294401701</v>
      </c>
      <c r="AY149" s="178">
        <v>31.852209782455663</v>
      </c>
      <c r="AZ149" s="178">
        <v>32.052878704085131</v>
      </c>
      <c r="BA149" s="178">
        <v>32.277248855013724</v>
      </c>
      <c r="BB149" s="178">
        <v>32.622615417762368</v>
      </c>
      <c r="BC149" s="178">
        <v>32.873809556479138</v>
      </c>
      <c r="BD149" s="178">
        <v>33.218984556822164</v>
      </c>
      <c r="BE149" s="178">
        <v>33.620934269959712</v>
      </c>
      <c r="BF149" s="178">
        <v>33.973954079794289</v>
      </c>
      <c r="BG149" s="178">
        <v>34.369750644823888</v>
      </c>
      <c r="BH149" s="178">
        <v>34.809683453077632</v>
      </c>
      <c r="BI149" s="178">
        <v>35.084679952356943</v>
      </c>
      <c r="BJ149" s="178">
        <v>35.68111951154701</v>
      </c>
      <c r="BK149" s="178">
        <v>36.412582461533724</v>
      </c>
      <c r="BL149" s="178">
        <v>36.689318088241379</v>
      </c>
      <c r="BM149" s="178">
        <v>37.074555928167911</v>
      </c>
      <c r="BN149" s="178">
        <v>37.263636163401571</v>
      </c>
      <c r="BO149" s="178">
        <v>37.28599434509961</v>
      </c>
      <c r="BP149" s="178">
        <v>37.763255072716881</v>
      </c>
      <c r="BQ149" s="178">
        <v>38.099348042864058</v>
      </c>
      <c r="BR149" s="178">
        <v>38.781326372831323</v>
      </c>
      <c r="BS149" s="178">
        <v>39.300996146227263</v>
      </c>
      <c r="BT149" s="178">
        <v>39.635054613470196</v>
      </c>
      <c r="BU149" s="178">
        <v>40.063113203295671</v>
      </c>
      <c r="BV149" s="178">
        <v>40.808287108876968</v>
      </c>
      <c r="BW149" s="178">
        <v>41.685665281717824</v>
      </c>
      <c r="BX149" s="178">
        <v>42.277601728718217</v>
      </c>
      <c r="BY149" s="178">
        <v>43.051281840353759</v>
      </c>
      <c r="BZ149" s="178">
        <v>43.520540812413614</v>
      </c>
      <c r="CA149" s="178">
        <v>44.029731139918859</v>
      </c>
      <c r="CB149" s="178">
        <v>44.782639542411466</v>
      </c>
      <c r="CC149" s="178">
        <v>45.337944272737367</v>
      </c>
      <c r="CD149" s="178">
        <v>46.008945847973877</v>
      </c>
      <c r="CE149" s="178">
        <v>46.823304189483018</v>
      </c>
      <c r="CF149" s="178">
        <v>47.511606761068414</v>
      </c>
      <c r="CG149" s="178">
        <v>48.167266934371163</v>
      </c>
      <c r="CH149" s="178">
        <v>49.034277739189847</v>
      </c>
      <c r="CI149" s="178">
        <v>50.059094143938907</v>
      </c>
      <c r="CJ149" s="178">
        <v>50.654797364251785</v>
      </c>
      <c r="CK149" s="178">
        <v>51.161345337894303</v>
      </c>
      <c r="CL149" s="178">
        <v>51.62179744593535</v>
      </c>
      <c r="CM149" s="178">
        <v>52.158664139373073</v>
      </c>
      <c r="CN149" s="178">
        <v>52.66981904793893</v>
      </c>
      <c r="CO149" s="178">
        <v>53.544138044134712</v>
      </c>
      <c r="CP149" s="178">
        <v>54.566831080777682</v>
      </c>
      <c r="CQ149" s="178">
        <v>55.216176370638941</v>
      </c>
      <c r="CR149" s="178">
        <v>55.862563015500498</v>
      </c>
      <c r="CS149" s="178">
        <v>56.63045599764277</v>
      </c>
      <c r="CT149" s="178">
        <v>57.317434379938781</v>
      </c>
      <c r="CU149" s="178">
        <v>58.900471799993689</v>
      </c>
      <c r="CV149" s="178">
        <v>59.405290251066312</v>
      </c>
      <c r="CW149" s="178">
        <v>60.174793028204718</v>
      </c>
      <c r="CX149" s="178">
        <v>60.800420364601628</v>
      </c>
      <c r="CY149" s="178">
        <v>61.71863606491393</v>
      </c>
      <c r="CZ149" s="178">
        <v>62.291587120857287</v>
      </c>
      <c r="DA149" s="178">
        <v>62.89582868769039</v>
      </c>
      <c r="DB149" s="178">
        <v>63.636749715830597</v>
      </c>
      <c r="DC149" s="178">
        <v>64.567706076392341</v>
      </c>
      <c r="DD149" s="178">
        <v>65.668878741589964</v>
      </c>
      <c r="DE149" s="178">
        <v>66.548841716727281</v>
      </c>
      <c r="DF149" s="178">
        <v>67.307498512297983</v>
      </c>
      <c r="DG149" s="178">
        <v>68.498841235965656</v>
      </c>
      <c r="DH149" s="178">
        <v>69.014062192855732</v>
      </c>
      <c r="DI149" s="178">
        <v>69.711658557508215</v>
      </c>
      <c r="DJ149" s="178">
        <v>70.247929572774481</v>
      </c>
      <c r="DK149" s="178">
        <v>71.237554088991644</v>
      </c>
      <c r="DL149" s="178">
        <v>72.21209995896001</v>
      </c>
      <c r="DM149" s="178">
        <v>72.773661312874339</v>
      </c>
      <c r="DN149" s="178">
        <v>73.502689964093236</v>
      </c>
      <c r="DO149" s="178">
        <v>74.079626398490575</v>
      </c>
      <c r="DP149" s="178">
        <v>74.774640498394461</v>
      </c>
      <c r="DQ149" s="178">
        <v>75.444161077710845</v>
      </c>
      <c r="DR149" s="178">
        <v>76.237527435624273</v>
      </c>
      <c r="DS149" s="178">
        <v>78.095215850241331</v>
      </c>
      <c r="DT149" s="178">
        <v>78.80295975580232</v>
      </c>
      <c r="DU149" s="178">
        <v>79.354580474092927</v>
      </c>
      <c r="DV149" s="178">
        <v>79.933868911553816</v>
      </c>
      <c r="DW149" s="178">
        <v>80.621300184193174</v>
      </c>
      <c r="DX149" s="178">
        <v>81.346891885850908</v>
      </c>
      <c r="DY149" s="178">
        <v>82.062744534446395</v>
      </c>
      <c r="DZ149" s="178">
        <v>82.801309235256397</v>
      </c>
      <c r="EA149" s="178">
        <v>83.438879316367874</v>
      </c>
      <c r="EB149" s="178">
        <v>84.03129535951409</v>
      </c>
      <c r="EC149" s="178">
        <v>84.711948851926152</v>
      </c>
      <c r="ED149" s="178">
        <v>85.49976997624907</v>
      </c>
      <c r="EE149" s="178">
        <v>86.517217238966438</v>
      </c>
      <c r="EF149" s="178">
        <v>87.166096368258692</v>
      </c>
      <c r="EG149" s="178">
        <v>88.090056989762232</v>
      </c>
      <c r="EH149" s="178">
        <v>88.830013468476238</v>
      </c>
      <c r="EI149" s="178">
        <v>89.451823562755564</v>
      </c>
      <c r="EJ149" s="178">
        <v>90.283725521889195</v>
      </c>
      <c r="EK149" s="178">
        <v>90.996966953512128</v>
      </c>
      <c r="EL149" s="178">
        <v>91.579347542014602</v>
      </c>
      <c r="EM149" s="178">
        <v>92.037244279724661</v>
      </c>
      <c r="EN149" s="178">
        <v>92.488226776695299</v>
      </c>
      <c r="EO149" s="178">
        <v>92.895174974512756</v>
      </c>
      <c r="EP149" s="178">
        <v>93.424677471867483</v>
      </c>
      <c r="EQ149" s="178">
        <v>94.106677617412117</v>
      </c>
      <c r="ER149" s="178">
        <v>94.812477699542711</v>
      </c>
      <c r="ES149" s="178">
        <v>95.267577592500501</v>
      </c>
      <c r="ET149" s="178">
        <v>95.686754933907494</v>
      </c>
      <c r="EU149" s="178">
        <v>96.136482682096855</v>
      </c>
      <c r="EV149" s="178">
        <v>96.646006040311974</v>
      </c>
      <c r="EW149" s="178">
        <v>97.032590064473226</v>
      </c>
      <c r="EX149" s="178">
        <v>97.449830201750459</v>
      </c>
      <c r="EY149" s="178">
        <v>97.98580426786009</v>
      </c>
      <c r="EZ149" s="178">
        <v>98.495330450052975</v>
      </c>
      <c r="FA149" s="178">
        <v>98.977957569258223</v>
      </c>
      <c r="FB149" s="178">
        <v>99.413460582562948</v>
      </c>
      <c r="FC149" s="178">
        <v>100.00000000000007</v>
      </c>
      <c r="FD149" s="178">
        <v>100.44000000000007</v>
      </c>
      <c r="FE149" s="178">
        <v>101.34396000000005</v>
      </c>
      <c r="FF149" s="178">
        <v>102.04323332400004</v>
      </c>
      <c r="FG149" s="178">
        <v>102.85957919059204</v>
      </c>
      <c r="FH149" s="178">
        <v>103.98074860376948</v>
      </c>
      <c r="FI149" s="178">
        <v>105.22851758701472</v>
      </c>
      <c r="FJ149" s="178">
        <v>106.78589964730253</v>
      </c>
      <c r="FK149" s="178">
        <v>108.03529467317597</v>
      </c>
      <c r="FL149" s="178">
        <v>109.38573585659066</v>
      </c>
      <c r="FM149" s="178">
        <v>110.69673184889027</v>
      </c>
      <c r="FN149" s="178">
        <v>112.25755576795962</v>
      </c>
      <c r="FO149" s="178">
        <v>113.91659965466141</v>
      </c>
      <c r="FP149" s="178">
        <v>115.910140148618</v>
      </c>
      <c r="FQ149" s="178">
        <v>120.29154344623576</v>
      </c>
      <c r="FR149" s="178">
        <v>124.59798070161101</v>
      </c>
      <c r="FS149" s="178">
        <v>128.69725426669399</v>
      </c>
      <c r="FT149" s="178">
        <v>134.26984537644182</v>
      </c>
      <c r="FU149" s="380">
        <v>138.78131218109027</v>
      </c>
      <c r="FV149" s="380">
        <v>138.78131218109027</v>
      </c>
      <c r="FW149" s="380">
        <v>153.39739954447995</v>
      </c>
      <c r="FX149" s="380">
        <v>156.69544363468628</v>
      </c>
      <c r="FY149" s="380">
        <v>158.07436353867152</v>
      </c>
      <c r="FZ149" s="380">
        <v>159.84479641030467</v>
      </c>
      <c r="GA149" s="380">
        <v>163.55319568702376</v>
      </c>
      <c r="GB149" s="380">
        <v>167.11865535300089</v>
      </c>
      <c r="GC149" s="380">
        <v>169.60872331776059</v>
      </c>
    </row>
    <row r="150" spans="2:186" s="234" customFormat="1">
      <c r="B150" s="234" t="s">
        <v>114</v>
      </c>
      <c r="C150" s="380"/>
      <c r="D150" s="178">
        <v>11.119903360039142</v>
      </c>
      <c r="E150" s="178">
        <v>11.934992276330011</v>
      </c>
      <c r="F150" s="178">
        <v>12.499517411000419</v>
      </c>
      <c r="G150" s="178">
        <v>13.266987780035842</v>
      </c>
      <c r="H150" s="178">
        <v>14.285892441542595</v>
      </c>
      <c r="I150" s="178">
        <v>15.174474951406545</v>
      </c>
      <c r="J150" s="178">
        <v>15.814837794355901</v>
      </c>
      <c r="K150" s="178">
        <v>16.529668462660787</v>
      </c>
      <c r="L150" s="178">
        <v>17.252014974479064</v>
      </c>
      <c r="M150" s="178">
        <v>17.754048610236403</v>
      </c>
      <c r="N150" s="178">
        <v>18.428702457425388</v>
      </c>
      <c r="O150" s="178">
        <v>20.369244826192279</v>
      </c>
      <c r="P150" s="178">
        <v>22.086133900937963</v>
      </c>
      <c r="Q150" s="178">
        <v>23.649832181124371</v>
      </c>
      <c r="R150" s="178">
        <v>25.234370937259701</v>
      </c>
      <c r="S150" s="178">
        <v>27.432584948355554</v>
      </c>
      <c r="T150" s="178">
        <v>28.658821495547048</v>
      </c>
      <c r="U150" s="178">
        <v>29.80517435536893</v>
      </c>
      <c r="V150" s="178">
        <v>31.358023939283651</v>
      </c>
      <c r="W150" s="178">
        <v>32.668789339945711</v>
      </c>
      <c r="X150" s="178">
        <v>33.384235826490524</v>
      </c>
      <c r="Y150" s="178">
        <v>33.98849049495</v>
      </c>
      <c r="Z150" s="178">
        <v>35.460192133381334</v>
      </c>
      <c r="AA150" s="178">
        <v>37.314760181957176</v>
      </c>
      <c r="AB150" s="178">
        <v>39.046165054399992</v>
      </c>
      <c r="AC150" s="178">
        <v>41.092184103250553</v>
      </c>
      <c r="AD150" s="178">
        <v>42.09072417695954</v>
      </c>
      <c r="AE150" s="178">
        <v>42.625276374006923</v>
      </c>
      <c r="AF150" s="178">
        <v>42.962016057361581</v>
      </c>
      <c r="AG150" s="178">
        <v>43.103790710350879</v>
      </c>
      <c r="AH150" s="178">
        <v>43.306378526689528</v>
      </c>
      <c r="AI150" s="178">
        <v>43.470942765090946</v>
      </c>
      <c r="AJ150" s="178">
        <v>43.618743970492261</v>
      </c>
      <c r="AK150" s="178">
        <v>43.893542057506359</v>
      </c>
      <c r="AL150" s="178">
        <v>44.196407497703149</v>
      </c>
      <c r="AM150" s="178">
        <v>44.72234474692582</v>
      </c>
      <c r="AN150" s="178">
        <v>44.579233243735658</v>
      </c>
      <c r="AO150" s="178">
        <v>44.793213563305585</v>
      </c>
      <c r="AP150" s="178">
        <v>45.241145698938638</v>
      </c>
      <c r="AQ150" s="178">
        <v>45.42211028173439</v>
      </c>
      <c r="AR150" s="178">
        <v>45.717353998565663</v>
      </c>
      <c r="AS150" s="178">
        <v>45.840790854361785</v>
      </c>
      <c r="AT150" s="178">
        <v>46.028738096864672</v>
      </c>
      <c r="AU150" s="178">
        <v>46.212853049252132</v>
      </c>
      <c r="AV150" s="178">
        <v>46.235959475776752</v>
      </c>
      <c r="AW150" s="178">
        <v>46.795414585433655</v>
      </c>
      <c r="AX150" s="178">
        <v>47.455229931088269</v>
      </c>
      <c r="AY150" s="178">
        <v>48.807703984124281</v>
      </c>
      <c r="AZ150" s="178">
        <v>49.432442595121067</v>
      </c>
      <c r="BA150" s="178">
        <v>49.224826336221561</v>
      </c>
      <c r="BB150" s="178">
        <v>49.441415572100937</v>
      </c>
      <c r="BC150" s="178">
        <v>49.772673056434009</v>
      </c>
      <c r="BD150" s="178">
        <v>49.907059273686379</v>
      </c>
      <c r="BE150" s="178">
        <v>49.927022097395849</v>
      </c>
      <c r="BF150" s="178">
        <v>49.961971012864019</v>
      </c>
      <c r="BG150" s="178">
        <v>50.029419673731383</v>
      </c>
      <c r="BH150" s="178">
        <v>50.129478513078844</v>
      </c>
      <c r="BI150" s="178">
        <v>50.209685678699771</v>
      </c>
      <c r="BJ150" s="178">
        <v>50.244832458674857</v>
      </c>
      <c r="BK150" s="178">
        <v>50.67693801781946</v>
      </c>
      <c r="BL150" s="178">
        <v>50.823901138071129</v>
      </c>
      <c r="BM150" s="178">
        <v>51.647248336507879</v>
      </c>
      <c r="BN150" s="178">
        <v>52.251521142045021</v>
      </c>
      <c r="BO150" s="178">
        <v>52.345573880100702</v>
      </c>
      <c r="BP150" s="178">
        <v>52.366512109652739</v>
      </c>
      <c r="BQ150" s="178">
        <v>52.42411527297336</v>
      </c>
      <c r="BR150" s="178">
        <v>52.429357684500658</v>
      </c>
      <c r="BS150" s="178">
        <v>52.439843556037559</v>
      </c>
      <c r="BT150" s="178">
        <v>52.508015352660415</v>
      </c>
      <c r="BU150" s="178">
        <v>52.613031383365737</v>
      </c>
      <c r="BV150" s="178">
        <v>52.634076595919083</v>
      </c>
      <c r="BW150" s="178">
        <v>52.649866818897856</v>
      </c>
      <c r="BX150" s="178">
        <v>52.702516685716745</v>
      </c>
      <c r="BY150" s="178">
        <v>52.971299520813908</v>
      </c>
      <c r="BZ150" s="178">
        <v>53.209670368657569</v>
      </c>
      <c r="CA150" s="178">
        <v>53.310768742358022</v>
      </c>
      <c r="CB150" s="178">
        <v>53.534673971075925</v>
      </c>
      <c r="CC150" s="178">
        <v>53.957597895447428</v>
      </c>
      <c r="CD150" s="178">
        <v>54.567318751665987</v>
      </c>
      <c r="CE150" s="178">
        <v>54.965660178553151</v>
      </c>
      <c r="CF150" s="178">
        <v>55.240488479445908</v>
      </c>
      <c r="CG150" s="178">
        <v>55.864705999263649</v>
      </c>
      <c r="CH150" s="178">
        <v>56.116097176260332</v>
      </c>
      <c r="CI150" s="178">
        <v>56.581860782823291</v>
      </c>
      <c r="CJ150" s="178">
        <v>57.509803299661591</v>
      </c>
      <c r="CK150" s="178">
        <v>57.596068004611084</v>
      </c>
      <c r="CL150" s="178">
        <v>57.843731097030911</v>
      </c>
      <c r="CM150" s="178">
        <v>57.999909170992893</v>
      </c>
      <c r="CN150" s="178">
        <v>58.591508244537017</v>
      </c>
      <c r="CO150" s="178">
        <v>59.066099461317769</v>
      </c>
      <c r="CP150" s="178">
        <v>59.426402668031805</v>
      </c>
      <c r="CQ150" s="178">
        <v>59.788903724306799</v>
      </c>
      <c r="CR150" s="178">
        <v>59.872332525208677</v>
      </c>
      <c r="CS150" s="178">
        <v>60.379543927808967</v>
      </c>
      <c r="CT150" s="178">
        <v>60.700865263610829</v>
      </c>
      <c r="CU150" s="178">
        <v>62.117926235390321</v>
      </c>
      <c r="CV150" s="178">
        <v>62.92657445804285</v>
      </c>
      <c r="CW150" s="178">
        <v>63.267664355458884</v>
      </c>
      <c r="CX150" s="178">
        <v>63.567257408974704</v>
      </c>
      <c r="CY150" s="178">
        <v>63.810146338312833</v>
      </c>
      <c r="CZ150" s="178">
        <v>65.00294552404948</v>
      </c>
      <c r="DA150" s="178">
        <v>65.700796993163408</v>
      </c>
      <c r="DB150" s="178">
        <v>66.975105282891136</v>
      </c>
      <c r="DC150" s="178">
        <v>67.259443992579733</v>
      </c>
      <c r="DD150" s="178">
        <v>67.407543015259165</v>
      </c>
      <c r="DE150" s="178">
        <v>67.764802993240039</v>
      </c>
      <c r="DF150" s="178">
        <v>68.971016486519716</v>
      </c>
      <c r="DG150" s="178">
        <v>69.736594769520096</v>
      </c>
      <c r="DH150" s="178">
        <v>70.269640038258842</v>
      </c>
      <c r="DI150" s="178">
        <v>70.553089929559704</v>
      </c>
      <c r="DJ150" s="178">
        <v>70.879800230332265</v>
      </c>
      <c r="DK150" s="178">
        <v>71.426428806065005</v>
      </c>
      <c r="DL150" s="178">
        <v>72.162886590196862</v>
      </c>
      <c r="DM150" s="178">
        <v>72.546023185825746</v>
      </c>
      <c r="DN150" s="178">
        <v>72.777952527824894</v>
      </c>
      <c r="DO150" s="178">
        <v>73.690829822337733</v>
      </c>
      <c r="DP150" s="178">
        <v>74.527761718264131</v>
      </c>
      <c r="DQ150" s="178">
        <v>75.218272891319231</v>
      </c>
      <c r="DR150" s="178">
        <v>76.044317278224071</v>
      </c>
      <c r="DS150" s="178">
        <v>77.201059569861002</v>
      </c>
      <c r="DT150" s="178">
        <v>77.711596712112595</v>
      </c>
      <c r="DU150" s="178">
        <v>78.278891368111019</v>
      </c>
      <c r="DV150" s="178">
        <v>79.273033288486019</v>
      </c>
      <c r="DW150" s="178">
        <v>79.772453398203481</v>
      </c>
      <c r="DX150" s="178">
        <v>80.203224646553792</v>
      </c>
      <c r="DY150" s="178">
        <v>80.708504961827074</v>
      </c>
      <c r="DZ150" s="178">
        <v>81.208897692590398</v>
      </c>
      <c r="EA150" s="178">
        <v>81.793601755977051</v>
      </c>
      <c r="EB150" s="178">
        <v>82.022623840893786</v>
      </c>
      <c r="EC150" s="178">
        <v>82.629591257316406</v>
      </c>
      <c r="ED150" s="178">
        <v>83.274102069123472</v>
      </c>
      <c r="EE150" s="178">
        <v>83.981931936711021</v>
      </c>
      <c r="EF150" s="178">
        <v>84.494221721524951</v>
      </c>
      <c r="EG150" s="178">
        <v>85.127928384436387</v>
      </c>
      <c r="EH150" s="178">
        <v>85.81746460435032</v>
      </c>
      <c r="EI150" s="178">
        <v>86.246551927372067</v>
      </c>
      <c r="EJ150" s="178">
        <v>86.772655894129031</v>
      </c>
      <c r="EK150" s="178">
        <v>87.2151964391891</v>
      </c>
      <c r="EL150" s="178">
        <v>87.60766482316545</v>
      </c>
      <c r="EM150" s="178">
        <v>87.923052416528847</v>
      </c>
      <c r="EN150" s="178">
        <v>88.283536931436615</v>
      </c>
      <c r="EO150" s="178">
        <v>88.504245773765206</v>
      </c>
      <c r="EP150" s="178">
        <v>89.38928823150286</v>
      </c>
      <c r="EQ150" s="178">
        <v>90.166975039116934</v>
      </c>
      <c r="ER150" s="178">
        <v>90.816177259398586</v>
      </c>
      <c r="ES150" s="178">
        <v>91.315666234325278</v>
      </c>
      <c r="ET150" s="178">
        <v>91.909218064848389</v>
      </c>
      <c r="EU150" s="178">
        <v>92.662873652980139</v>
      </c>
      <c r="EV150" s="178">
        <v>93.367111492742794</v>
      </c>
      <c r="EW150" s="178">
        <v>94.412823141461516</v>
      </c>
      <c r="EX150" s="178">
        <v>95.602424713043931</v>
      </c>
      <c r="EY150" s="178">
        <v>96.873936961727424</v>
      </c>
      <c r="EZ150" s="178">
        <v>97.813614150256186</v>
      </c>
      <c r="FA150" s="178">
        <v>98.322244943837532</v>
      </c>
      <c r="FB150" s="178">
        <v>98.872849515523029</v>
      </c>
      <c r="FC150" s="178">
        <v>100</v>
      </c>
      <c r="FD150" s="178">
        <v>100.66</v>
      </c>
      <c r="FE150" s="178">
        <v>101.43508199999999</v>
      </c>
      <c r="FF150" s="178">
        <v>102.36828475440001</v>
      </c>
      <c r="FG150" s="178">
        <v>103.43291491584577</v>
      </c>
      <c r="FH150" s="178">
        <v>104.73616964378542</v>
      </c>
      <c r="FI150" s="178">
        <v>106.03489814736835</v>
      </c>
      <c r="FJ150" s="178">
        <v>108.08137168161257</v>
      </c>
      <c r="FK150" s="178">
        <v>109.22703422143765</v>
      </c>
      <c r="FL150" s="178">
        <v>111.36788409217783</v>
      </c>
      <c r="FM150" s="178">
        <v>113.35754092747486</v>
      </c>
      <c r="FN150" s="178">
        <v>115.72671353285908</v>
      </c>
      <c r="FO150" s="178">
        <v>118.26654629461629</v>
      </c>
      <c r="FP150" s="178">
        <v>121.63714286401284</v>
      </c>
      <c r="FQ150" s="178">
        <v>128.97186257871283</v>
      </c>
      <c r="FR150" s="178">
        <v>134.67241890469194</v>
      </c>
      <c r="FS150" s="178">
        <v>139.49369150147993</v>
      </c>
      <c r="FT150" s="178">
        <v>145.82670509564713</v>
      </c>
      <c r="FU150" s="380">
        <v>150.69731704584174</v>
      </c>
      <c r="FV150" s="380">
        <v>150.69731704584174</v>
      </c>
      <c r="FW150" s="380">
        <v>160.54508207869679</v>
      </c>
      <c r="FX150" s="380">
        <v>164.9921808522767</v>
      </c>
      <c r="FY150" s="380">
        <v>169.61196191614044</v>
      </c>
      <c r="FZ150" s="380">
        <v>174.9716999126905</v>
      </c>
      <c r="GA150" s="380">
        <v>181.9880650791894</v>
      </c>
      <c r="GB150" s="380">
        <v>187.41130941854925</v>
      </c>
      <c r="GC150" s="380">
        <v>193.10861322487315</v>
      </c>
    </row>
    <row r="151" spans="2:186" s="234" customFormat="1">
      <c r="B151" s="234" t="s">
        <v>115</v>
      </c>
      <c r="C151" s="380"/>
      <c r="D151" s="178">
        <v>4.895513030702233</v>
      </c>
      <c r="E151" s="178">
        <v>5.2333034298206869</v>
      </c>
      <c r="F151" s="178">
        <v>6.0067856767481844</v>
      </c>
      <c r="G151" s="178">
        <v>6.2110163897576225</v>
      </c>
      <c r="H151" s="178">
        <v>6.5134928879388188</v>
      </c>
      <c r="I151" s="178">
        <v>6.8945322218832397</v>
      </c>
      <c r="J151" s="178">
        <v>7.2123701573120576</v>
      </c>
      <c r="K151" s="178">
        <v>7.772771318535205</v>
      </c>
      <c r="L151" s="178">
        <v>8.4179113379736261</v>
      </c>
      <c r="M151" s="178">
        <v>9.4752010020231126</v>
      </c>
      <c r="N151" s="178">
        <v>10.309018690201148</v>
      </c>
      <c r="O151" s="178">
        <v>11.171883554570982</v>
      </c>
      <c r="P151" s="178">
        <v>11.920381816216944</v>
      </c>
      <c r="Q151" s="178">
        <v>12.653485297914287</v>
      </c>
      <c r="R151" s="178">
        <v>13.003986840666514</v>
      </c>
      <c r="S151" s="178">
        <v>13.472324387338078</v>
      </c>
      <c r="T151" s="178">
        <v>13.991008876250595</v>
      </c>
      <c r="U151" s="178">
        <v>14.628998881007623</v>
      </c>
      <c r="V151" s="178">
        <v>15.187826638262115</v>
      </c>
      <c r="W151" s="178">
        <v>15.830271705060602</v>
      </c>
      <c r="X151" s="178">
        <v>16.232360606369141</v>
      </c>
      <c r="Y151" s="178">
        <v>16.670634342741106</v>
      </c>
      <c r="Z151" s="178">
        <v>17.13407797746931</v>
      </c>
      <c r="AA151" s="178">
        <v>18.114147237780553</v>
      </c>
      <c r="AB151" s="178">
        <v>18.56337808927751</v>
      </c>
      <c r="AC151" s="178">
        <v>18.706316100564948</v>
      </c>
      <c r="AD151" s="178">
        <v>18.885896735130373</v>
      </c>
      <c r="AE151" s="178">
        <v>19.458139406204822</v>
      </c>
      <c r="AF151" s="178">
        <v>20.039937774450348</v>
      </c>
      <c r="AG151" s="178">
        <v>20.767387515662897</v>
      </c>
      <c r="AH151" s="178">
        <v>21.706073431370857</v>
      </c>
      <c r="AI151" s="178">
        <v>22.632922766890392</v>
      </c>
      <c r="AJ151" s="178">
        <v>23.255328142979881</v>
      </c>
      <c r="AK151" s="178">
        <v>23.801828354339911</v>
      </c>
      <c r="AL151" s="178">
        <v>24.26596400724954</v>
      </c>
      <c r="AM151" s="178">
        <v>24.595981117748135</v>
      </c>
      <c r="AN151" s="178">
        <v>24.891132891161114</v>
      </c>
      <c r="AO151" s="178">
        <v>25.172402692831238</v>
      </c>
      <c r="AP151" s="178">
        <v>25.962816137386142</v>
      </c>
      <c r="AQ151" s="178">
        <v>26.580731161455933</v>
      </c>
      <c r="AR151" s="178">
        <v>27.088423126639739</v>
      </c>
      <c r="AS151" s="178">
        <v>27.898366978126269</v>
      </c>
      <c r="AT151" s="178">
        <v>28.255466075446282</v>
      </c>
      <c r="AU151" s="178">
        <v>28.676472519970428</v>
      </c>
      <c r="AV151" s="178">
        <v>29.79772259550127</v>
      </c>
      <c r="AW151" s="178">
        <v>30.074841415639433</v>
      </c>
      <c r="AX151" s="178">
        <v>30.534986489298721</v>
      </c>
      <c r="AY151" s="178">
        <v>31.866311900232148</v>
      </c>
      <c r="AZ151" s="178">
        <v>32.293320479695261</v>
      </c>
      <c r="BA151" s="178">
        <v>32.942416221337133</v>
      </c>
      <c r="BB151" s="178">
        <v>33.660560894962281</v>
      </c>
      <c r="BC151" s="178">
        <v>34.9766888259553</v>
      </c>
      <c r="BD151" s="178">
        <v>35.760166655656697</v>
      </c>
      <c r="BE151" s="178">
        <v>36.203592722186841</v>
      </c>
      <c r="BF151" s="178">
        <v>37.568468167813286</v>
      </c>
      <c r="BG151" s="178">
        <v>38.573424691302293</v>
      </c>
      <c r="BH151" s="178">
        <v>39.182884801424869</v>
      </c>
      <c r="BI151" s="178">
        <v>39.954787632012938</v>
      </c>
      <c r="BJ151" s="178">
        <v>40.446231519886695</v>
      </c>
      <c r="BK151" s="178">
        <v>41.748600174827047</v>
      </c>
      <c r="BL151" s="178">
        <v>42.917560979722204</v>
      </c>
      <c r="BM151" s="178">
        <v>43.62999249198559</v>
      </c>
      <c r="BN151" s="178">
        <v>44.092470412400637</v>
      </c>
      <c r="BO151" s="178">
        <v>44.736220480421686</v>
      </c>
      <c r="BP151" s="178">
        <v>45.1835826852259</v>
      </c>
      <c r="BQ151" s="178">
        <v>45.883928216846904</v>
      </c>
      <c r="BR151" s="178">
        <v>46.154643393326303</v>
      </c>
      <c r="BS151" s="178">
        <v>46.56080425518757</v>
      </c>
      <c r="BT151" s="178">
        <v>46.905354206675959</v>
      </c>
      <c r="BU151" s="178">
        <v>47.355645607060048</v>
      </c>
      <c r="BV151" s="178">
        <v>47.957062306269705</v>
      </c>
      <c r="BW151" s="178">
        <v>48.489385697869302</v>
      </c>
      <c r="BX151" s="178">
        <v>48.465141005020371</v>
      </c>
      <c r="BY151" s="178">
        <v>49.594378790437354</v>
      </c>
      <c r="BZ151" s="178">
        <v>49.981214945002769</v>
      </c>
      <c r="CA151" s="178">
        <v>50.655961346760307</v>
      </c>
      <c r="CB151" s="178">
        <v>51.309423248133513</v>
      </c>
      <c r="CC151" s="178">
        <v>51.853303134563724</v>
      </c>
      <c r="CD151" s="178">
        <v>52.071087007728892</v>
      </c>
      <c r="CE151" s="178">
        <v>52.477241486389175</v>
      </c>
      <c r="CF151" s="178">
        <v>52.739627693821113</v>
      </c>
      <c r="CG151" s="178">
        <v>53.282845859067471</v>
      </c>
      <c r="CH151" s="178">
        <v>53.842315740587679</v>
      </c>
      <c r="CI151" s="178">
        <v>54.58533969780779</v>
      </c>
      <c r="CJ151" s="178">
        <v>54.825515192478143</v>
      </c>
      <c r="CK151" s="178">
        <v>55.127055526036777</v>
      </c>
      <c r="CL151" s="178">
        <v>55.187695287115424</v>
      </c>
      <c r="CM151" s="178">
        <v>55.253920521459968</v>
      </c>
      <c r="CN151" s="178">
        <v>55.524664732015118</v>
      </c>
      <c r="CO151" s="178">
        <v>55.85781272040721</v>
      </c>
      <c r="CP151" s="178">
        <v>56.449905535243524</v>
      </c>
      <c r="CQ151" s="178">
        <v>57.398263948235609</v>
      </c>
      <c r="CR151" s="178">
        <v>57.989144711332834</v>
      </c>
      <c r="CS151" s="178">
        <v>58.333730838102205</v>
      </c>
      <c r="CT151" s="178">
        <v>58.686807835297579</v>
      </c>
      <c r="CU151" s="178">
        <v>59.237546293900571</v>
      </c>
      <c r="CV151" s="178">
        <v>59.599090575737613</v>
      </c>
      <c r="CW151" s="178">
        <v>59.747274500399072</v>
      </c>
      <c r="CX151" s="178">
        <v>60.180177138760108</v>
      </c>
      <c r="CY151" s="178">
        <v>60.49560837359715</v>
      </c>
      <c r="CZ151" s="178">
        <v>61.054067888977109</v>
      </c>
      <c r="DA151" s="178">
        <v>61.789139128291573</v>
      </c>
      <c r="DB151" s="178">
        <v>62.67570895640867</v>
      </c>
      <c r="DC151" s="178">
        <v>63.117321669230627</v>
      </c>
      <c r="DD151" s="178">
        <v>63.901711027983644</v>
      </c>
      <c r="DE151" s="178">
        <v>64.042294792245201</v>
      </c>
      <c r="DF151" s="178">
        <v>64.477782396832467</v>
      </c>
      <c r="DG151" s="178">
        <v>64.974261321288083</v>
      </c>
      <c r="DH151" s="178">
        <v>65.5730761940994</v>
      </c>
      <c r="DI151" s="178">
        <v>65.876843050210994</v>
      </c>
      <c r="DJ151" s="178">
        <v>66.224875039752391</v>
      </c>
      <c r="DK151" s="178">
        <v>67.10880486055332</v>
      </c>
      <c r="DL151" s="178">
        <v>67.871539868786371</v>
      </c>
      <c r="DM151" s="178">
        <v>68.635126772686846</v>
      </c>
      <c r="DN151" s="178">
        <v>69.164521604627652</v>
      </c>
      <c r="DO151" s="178">
        <v>70.078287565656865</v>
      </c>
      <c r="DP151" s="178">
        <v>70.503099043624019</v>
      </c>
      <c r="DQ151" s="178">
        <v>71.139325715402236</v>
      </c>
      <c r="DR151" s="178">
        <v>71.92422830110084</v>
      </c>
      <c r="DS151" s="178">
        <v>73.441678988389967</v>
      </c>
      <c r="DT151" s="178">
        <v>74.074155471000267</v>
      </c>
      <c r="DU151" s="178">
        <v>74.755637701333484</v>
      </c>
      <c r="DV151" s="178">
        <v>75.249024910162277</v>
      </c>
      <c r="DW151" s="178">
        <v>75.881116719407643</v>
      </c>
      <c r="DX151" s="178">
        <v>76.457813206475151</v>
      </c>
      <c r="DY151" s="178">
        <v>77.061829930806311</v>
      </c>
      <c r="DZ151" s="178">
        <v>77.524200910391144</v>
      </c>
      <c r="EA151" s="178">
        <v>78.097879997128047</v>
      </c>
      <c r="EB151" s="178">
        <v>78.347793213118862</v>
      </c>
      <c r="EC151" s="178">
        <v>78.880558206968061</v>
      </c>
      <c r="ED151" s="178">
        <v>79.527378784265196</v>
      </c>
      <c r="EE151" s="178">
        <v>80.362416261499973</v>
      </c>
      <c r="EF151" s="178">
        <v>80.876735725573567</v>
      </c>
      <c r="EG151" s="178">
        <v>81.58845099995861</v>
      </c>
      <c r="EH151" s="178">
        <v>81.996393254958392</v>
      </c>
      <c r="EI151" s="178">
        <v>82.488371614488145</v>
      </c>
      <c r="EJ151" s="178">
        <v>83.239015796179999</v>
      </c>
      <c r="EK151" s="178">
        <v>83.821688906753252</v>
      </c>
      <c r="EL151" s="178">
        <v>84.433587235772563</v>
      </c>
      <c r="EM151" s="178">
        <v>85.218819597065249</v>
      </c>
      <c r="EN151" s="178">
        <v>86.028398383237374</v>
      </c>
      <c r="EO151" s="178">
        <v>86.690817050788311</v>
      </c>
      <c r="EP151" s="178">
        <v>87.332329096964145</v>
      </c>
      <c r="EQ151" s="178">
        <v>88.371583813218024</v>
      </c>
      <c r="ER151" s="178">
        <v>89.255299651350199</v>
      </c>
      <c r="ES151" s="178">
        <v>89.808682509188571</v>
      </c>
      <c r="ET151" s="178">
        <v>90.509190232760247</v>
      </c>
      <c r="EU151" s="178">
        <v>91.106550888296454</v>
      </c>
      <c r="EV151" s="178">
        <v>91.944731156468791</v>
      </c>
      <c r="EW151" s="178">
        <v>93.185985027081131</v>
      </c>
      <c r="EX151" s="178">
        <v>94.406721430935903</v>
      </c>
      <c r="EY151" s="178">
        <v>95.737856203112102</v>
      </c>
      <c r="EZ151" s="178">
        <v>96.915431834410384</v>
      </c>
      <c r="FA151" s="178">
        <v>97.952426955038575</v>
      </c>
      <c r="FB151" s="178">
        <v>98.765432098765388</v>
      </c>
      <c r="FC151" s="178">
        <v>99.999999999999957</v>
      </c>
      <c r="FD151" s="178">
        <v>101.03999999999995</v>
      </c>
      <c r="FE151" s="178">
        <v>101.98977599999996</v>
      </c>
      <c r="FF151" s="178">
        <v>102.79549523039996</v>
      </c>
      <c r="FG151" s="178">
        <v>103.8851274798422</v>
      </c>
      <c r="FH151" s="178">
        <v>104.92397875464061</v>
      </c>
      <c r="FI151" s="178">
        <v>106.3299600699528</v>
      </c>
      <c r="FJ151" s="178">
        <v>107.57402060277126</v>
      </c>
      <c r="FK151" s="178">
        <v>109.24141792211422</v>
      </c>
      <c r="FL151" s="178">
        <v>110.92373575811479</v>
      </c>
      <c r="FM151" s="178">
        <v>112.68732328172612</v>
      </c>
      <c r="FN151" s="178">
        <v>114.25367707534213</v>
      </c>
      <c r="FO151" s="178">
        <v>115.96586049390979</v>
      </c>
      <c r="FP151" s="178">
        <v>117.46182009428121</v>
      </c>
      <c r="FQ151" s="178">
        <v>119.56438667396884</v>
      </c>
      <c r="FR151" s="178">
        <v>121.19046233273482</v>
      </c>
      <c r="FS151" s="178">
        <v>123.51731920952335</v>
      </c>
      <c r="FT151" s="178">
        <v>126.62995565360332</v>
      </c>
      <c r="FU151" s="380">
        <v>130.96070013695655</v>
      </c>
      <c r="FV151" s="380">
        <v>130.96070013695655</v>
      </c>
      <c r="FW151" s="380">
        <v>138.68554932792725</v>
      </c>
      <c r="FX151" s="380">
        <v>143.85852031785896</v>
      </c>
      <c r="FY151" s="380">
        <v>150.13075180371763</v>
      </c>
      <c r="FZ151" s="380">
        <v>155.25021044022441</v>
      </c>
      <c r="GA151" s="380">
        <v>160.31136730057571</v>
      </c>
      <c r="GB151" s="380">
        <v>165.32911309708373</v>
      </c>
      <c r="GC151" s="380">
        <v>170.22285484475742</v>
      </c>
    </row>
    <row r="152" spans="2:186" s="234" customFormat="1">
      <c r="B152" s="234" t="s">
        <v>116</v>
      </c>
      <c r="C152" s="380"/>
      <c r="D152" s="178">
        <v>14.309632419054624</v>
      </c>
      <c r="E152" s="178">
        <v>14.933532392525407</v>
      </c>
      <c r="F152" s="178">
        <v>15.680209012151678</v>
      </c>
      <c r="G152" s="178">
        <v>15.735089743694211</v>
      </c>
      <c r="H152" s="178">
        <v>16.951412180881771</v>
      </c>
      <c r="I152" s="178">
        <v>17.25992788257382</v>
      </c>
      <c r="J152" s="178">
        <v>18.319687454563852</v>
      </c>
      <c r="K152" s="178">
        <v>18.719056641073344</v>
      </c>
      <c r="L152" s="178">
        <v>19.130875887176959</v>
      </c>
      <c r="M152" s="178">
        <v>19.38914271165385</v>
      </c>
      <c r="N152" s="178">
        <v>19.947550021749478</v>
      </c>
      <c r="O152" s="178">
        <v>22.760154574816156</v>
      </c>
      <c r="P152" s="178">
        <v>25.328972112596265</v>
      </c>
      <c r="Q152" s="178">
        <v>27.504730817068285</v>
      </c>
      <c r="R152" s="178">
        <v>28.54165916887176</v>
      </c>
      <c r="S152" s="178">
        <v>29.940677007393703</v>
      </c>
      <c r="T152" s="178">
        <v>31.153274426193146</v>
      </c>
      <c r="U152" s="178">
        <v>34.673594436352971</v>
      </c>
      <c r="V152" s="178">
        <v>36.660391397555991</v>
      </c>
      <c r="W152" s="178">
        <v>39.534566083124382</v>
      </c>
      <c r="X152" s="178">
        <v>39.732238913540002</v>
      </c>
      <c r="Y152" s="178">
        <v>39.811703391367082</v>
      </c>
      <c r="Z152" s="178">
        <v>41.097621410908239</v>
      </c>
      <c r="AA152" s="178">
        <v>42.100403373334402</v>
      </c>
      <c r="AB152" s="178">
        <v>43.005562045861097</v>
      </c>
      <c r="AC152" s="178">
        <v>43.203387631272058</v>
      </c>
      <c r="AD152" s="178">
        <v>43.289794406534604</v>
      </c>
      <c r="AE152" s="178">
        <v>44.168577232987253</v>
      </c>
      <c r="AF152" s="178">
        <v>47.057202184024618</v>
      </c>
      <c r="AG152" s="178">
        <v>47.965406186176295</v>
      </c>
      <c r="AH152" s="178">
        <v>48.200436676488557</v>
      </c>
      <c r="AI152" s="178">
        <v>48.923443226635882</v>
      </c>
      <c r="AJ152" s="178">
        <v>49.446924069160886</v>
      </c>
      <c r="AK152" s="178">
        <v>50.435862550544101</v>
      </c>
      <c r="AL152" s="178">
        <v>52.382686844995099</v>
      </c>
      <c r="AM152" s="178">
        <v>54.320846258259913</v>
      </c>
      <c r="AN152" s="178">
        <v>56.520840531719436</v>
      </c>
      <c r="AO152" s="178">
        <v>59.855570123090878</v>
      </c>
      <c r="AP152" s="178">
        <v>60.346385798100222</v>
      </c>
      <c r="AQ152" s="178">
        <v>60.660187004250346</v>
      </c>
      <c r="AR152" s="178">
        <v>60.660187004250346</v>
      </c>
      <c r="AS152" s="178">
        <v>60.660187004250346</v>
      </c>
      <c r="AT152" s="178">
        <v>60.714781172554169</v>
      </c>
      <c r="AU152" s="178">
        <v>60.720852650671425</v>
      </c>
      <c r="AV152" s="178">
        <v>60.726924735936493</v>
      </c>
      <c r="AW152" s="178">
        <v>61.328121290822267</v>
      </c>
      <c r="AX152" s="178">
        <v>61.499840030436566</v>
      </c>
      <c r="AY152" s="178">
        <v>62.403887678883983</v>
      </c>
      <c r="AZ152" s="178">
        <v>62.690945562206842</v>
      </c>
      <c r="BA152" s="178">
        <v>62.973054817236772</v>
      </c>
      <c r="BB152" s="178">
        <v>63.086406315907801</v>
      </c>
      <c r="BC152" s="178">
        <v>63.635258050856194</v>
      </c>
      <c r="BD152" s="178">
        <v>64.087068383017282</v>
      </c>
      <c r="BE152" s="178">
        <v>64.567721395889919</v>
      </c>
      <c r="BF152" s="178">
        <v>64.593548484448277</v>
      </c>
      <c r="BG152" s="178">
        <v>64.616156226417843</v>
      </c>
      <c r="BH152" s="178">
        <v>64.635541073285765</v>
      </c>
      <c r="BI152" s="178">
        <v>65.915324786536829</v>
      </c>
      <c r="BJ152" s="178">
        <v>66.666759489103356</v>
      </c>
      <c r="BK152" s="178">
        <v>66.833426387826108</v>
      </c>
      <c r="BL152" s="178">
        <v>67.388143826845067</v>
      </c>
      <c r="BM152" s="178">
        <v>67.873338462398351</v>
      </c>
      <c r="BN152" s="178">
        <v>68.348451831635131</v>
      </c>
      <c r="BO152" s="178">
        <v>69.052440885500971</v>
      </c>
      <c r="BP152" s="178">
        <v>69.211261499537628</v>
      </c>
      <c r="BQ152" s="178">
        <v>69.273551634887198</v>
      </c>
      <c r="BR152" s="178">
        <v>68.774782063116007</v>
      </c>
      <c r="BS152" s="178">
        <v>68.197073893785841</v>
      </c>
      <c r="BT152" s="178">
        <v>68.169795064228325</v>
      </c>
      <c r="BU152" s="178">
        <v>68.312951633863207</v>
      </c>
      <c r="BV152" s="178">
        <v>68.326614224189981</v>
      </c>
      <c r="BW152" s="178">
        <v>69.460836020311532</v>
      </c>
      <c r="BX152" s="178">
        <v>70.280473885351213</v>
      </c>
      <c r="BY152" s="178">
        <v>68.460209611720614</v>
      </c>
      <c r="BZ152" s="178">
        <v>67.68660924310818</v>
      </c>
      <c r="CA152" s="178">
        <v>67.084198420844515</v>
      </c>
      <c r="CB152" s="178">
        <v>67.037239481949925</v>
      </c>
      <c r="CC152" s="178">
        <v>67.486388986478985</v>
      </c>
      <c r="CD152" s="178">
        <v>68.937346349688283</v>
      </c>
      <c r="CE152" s="178">
        <v>68.971815022863126</v>
      </c>
      <c r="CF152" s="178">
        <v>69.068375563895145</v>
      </c>
      <c r="CG152" s="178">
        <v>69.455158467052968</v>
      </c>
      <c r="CH152" s="178">
        <v>69.469049498746372</v>
      </c>
      <c r="CI152" s="178">
        <v>70.149846183834086</v>
      </c>
      <c r="CJ152" s="178">
        <v>70.353280737767193</v>
      </c>
      <c r="CK152" s="178">
        <v>70.289962785103199</v>
      </c>
      <c r="CL152" s="178">
        <v>71.316196241765709</v>
      </c>
      <c r="CM152" s="178">
        <v>71.929515529444885</v>
      </c>
      <c r="CN152" s="178">
        <v>73.8068758847634</v>
      </c>
      <c r="CO152" s="178">
        <v>73.8068758847634</v>
      </c>
      <c r="CP152" s="178">
        <v>73.8068758847634</v>
      </c>
      <c r="CQ152" s="178">
        <v>73.829017947528826</v>
      </c>
      <c r="CR152" s="178">
        <v>73.853039403526282</v>
      </c>
      <c r="CS152" s="178">
        <v>73.853039403526282</v>
      </c>
      <c r="CT152" s="178">
        <v>75.179476707865732</v>
      </c>
      <c r="CU152" s="178">
        <v>74.127504586870003</v>
      </c>
      <c r="CV152" s="178">
        <v>74.828115239609829</v>
      </c>
      <c r="CW152" s="178">
        <v>74.9863564482431</v>
      </c>
      <c r="CX152" s="178">
        <v>75.219924286657459</v>
      </c>
      <c r="CY152" s="178">
        <v>75.234627434413952</v>
      </c>
      <c r="CZ152" s="178">
        <v>76.421139272319223</v>
      </c>
      <c r="DA152" s="178">
        <v>77.145297757830946</v>
      </c>
      <c r="DB152" s="178">
        <v>77.983873065916228</v>
      </c>
      <c r="DC152" s="178">
        <v>78.355177201091266</v>
      </c>
      <c r="DD152" s="178">
        <v>79.169319903049612</v>
      </c>
      <c r="DE152" s="178">
        <v>79.359326270816922</v>
      </c>
      <c r="DF152" s="178">
        <v>79.867225958950144</v>
      </c>
      <c r="DG152" s="178">
        <v>80.68985838632733</v>
      </c>
      <c r="DH152" s="178">
        <v>80.754169344800758</v>
      </c>
      <c r="DI152" s="178">
        <v>81.28091772209369</v>
      </c>
      <c r="DJ152" s="178">
        <v>82.200205862880139</v>
      </c>
      <c r="DK152" s="178">
        <v>82.33798724207702</v>
      </c>
      <c r="DL152" s="178">
        <v>83.041041662969107</v>
      </c>
      <c r="DM152" s="178">
        <v>83.17758463559241</v>
      </c>
      <c r="DN152" s="178">
        <v>83.342628199206956</v>
      </c>
      <c r="DO152" s="178">
        <v>83.410576312804892</v>
      </c>
      <c r="DP152" s="178">
        <v>83.873694130953908</v>
      </c>
      <c r="DQ152" s="178">
        <v>84.232235496426028</v>
      </c>
      <c r="DR152" s="178">
        <v>84.579668168059811</v>
      </c>
      <c r="DS152" s="178">
        <v>85.076424982161996</v>
      </c>
      <c r="DT152" s="178">
        <v>85.271608272794381</v>
      </c>
      <c r="DU152" s="178">
        <v>85.723547796640204</v>
      </c>
      <c r="DV152" s="178">
        <v>85.972146085250458</v>
      </c>
      <c r="DW152" s="178">
        <v>86.31603466959146</v>
      </c>
      <c r="DX152" s="178">
        <v>86.393719100794087</v>
      </c>
      <c r="DY152" s="178">
        <v>86.70473648955695</v>
      </c>
      <c r="DZ152" s="178">
        <v>86.990862119972491</v>
      </c>
      <c r="EA152" s="178">
        <v>87.234436533908408</v>
      </c>
      <c r="EB152" s="178">
        <v>87.478692956203346</v>
      </c>
      <c r="EC152" s="178">
        <v>89.674408149404044</v>
      </c>
      <c r="ED152" s="178">
        <v>91.163003324684141</v>
      </c>
      <c r="EE152" s="178">
        <v>92.019935555936172</v>
      </c>
      <c r="EF152" s="178">
        <v>92.406419285271099</v>
      </c>
      <c r="EG152" s="178">
        <v>93.090226787982118</v>
      </c>
      <c r="EH152" s="178">
        <v>93.369497468346054</v>
      </c>
      <c r="EI152" s="178">
        <v>93.518888664295417</v>
      </c>
      <c r="EJ152" s="178">
        <v>94.725282328064822</v>
      </c>
      <c r="EK152" s="178">
        <v>95.189436211472326</v>
      </c>
      <c r="EL152" s="178">
        <v>95.341739309410684</v>
      </c>
      <c r="EM152" s="178">
        <v>95.589627831615147</v>
      </c>
      <c r="EN152" s="178">
        <v>95.780807087278376</v>
      </c>
      <c r="EO152" s="178">
        <v>95.857431732948186</v>
      </c>
      <c r="EP152" s="178">
        <v>95.914946191987951</v>
      </c>
      <c r="EQ152" s="178">
        <v>96.260239998279118</v>
      </c>
      <c r="ER152" s="178">
        <v>96.462386502275507</v>
      </c>
      <c r="ES152" s="178">
        <v>96.693896229880963</v>
      </c>
      <c r="ET152" s="178">
        <v>96.945300360078647</v>
      </c>
      <c r="EU152" s="178">
        <v>97.100412840654784</v>
      </c>
      <c r="EV152" s="178">
        <v>97.226643377347642</v>
      </c>
      <c r="EW152" s="178">
        <v>97.430819328440066</v>
      </c>
      <c r="EX152" s="178">
        <v>98.220008965000432</v>
      </c>
      <c r="EY152" s="178">
        <v>98.328050974861938</v>
      </c>
      <c r="EZ152" s="178">
        <v>98.652533543078988</v>
      </c>
      <c r="FA152" s="178">
        <v>99.293775011108991</v>
      </c>
      <c r="FB152" s="178">
        <v>99.611515091144554</v>
      </c>
      <c r="FC152" s="178">
        <v>100.00000000000001</v>
      </c>
      <c r="FD152" s="178">
        <v>100.47000000000001</v>
      </c>
      <c r="FE152" s="178">
        <v>100.81159800000002</v>
      </c>
      <c r="FF152" s="178">
        <v>100.96281539700003</v>
      </c>
      <c r="FG152" s="178">
        <v>101.38685922166742</v>
      </c>
      <c r="FH152" s="178">
        <v>102.67447233378259</v>
      </c>
      <c r="FI152" s="178">
        <v>104.90250838342568</v>
      </c>
      <c r="FJ152" s="178">
        <v>106.42359475498534</v>
      </c>
      <c r="FK152" s="178">
        <v>107.15791755879474</v>
      </c>
      <c r="FL152" s="178">
        <v>108.42238098598851</v>
      </c>
      <c r="FM152" s="178">
        <v>110.49145621207148</v>
      </c>
      <c r="FN152" s="178">
        <v>111.43063358987409</v>
      </c>
      <c r="FO152" s="178">
        <v>113.29744301506089</v>
      </c>
      <c r="FP152" s="178">
        <v>120.60512808953231</v>
      </c>
      <c r="FQ152" s="178">
        <v>123.89764808637656</v>
      </c>
      <c r="FR152" s="178">
        <v>126.27648292963501</v>
      </c>
      <c r="FS152" s="178">
        <v>131.04973398437522</v>
      </c>
      <c r="FT152" s="178">
        <v>133.06789988773463</v>
      </c>
      <c r="FU152" s="380">
        <v>135.99539368526479</v>
      </c>
      <c r="FV152" s="380">
        <v>135.99539368526479</v>
      </c>
      <c r="FW152" s="380">
        <v>137.49969246211117</v>
      </c>
      <c r="FX152" s="380">
        <v>137.56844230834221</v>
      </c>
      <c r="FY152" s="380">
        <v>137.80230866026639</v>
      </c>
      <c r="FZ152" s="380">
        <v>138.21571558624717</v>
      </c>
      <c r="GA152" s="380">
        <v>138.68564901924043</v>
      </c>
      <c r="GB152" s="380">
        <v>139.25426018021932</v>
      </c>
      <c r="GC152" s="380">
        <v>140.7025044860936</v>
      </c>
    </row>
    <row r="153" spans="2:186" s="234" customFormat="1">
      <c r="B153" s="234" t="s">
        <v>117</v>
      </c>
      <c r="C153" s="380"/>
      <c r="D153" s="178">
        <v>9.4488628352119868</v>
      </c>
      <c r="E153" s="178">
        <v>10.289811627545854</v>
      </c>
      <c r="F153" s="178">
        <v>11.399053320995296</v>
      </c>
      <c r="G153" s="178">
        <v>11.668070979370786</v>
      </c>
      <c r="H153" s="178">
        <v>12.54084268862772</v>
      </c>
      <c r="I153" s="178">
        <v>13.387349570110089</v>
      </c>
      <c r="J153" s="178">
        <v>14.664502719098591</v>
      </c>
      <c r="K153" s="178">
        <v>16.211607755963492</v>
      </c>
      <c r="L153" s="178">
        <v>16.856829744650838</v>
      </c>
      <c r="M153" s="178">
        <v>17.51087473874329</v>
      </c>
      <c r="N153" s="178">
        <v>18.276099964826372</v>
      </c>
      <c r="O153" s="178">
        <v>19.725394692037103</v>
      </c>
      <c r="P153" s="178">
        <v>20.977491265152725</v>
      </c>
      <c r="Q153" s="178">
        <v>22.67037481025055</v>
      </c>
      <c r="R153" s="178">
        <v>24.150750285359909</v>
      </c>
      <c r="S153" s="178">
        <v>26.201187591470191</v>
      </c>
      <c r="T153" s="178">
        <v>27.458844595860761</v>
      </c>
      <c r="U153" s="178">
        <v>28.455600654690507</v>
      </c>
      <c r="V153" s="178">
        <v>29.388944356164355</v>
      </c>
      <c r="W153" s="178">
        <v>31.102319812128737</v>
      </c>
      <c r="X153" s="178">
        <v>32.66054603471639</v>
      </c>
      <c r="Y153" s="178">
        <v>33.372545938273205</v>
      </c>
      <c r="Z153" s="178">
        <v>34.353698788858438</v>
      </c>
      <c r="AA153" s="178">
        <v>34.937711668269031</v>
      </c>
      <c r="AB153" s="178">
        <v>35.615503274633454</v>
      </c>
      <c r="AC153" s="178">
        <v>36.527260158464074</v>
      </c>
      <c r="AD153" s="178">
        <v>37.458705292504909</v>
      </c>
      <c r="AE153" s="178">
        <v>38.009348260304726</v>
      </c>
      <c r="AF153" s="178">
        <v>38.340029590169372</v>
      </c>
      <c r="AG153" s="178">
        <v>38.999478099120289</v>
      </c>
      <c r="AH153" s="178">
        <v>39.990064842837945</v>
      </c>
      <c r="AI153" s="178">
        <v>40.689890977587609</v>
      </c>
      <c r="AJ153" s="178">
        <v>41.536240709921429</v>
      </c>
      <c r="AK153" s="178">
        <v>41.818687146748893</v>
      </c>
      <c r="AL153" s="178">
        <v>42.211782805928337</v>
      </c>
      <c r="AM153" s="178">
        <v>42.532592355253392</v>
      </c>
      <c r="AN153" s="178">
        <v>42.21785117182452</v>
      </c>
      <c r="AO153" s="178">
        <v>42.479601849089832</v>
      </c>
      <c r="AP153" s="178">
        <v>42.917141748135457</v>
      </c>
      <c r="AQ153" s="178">
        <v>43.427855734938269</v>
      </c>
      <c r="AR153" s="178">
        <v>43.671051727053928</v>
      </c>
      <c r="AS153" s="178">
        <v>44.186370137433165</v>
      </c>
      <c r="AT153" s="178">
        <v>45.105446636291774</v>
      </c>
      <c r="AU153" s="178">
        <v>45.63318036193639</v>
      </c>
      <c r="AV153" s="178">
        <v>46.440887654342667</v>
      </c>
      <c r="AW153" s="178">
        <v>46.830991110639147</v>
      </c>
      <c r="AX153" s="178">
        <v>47.266519327968098</v>
      </c>
      <c r="AY153" s="178">
        <v>48.192943106796278</v>
      </c>
      <c r="AZ153" s="178">
        <v>48.448365705262304</v>
      </c>
      <c r="BA153" s="178">
        <v>48.443520868691778</v>
      </c>
      <c r="BB153" s="178">
        <v>48.516186149994816</v>
      </c>
      <c r="BC153" s="178">
        <v>48.739360606284791</v>
      </c>
      <c r="BD153" s="178">
        <v>48.831965391436732</v>
      </c>
      <c r="BE153" s="178">
        <v>48.846614981054159</v>
      </c>
      <c r="BF153" s="178">
        <v>48.890576934537101</v>
      </c>
      <c r="BG153" s="178">
        <v>48.968801857632364</v>
      </c>
      <c r="BH153" s="178">
        <v>49.081430101904914</v>
      </c>
      <c r="BI153" s="178">
        <v>49.233582535220826</v>
      </c>
      <c r="BJ153" s="178">
        <v>49.528984030432149</v>
      </c>
      <c r="BK153" s="178">
        <v>49.974744886706034</v>
      </c>
      <c r="BL153" s="178">
        <v>50.254603458071593</v>
      </c>
      <c r="BM153" s="178">
        <v>50.390290887408383</v>
      </c>
      <c r="BN153" s="178">
        <v>50.667437487289135</v>
      </c>
      <c r="BO153" s="178">
        <v>50.865040493489566</v>
      </c>
      <c r="BP153" s="178">
        <v>51.241441793141391</v>
      </c>
      <c r="BQ153" s="178">
        <v>52.133042880342053</v>
      </c>
      <c r="BR153" s="178">
        <v>52.263375487542902</v>
      </c>
      <c r="BS153" s="178">
        <v>52.660577141248233</v>
      </c>
      <c r="BT153" s="178">
        <v>53.145054450947718</v>
      </c>
      <c r="BU153" s="178">
        <v>53.69776301723757</v>
      </c>
      <c r="BV153" s="178">
        <v>53.86422608259101</v>
      </c>
      <c r="BW153" s="178">
        <v>53.966568112147932</v>
      </c>
      <c r="BX153" s="178">
        <v>54.042121307504942</v>
      </c>
      <c r="BY153" s="178">
        <v>54.225864519950463</v>
      </c>
      <c r="BZ153" s="178">
        <v>54.507839015454209</v>
      </c>
      <c r="CA153" s="178">
        <v>54.943901727577845</v>
      </c>
      <c r="CB153" s="178">
        <v>55.059283921205761</v>
      </c>
      <c r="CC153" s="178">
        <v>55.615382688809937</v>
      </c>
      <c r="CD153" s="178">
        <v>55.726613454187557</v>
      </c>
      <c r="CE153" s="178">
        <v>55.754476760914649</v>
      </c>
      <c r="CF153" s="178">
        <v>55.787929446971191</v>
      </c>
      <c r="CG153" s="178">
        <v>56.423911842666669</v>
      </c>
      <c r="CH153" s="178">
        <v>56.632680316484539</v>
      </c>
      <c r="CI153" s="178">
        <v>56.921506986098613</v>
      </c>
      <c r="CJ153" s="178">
        <v>57.393955494083229</v>
      </c>
      <c r="CK153" s="178">
        <v>57.485785822873765</v>
      </c>
      <c r="CL153" s="178">
        <v>57.560517344443504</v>
      </c>
      <c r="CM153" s="178">
        <v>57.790759413821277</v>
      </c>
      <c r="CN153" s="178">
        <v>57.958352616121353</v>
      </c>
      <c r="CO153" s="178">
        <v>58.346673578649359</v>
      </c>
      <c r="CP153" s="178">
        <v>58.533382934101041</v>
      </c>
      <c r="CQ153" s="178">
        <v>58.609476331915374</v>
      </c>
      <c r="CR153" s="178">
        <v>58.845598278365117</v>
      </c>
      <c r="CS153" s="178">
        <v>59.005759217688947</v>
      </c>
      <c r="CT153" s="178">
        <v>59.492980052095369</v>
      </c>
      <c r="CU153" s="178">
        <v>59.828233768249355</v>
      </c>
      <c r="CV153" s="178">
        <v>60.117601985070941</v>
      </c>
      <c r="CW153" s="178">
        <v>60.275666688978575</v>
      </c>
      <c r="CX153" s="178">
        <v>60.355971161088405</v>
      </c>
      <c r="CY153" s="178">
        <v>60.558383993853589</v>
      </c>
      <c r="CZ153" s="178">
        <v>61.300617167339148</v>
      </c>
      <c r="DA153" s="178">
        <v>62.056921679913778</v>
      </c>
      <c r="DB153" s="178">
        <v>62.533564455323003</v>
      </c>
      <c r="DC153" s="178">
        <v>62.896377886330995</v>
      </c>
      <c r="DD153" s="178">
        <v>63.793076229826035</v>
      </c>
      <c r="DE153" s="178">
        <v>63.971696843269541</v>
      </c>
      <c r="DF153" s="178">
        <v>64.227583630642613</v>
      </c>
      <c r="DG153" s="178">
        <v>64.433111898260677</v>
      </c>
      <c r="DH153" s="178">
        <v>64.757277297183307</v>
      </c>
      <c r="DI153" s="178">
        <v>65.151242183324996</v>
      </c>
      <c r="DJ153" s="178">
        <v>65.487169692361306</v>
      </c>
      <c r="DK153" s="178">
        <v>65.665518665466152</v>
      </c>
      <c r="DL153" s="178">
        <v>66.363248895574557</v>
      </c>
      <c r="DM153" s="178">
        <v>67.65980767510284</v>
      </c>
      <c r="DN153" s="178">
        <v>68.120418127119933</v>
      </c>
      <c r="DO153" s="178">
        <v>69.212924127523905</v>
      </c>
      <c r="DP153" s="178">
        <v>69.698420358981551</v>
      </c>
      <c r="DQ153" s="178">
        <v>70.436995391838252</v>
      </c>
      <c r="DR153" s="178">
        <v>71.018579800493711</v>
      </c>
      <c r="DS153" s="178">
        <v>71.937526998041733</v>
      </c>
      <c r="DT153" s="178">
        <v>72.541479990220822</v>
      </c>
      <c r="DU153" s="178">
        <v>73.491773378092716</v>
      </c>
      <c r="DV153" s="178">
        <v>74.31488123992736</v>
      </c>
      <c r="DW153" s="178">
        <v>74.909400289846772</v>
      </c>
      <c r="DX153" s="178">
        <v>75.523657372223511</v>
      </c>
      <c r="DY153" s="178">
        <v>76.112741899726856</v>
      </c>
      <c r="DZ153" s="178">
        <v>76.577029625315191</v>
      </c>
      <c r="EA153" s="178">
        <v>77.136041941580004</v>
      </c>
      <c r="EB153" s="178">
        <v>77.514008547093738</v>
      </c>
      <c r="EC153" s="178">
        <v>78.056606606923381</v>
      </c>
      <c r="ED153" s="178">
        <v>78.563974549868377</v>
      </c>
      <c r="EE153" s="178">
        <v>79.365327090277034</v>
      </c>
      <c r="EF153" s="178">
        <v>79.936757445327032</v>
      </c>
      <c r="EG153" s="178">
        <v>80.552270477656052</v>
      </c>
      <c r="EH153" s="178">
        <v>80.938921375948794</v>
      </c>
      <c r="EI153" s="178">
        <v>81.497399933442836</v>
      </c>
      <c r="EJ153" s="178">
        <v>82.165678612897068</v>
      </c>
      <c r="EK153" s="178">
        <v>82.707972091742178</v>
      </c>
      <c r="EL153" s="178">
        <v>83.410989854521986</v>
      </c>
      <c r="EM153" s="178">
        <v>84.111642169299969</v>
      </c>
      <c r="EN153" s="178">
        <v>85.14621536798235</v>
      </c>
      <c r="EO153" s="178">
        <v>85.955104413978191</v>
      </c>
      <c r="EP153" s="178">
        <v>86.917801583414757</v>
      </c>
      <c r="EQ153" s="178">
        <v>88.125959025424223</v>
      </c>
      <c r="ER153" s="178">
        <v>89.04246899928863</v>
      </c>
      <c r="ES153" s="178">
        <v>89.710287516783296</v>
      </c>
      <c r="ET153" s="178">
        <v>90.786810966984703</v>
      </c>
      <c r="EU153" s="178">
        <v>91.485869411430485</v>
      </c>
      <c r="EV153" s="178">
        <v>92.382430931662512</v>
      </c>
      <c r="EW153" s="178">
        <v>93.555687804494625</v>
      </c>
      <c r="EX153" s="178">
        <v>94.874823002537994</v>
      </c>
      <c r="EY153" s="178">
        <v>96.022808360868709</v>
      </c>
      <c r="EZ153" s="178">
        <v>97.184684342035226</v>
      </c>
      <c r="FA153" s="178">
        <v>97.835821727126856</v>
      </c>
      <c r="FB153" s="178">
        <v>98.843530690916253</v>
      </c>
      <c r="FC153" s="178">
        <v>99.999999999999972</v>
      </c>
      <c r="FD153" s="178">
        <v>101.24999999999997</v>
      </c>
      <c r="FE153" s="178">
        <v>102.29287499999997</v>
      </c>
      <c r="FF153" s="178">
        <v>103.11121799999997</v>
      </c>
      <c r="FG153" s="178">
        <v>104.09077457099997</v>
      </c>
      <c r="FH153" s="178">
        <v>105.24618216873807</v>
      </c>
      <c r="FI153" s="178">
        <v>106.69857948266666</v>
      </c>
      <c r="FJ153" s="178">
        <v>108.37374718054453</v>
      </c>
      <c r="FK153" s="178">
        <v>110.02102813768882</v>
      </c>
      <c r="FL153" s="178">
        <v>111.83637510196068</v>
      </c>
      <c r="FM153" s="178">
        <v>113.8495278637275</v>
      </c>
      <c r="FN153" s="178">
        <v>115.80773974298363</v>
      </c>
      <c r="FO153" s="178">
        <v>117.46262785990665</v>
      </c>
      <c r="FP153" s="178">
        <v>119.70616405203086</v>
      </c>
      <c r="FQ153" s="178">
        <v>123.08187787829813</v>
      </c>
      <c r="FR153" s="178">
        <v>125.5927481870154</v>
      </c>
      <c r="FS153" s="178">
        <v>129.51124193045027</v>
      </c>
      <c r="FT153" s="178">
        <v>132.95624096580025</v>
      </c>
      <c r="FU153" s="380">
        <v>136.91833694658109</v>
      </c>
      <c r="FV153" s="380">
        <v>136.91833694658109</v>
      </c>
      <c r="FW153" s="380">
        <v>144.13950461283113</v>
      </c>
      <c r="FX153" s="380">
        <v>147.91595963368732</v>
      </c>
      <c r="FY153" s="380">
        <v>155.29696601940833</v>
      </c>
      <c r="FZ153" s="380">
        <v>159.94034530338865</v>
      </c>
      <c r="GA153" s="380">
        <v>164.32271076470153</v>
      </c>
      <c r="GB153" s="380">
        <v>166.73825461294263</v>
      </c>
      <c r="GC153" s="380">
        <v>170.02299822881761</v>
      </c>
    </row>
    <row r="154" spans="2:186" s="234" customFormat="1">
      <c r="B154" s="234" t="s">
        <v>118</v>
      </c>
      <c r="C154" s="380"/>
      <c r="D154" s="178">
        <v>18.931380601112334</v>
      </c>
      <c r="E154" s="178">
        <v>19.470924948244036</v>
      </c>
      <c r="F154" s="178">
        <v>20.584661855283592</v>
      </c>
      <c r="G154" s="178">
        <v>20.998413558574793</v>
      </c>
      <c r="H154" s="178">
        <v>22.174324717854983</v>
      </c>
      <c r="I154" s="178">
        <v>23.320737305768088</v>
      </c>
      <c r="J154" s="178">
        <v>24.682668364424945</v>
      </c>
      <c r="K154" s="178">
        <v>26.208057269346408</v>
      </c>
      <c r="L154" s="178">
        <v>27.020507044696146</v>
      </c>
      <c r="M154" s="178">
        <v>28.333703687068379</v>
      </c>
      <c r="N154" s="178">
        <v>29.982725241655761</v>
      </c>
      <c r="O154" s="178">
        <v>31.466870141117724</v>
      </c>
      <c r="P154" s="178">
        <v>32.713672698739003</v>
      </c>
      <c r="Q154" s="178">
        <v>34.908760136824391</v>
      </c>
      <c r="R154" s="178">
        <v>36.671652523734025</v>
      </c>
      <c r="S154" s="178">
        <v>39.079475449475325</v>
      </c>
      <c r="T154" s="178">
        <v>41.146779700752568</v>
      </c>
      <c r="U154" s="178">
        <v>42.541655532608083</v>
      </c>
      <c r="V154" s="178">
        <v>44.115696787314576</v>
      </c>
      <c r="W154" s="178">
        <v>47.031744344956074</v>
      </c>
      <c r="X154" s="178">
        <v>47.638453847006005</v>
      </c>
      <c r="Y154" s="178">
        <v>47.833771507778728</v>
      </c>
      <c r="Z154" s="178">
        <v>47.910305542191175</v>
      </c>
      <c r="AA154" s="178">
        <v>48.068409550480411</v>
      </c>
      <c r="AB154" s="178">
        <v>48.693298874636653</v>
      </c>
      <c r="AC154" s="178">
        <v>49.267879801357367</v>
      </c>
      <c r="AD154" s="178">
        <v>49.4797316845032</v>
      </c>
      <c r="AE154" s="178">
        <v>49.558899255198405</v>
      </c>
      <c r="AF154" s="178">
        <v>49.618369934304646</v>
      </c>
      <c r="AG154" s="178">
        <v>49.926003827897333</v>
      </c>
      <c r="AH154" s="178">
        <v>50.41028606502794</v>
      </c>
      <c r="AI154" s="178">
        <v>51.05553772666029</v>
      </c>
      <c r="AJ154" s="178">
        <v>51.494615351109566</v>
      </c>
      <c r="AK154" s="178">
        <v>51.592455120276675</v>
      </c>
      <c r="AL154" s="178">
        <v>51.690480785005199</v>
      </c>
      <c r="AM154" s="178">
        <v>51.91274985238072</v>
      </c>
      <c r="AN154" s="178">
        <v>53.278055173498331</v>
      </c>
      <c r="AO154" s="178">
        <v>53.523134227296417</v>
      </c>
      <c r="AP154" s="178">
        <v>53.897796166887488</v>
      </c>
      <c r="AQ154" s="178">
        <v>53.967863301904444</v>
      </c>
      <c r="AR154" s="178">
        <v>54.140560464470546</v>
      </c>
      <c r="AS154" s="178">
        <v>54.519544387721837</v>
      </c>
      <c r="AT154" s="178">
        <v>55.228298464762219</v>
      </c>
      <c r="AU154" s="178">
        <v>55.498917127239551</v>
      </c>
      <c r="AV154" s="178">
        <v>55.732012579173954</v>
      </c>
      <c r="AW154" s="178">
        <v>55.821183799300634</v>
      </c>
      <c r="AX154" s="178">
        <v>55.871422864719996</v>
      </c>
      <c r="AY154" s="178">
        <v>55.877010007006469</v>
      </c>
      <c r="AZ154" s="178">
        <v>55.916123914011372</v>
      </c>
      <c r="BA154" s="178">
        <v>55.988814875099592</v>
      </c>
      <c r="BB154" s="178">
        <v>56.083995860387262</v>
      </c>
      <c r="BC154" s="178">
        <v>56.280289845898622</v>
      </c>
      <c r="BD154" s="178">
        <v>56.466014802390092</v>
      </c>
      <c r="BE154" s="178">
        <v>56.494247809791283</v>
      </c>
      <c r="BF154" s="178">
        <v>56.494247809791283</v>
      </c>
      <c r="BG154" s="178">
        <v>56.652431703658692</v>
      </c>
      <c r="BH154" s="178">
        <v>56.969685321199186</v>
      </c>
      <c r="BI154" s="178">
        <v>57.129200440098536</v>
      </c>
      <c r="BJ154" s="178">
        <v>57.169190880406603</v>
      </c>
      <c r="BK154" s="178">
        <v>57.940974957292099</v>
      </c>
      <c r="BL154" s="178">
        <v>58.566737486830846</v>
      </c>
      <c r="BM154" s="178">
        <v>58.789291089280802</v>
      </c>
      <c r="BN154" s="178">
        <v>59.071479686509342</v>
      </c>
      <c r="BO154" s="178">
        <v>58.976965319010922</v>
      </c>
      <c r="BP154" s="178">
        <v>59.147998518436047</v>
      </c>
      <c r="BQ154" s="178">
        <v>59.502886509546663</v>
      </c>
      <c r="BR154" s="178">
        <v>59.925357003764454</v>
      </c>
      <c r="BS154" s="178">
        <v>60.35082703849119</v>
      </c>
      <c r="BT154" s="178">
        <v>60.851738902910668</v>
      </c>
      <c r="BU154" s="178">
        <v>62.007921942065963</v>
      </c>
      <c r="BV154" s="178">
        <v>62.03892590303699</v>
      </c>
      <c r="BW154" s="178">
        <v>62.063741473398203</v>
      </c>
      <c r="BX154" s="178">
        <v>62.287170942702438</v>
      </c>
      <c r="BY154" s="178">
        <v>62.903813935035195</v>
      </c>
      <c r="BZ154" s="178">
        <v>63.029621562905263</v>
      </c>
      <c r="CA154" s="178">
        <v>63.993974772817715</v>
      </c>
      <c r="CB154" s="178">
        <v>64.269148864340835</v>
      </c>
      <c r="CC154" s="178">
        <v>64.352698757864488</v>
      </c>
      <c r="CD154" s="178">
        <v>64.404180916870772</v>
      </c>
      <c r="CE154" s="178">
        <v>64.404180916870772</v>
      </c>
      <c r="CF154" s="178">
        <v>64.455704261604268</v>
      </c>
      <c r="CG154" s="178">
        <v>65.138934726777265</v>
      </c>
      <c r="CH154" s="178">
        <v>65.288754276648845</v>
      </c>
      <c r="CI154" s="178">
        <v>65.471562788623459</v>
      </c>
      <c r="CJ154" s="178">
        <v>65.739996196056808</v>
      </c>
      <c r="CK154" s="178">
        <v>65.739996196056808</v>
      </c>
      <c r="CL154" s="178">
        <v>66.121288173993932</v>
      </c>
      <c r="CM154" s="178">
        <v>66.167573075715723</v>
      </c>
      <c r="CN154" s="178">
        <v>66.167573075715723</v>
      </c>
      <c r="CO154" s="178">
        <v>66.167573075715723</v>
      </c>
      <c r="CP154" s="178">
        <v>66.167573075715723</v>
      </c>
      <c r="CQ154" s="178">
        <v>66.167573075715723</v>
      </c>
      <c r="CR154" s="178">
        <v>67.042799168464327</v>
      </c>
      <c r="CS154" s="178">
        <v>67.394825678154234</v>
      </c>
      <c r="CT154" s="178">
        <v>67.557529223203403</v>
      </c>
      <c r="CU154" s="178">
        <v>67.91391420752268</v>
      </c>
      <c r="CV154" s="178">
        <v>68.22372978168687</v>
      </c>
      <c r="CW154" s="178">
        <v>68.373337499615417</v>
      </c>
      <c r="CX154" s="178">
        <v>68.52447269940275</v>
      </c>
      <c r="CY154" s="178">
        <v>69.065956826792231</v>
      </c>
      <c r="CZ154" s="178">
        <v>70.061065625451434</v>
      </c>
      <c r="DA154" s="178">
        <v>70.633316538086746</v>
      </c>
      <c r="DB154" s="178">
        <v>70.769228376649934</v>
      </c>
      <c r="DC154" s="178">
        <v>71.312694787410209</v>
      </c>
      <c r="DD154" s="178">
        <v>71.823083307990146</v>
      </c>
      <c r="DE154" s="178">
        <v>72.684960307686026</v>
      </c>
      <c r="DF154" s="178">
        <v>72.793987748147558</v>
      </c>
      <c r="DG154" s="178">
        <v>73.150678288113468</v>
      </c>
      <c r="DH154" s="178">
        <v>73.229697701507177</v>
      </c>
      <c r="DI154" s="178">
        <v>73.627179289756199</v>
      </c>
      <c r="DJ154" s="178">
        <v>73.930437100915654</v>
      </c>
      <c r="DK154" s="178">
        <v>74.47615198742028</v>
      </c>
      <c r="DL154" s="178">
        <v>74.907813773012151</v>
      </c>
      <c r="DM154" s="178">
        <v>76.531055373154189</v>
      </c>
      <c r="DN154" s="178">
        <v>77.656676669653336</v>
      </c>
      <c r="DO154" s="178">
        <v>78.380692922990775</v>
      </c>
      <c r="DP154" s="178">
        <v>79.020560221634497</v>
      </c>
      <c r="DQ154" s="178">
        <v>79.717121114082005</v>
      </c>
      <c r="DR154" s="178">
        <v>80.405012417010738</v>
      </c>
      <c r="DS154" s="178">
        <v>81.399319433095428</v>
      </c>
      <c r="DT154" s="178">
        <v>81.868678667122254</v>
      </c>
      <c r="DU154" s="178">
        <v>82.449946285658825</v>
      </c>
      <c r="DV154" s="178">
        <v>82.952890958001348</v>
      </c>
      <c r="DW154" s="178">
        <v>83.533561194707346</v>
      </c>
      <c r="DX154" s="178">
        <v>83.876048795605641</v>
      </c>
      <c r="DY154" s="178">
        <v>84.513506766452252</v>
      </c>
      <c r="DZ154" s="178">
        <v>84.995233755021033</v>
      </c>
      <c r="EA154" s="178">
        <v>85.581700867930664</v>
      </c>
      <c r="EB154" s="178">
        <v>86.103749243225039</v>
      </c>
      <c r="EC154" s="178">
        <v>86.723696237776267</v>
      </c>
      <c r="ED154" s="178">
        <v>87.261383154450485</v>
      </c>
      <c r="EE154" s="178">
        <v>87.898391251477975</v>
      </c>
      <c r="EF154" s="178">
        <v>88.496100311988016</v>
      </c>
      <c r="EG154" s="178">
        <v>89.080174574047135</v>
      </c>
      <c r="EH154" s="178">
        <v>89.552299499289589</v>
      </c>
      <c r="EI154" s="178">
        <v>90.385135884632987</v>
      </c>
      <c r="EJ154" s="178">
        <v>91.10821697171005</v>
      </c>
      <c r="EK154" s="178">
        <v>91.381541622625164</v>
      </c>
      <c r="EL154" s="178">
        <v>91.710515172466614</v>
      </c>
      <c r="EM154" s="178">
        <v>92.233265108949681</v>
      </c>
      <c r="EN154" s="178">
        <v>92.556081536831016</v>
      </c>
      <c r="EO154" s="178">
        <v>92.750449308058364</v>
      </c>
      <c r="EP154" s="178">
        <v>93.186376419806237</v>
      </c>
      <c r="EQ154" s="178">
        <v>93.391386447929804</v>
      </c>
      <c r="ER154" s="178">
        <v>93.895699934748635</v>
      </c>
      <c r="ES154" s="178">
        <v>94.121049614592025</v>
      </c>
      <c r="ET154" s="178">
        <v>94.921078536316045</v>
      </c>
      <c r="EU154" s="178">
        <v>95.623494517484787</v>
      </c>
      <c r="EV154" s="178">
        <v>96.044237893361711</v>
      </c>
      <c r="EW154" s="178">
        <v>96.361183878409818</v>
      </c>
      <c r="EX154" s="178">
        <v>96.948987100068123</v>
      </c>
      <c r="EY154" s="178">
        <v>97.540375921378541</v>
      </c>
      <c r="EZ154" s="178">
        <v>97.842751086734822</v>
      </c>
      <c r="FA154" s="178">
        <v>98.1852007155384</v>
      </c>
      <c r="FB154" s="178">
        <v>98.980500841334262</v>
      </c>
      <c r="FC154" s="178">
        <v>100</v>
      </c>
      <c r="FD154" s="178">
        <v>101.16000000000001</v>
      </c>
      <c r="FE154" s="178">
        <v>102.27276000000001</v>
      </c>
      <c r="FF154" s="178">
        <v>103.47957856800001</v>
      </c>
      <c r="FG154" s="178">
        <v>103.7796693458472</v>
      </c>
      <c r="FH154" s="178">
        <v>104.16365412242683</v>
      </c>
      <c r="FI154" s="178">
        <v>105.4761161643694</v>
      </c>
      <c r="FJ154" s="178">
        <v>106.5308773260131</v>
      </c>
      <c r="FK154" s="178">
        <v>108.03296269630988</v>
      </c>
      <c r="FL154" s="178">
        <v>110.87422961522283</v>
      </c>
      <c r="FM154" s="178">
        <v>112.54880766822653</v>
      </c>
      <c r="FN154" s="178">
        <v>114.46213739858636</v>
      </c>
      <c r="FO154" s="178">
        <v>117.33430568440947</v>
      </c>
      <c r="FP154" s="178">
        <v>121.91034360610143</v>
      </c>
      <c r="FQ154" s="178">
        <v>129.02990767269776</v>
      </c>
      <c r="FR154" s="178">
        <v>149.55856598342399</v>
      </c>
      <c r="FS154" s="178">
        <v>154.61364551366373</v>
      </c>
      <c r="FT154" s="178">
        <v>159.73135718016599</v>
      </c>
      <c r="FU154" s="380">
        <v>166.48799358888701</v>
      </c>
      <c r="FV154" s="380">
        <v>166.48799358888701</v>
      </c>
      <c r="FW154" s="380">
        <v>186.32676707232446</v>
      </c>
      <c r="FX154" s="380">
        <v>192.08426417485927</v>
      </c>
      <c r="FY154" s="380">
        <v>197.40499829250288</v>
      </c>
      <c r="FZ154" s="380">
        <v>199.75411777218366</v>
      </c>
      <c r="GA154" s="380">
        <v>206.02639707023025</v>
      </c>
      <c r="GB154" s="380">
        <v>209.81728277632249</v>
      </c>
      <c r="GC154" s="380">
        <v>214.74798892156608</v>
      </c>
    </row>
    <row r="155" spans="2:186" s="234" customFormat="1">
      <c r="B155" s="234" t="s">
        <v>343</v>
      </c>
      <c r="C155" s="380"/>
      <c r="D155" s="178">
        <v>10.874041085219865</v>
      </c>
      <c r="E155" s="178">
        <v>11.617825495448903</v>
      </c>
      <c r="F155" s="178">
        <v>11.773504357087919</v>
      </c>
      <c r="G155" s="178">
        <v>11.778213758830754</v>
      </c>
      <c r="H155" s="178">
        <v>11.925441430816138</v>
      </c>
      <c r="I155" s="178">
        <v>12.004149344259524</v>
      </c>
      <c r="J155" s="178">
        <v>12.145798306521787</v>
      </c>
      <c r="K155" s="178">
        <v>12.273329188740265</v>
      </c>
      <c r="L155" s="178">
        <v>12.306467177549862</v>
      </c>
      <c r="M155" s="178">
        <v>12.322465584880678</v>
      </c>
      <c r="N155" s="178">
        <v>14.255860435148458</v>
      </c>
      <c r="O155" s="178">
        <v>14.589447569330932</v>
      </c>
      <c r="P155" s="178">
        <v>14.862718630155927</v>
      </c>
      <c r="Q155" s="178">
        <v>15.121329934320642</v>
      </c>
      <c r="R155" s="178">
        <v>15.311858691493081</v>
      </c>
      <c r="S155" s="178">
        <v>15.562701204962671</v>
      </c>
      <c r="T155" s="178">
        <v>18.374881312699426</v>
      </c>
      <c r="U155" s="178">
        <v>18.542092732644992</v>
      </c>
      <c r="V155" s="178">
        <v>18.642220033401276</v>
      </c>
      <c r="W155" s="178">
        <v>19.093361758209586</v>
      </c>
      <c r="X155" s="178">
        <v>19.139185826429287</v>
      </c>
      <c r="Y155" s="178">
        <v>19.139185826429287</v>
      </c>
      <c r="Z155" s="178">
        <v>19.139185826429287</v>
      </c>
      <c r="AA155" s="178">
        <v>19.139185826429287</v>
      </c>
      <c r="AB155" s="178">
        <v>19.259762697135791</v>
      </c>
      <c r="AC155" s="178">
        <v>19.350283581812327</v>
      </c>
      <c r="AD155" s="178">
        <v>19.472190368377746</v>
      </c>
      <c r="AE155" s="178">
        <v>21.174059806573958</v>
      </c>
      <c r="AF155" s="178">
        <v>28.612507016623386</v>
      </c>
      <c r="AG155" s="178">
        <v>28.612507016623386</v>
      </c>
      <c r="AH155" s="178">
        <v>28.615368267325049</v>
      </c>
      <c r="AI155" s="178">
        <v>28.669737467032967</v>
      </c>
      <c r="AJ155" s="178">
        <v>28.686939309513185</v>
      </c>
      <c r="AK155" s="178">
        <v>28.686939309513185</v>
      </c>
      <c r="AL155" s="178">
        <v>30.944601433171872</v>
      </c>
      <c r="AM155" s="178">
        <v>34.088572938782129</v>
      </c>
      <c r="AN155" s="178">
        <v>36.86679163329287</v>
      </c>
      <c r="AO155" s="178">
        <v>37.674174370061984</v>
      </c>
      <c r="AP155" s="178">
        <v>39.109560413561347</v>
      </c>
      <c r="AQ155" s="178">
        <v>39.109560413561347</v>
      </c>
      <c r="AR155" s="178">
        <v>39.148669973974904</v>
      </c>
      <c r="AS155" s="178">
        <v>39.16432944196449</v>
      </c>
      <c r="AT155" s="178">
        <v>39.176078740797081</v>
      </c>
      <c r="AU155" s="178">
        <v>39.191749172293399</v>
      </c>
      <c r="AV155" s="178">
        <v>39.203506697045086</v>
      </c>
      <c r="AW155" s="178">
        <v>39.29367476244829</v>
      </c>
      <c r="AX155" s="178">
        <v>39.387979581878163</v>
      </c>
      <c r="AY155" s="178">
        <v>39.387979581878163</v>
      </c>
      <c r="AZ155" s="178">
        <v>39.387979581878163</v>
      </c>
      <c r="BA155" s="178">
        <v>39.387979581878163</v>
      </c>
      <c r="BB155" s="178">
        <v>39.387979581878163</v>
      </c>
      <c r="BC155" s="178">
        <v>39.387979581878163</v>
      </c>
      <c r="BD155" s="178">
        <v>39.387979581878163</v>
      </c>
      <c r="BE155" s="178">
        <v>39.387979581878163</v>
      </c>
      <c r="BF155" s="178">
        <v>39.387979581878163</v>
      </c>
      <c r="BG155" s="178">
        <v>39.387979581878163</v>
      </c>
      <c r="BH155" s="178">
        <v>39.387979581878163</v>
      </c>
      <c r="BI155" s="178">
        <v>39.474633136958296</v>
      </c>
      <c r="BJ155" s="178">
        <v>41.132567728710548</v>
      </c>
      <c r="BK155" s="178">
        <v>43.3701794131524</v>
      </c>
      <c r="BL155" s="178">
        <v>43.192361677558473</v>
      </c>
      <c r="BM155" s="178">
        <v>43.192361677558473</v>
      </c>
      <c r="BN155" s="178">
        <v>44.47085558321421</v>
      </c>
      <c r="BO155" s="178">
        <v>47.059059378157279</v>
      </c>
      <c r="BP155" s="178">
        <v>47.059059378157279</v>
      </c>
      <c r="BQ155" s="178">
        <v>47.059059378157279</v>
      </c>
      <c r="BR155" s="178">
        <v>47.059059378157279</v>
      </c>
      <c r="BS155" s="178">
        <v>47.059059378157279</v>
      </c>
      <c r="BT155" s="178">
        <v>47.077883001908539</v>
      </c>
      <c r="BU155" s="178">
        <v>47.148499826411403</v>
      </c>
      <c r="BV155" s="178">
        <v>47.148499826411403</v>
      </c>
      <c r="BW155" s="178">
        <v>50.114140465492675</v>
      </c>
      <c r="BX155" s="178">
        <v>50.129174707632323</v>
      </c>
      <c r="BY155" s="178">
        <v>50.129174707632323</v>
      </c>
      <c r="BZ155" s="178">
        <v>50.991396512603608</v>
      </c>
      <c r="CA155" s="178">
        <v>52.128504654834664</v>
      </c>
      <c r="CB155" s="178">
        <v>52.128504654834664</v>
      </c>
      <c r="CC155" s="178">
        <v>52.128504654834664</v>
      </c>
      <c r="CD155" s="178">
        <v>52.128504654834664</v>
      </c>
      <c r="CE155" s="178">
        <v>52.128504654834664</v>
      </c>
      <c r="CF155" s="178">
        <v>52.128504654834664</v>
      </c>
      <c r="CG155" s="178">
        <v>52.175420309024013</v>
      </c>
      <c r="CH155" s="178">
        <v>52.175420309024013</v>
      </c>
      <c r="CI155" s="178">
        <v>53.970254767654438</v>
      </c>
      <c r="CJ155" s="178">
        <v>53.970254767654438</v>
      </c>
      <c r="CK155" s="178">
        <v>56.371931104815062</v>
      </c>
      <c r="CL155" s="178">
        <v>57.826326927319293</v>
      </c>
      <c r="CM155" s="178">
        <v>60.15672790249026</v>
      </c>
      <c r="CN155" s="178">
        <v>60.481574233163713</v>
      </c>
      <c r="CO155" s="178">
        <v>60.590441066783406</v>
      </c>
      <c r="CP155" s="178">
        <v>60.675267684276903</v>
      </c>
      <c r="CQ155" s="178">
        <v>60.675267684276903</v>
      </c>
      <c r="CR155" s="178">
        <v>60.687171044425661</v>
      </c>
      <c r="CS155" s="178">
        <v>60.691175986062596</v>
      </c>
      <c r="CT155" s="178">
        <v>61.732146673821859</v>
      </c>
      <c r="CU155" s="178">
        <v>65.277526291082168</v>
      </c>
      <c r="CV155" s="178">
        <v>65.307213413248618</v>
      </c>
      <c r="CW155" s="178">
        <v>65.309470490324756</v>
      </c>
      <c r="CX155" s="178">
        <v>67.421035204899056</v>
      </c>
      <c r="CY155" s="178">
        <v>67.429282059794502</v>
      </c>
      <c r="CZ155" s="178">
        <v>67.646937463262148</v>
      </c>
      <c r="DA155" s="178">
        <v>67.882702276300392</v>
      </c>
      <c r="DB155" s="178">
        <v>68.534899541310054</v>
      </c>
      <c r="DC155" s="178">
        <v>69.354155928938667</v>
      </c>
      <c r="DD155" s="178">
        <v>77.435617977686874</v>
      </c>
      <c r="DE155" s="178">
        <v>79.890327067579548</v>
      </c>
      <c r="DF155" s="178">
        <v>80.034129656301189</v>
      </c>
      <c r="DG155" s="178">
        <v>81.746860030946038</v>
      </c>
      <c r="DH155" s="178">
        <v>81.758540085443997</v>
      </c>
      <c r="DI155" s="178">
        <v>82.958788015017177</v>
      </c>
      <c r="DJ155" s="178">
        <v>84.207924643655119</v>
      </c>
      <c r="DK155" s="178">
        <v>84.838075654683621</v>
      </c>
      <c r="DL155" s="178">
        <v>84.888875115222689</v>
      </c>
      <c r="DM155" s="178">
        <v>85.655925873970972</v>
      </c>
      <c r="DN155" s="178">
        <v>85.669159584742658</v>
      </c>
      <c r="DO155" s="178">
        <v>85.87109108673117</v>
      </c>
      <c r="DP155" s="178">
        <v>85.926912628330953</v>
      </c>
      <c r="DQ155" s="178">
        <v>86.028599267683717</v>
      </c>
      <c r="DR155" s="178">
        <v>86.411338651102469</v>
      </c>
      <c r="DS155" s="178">
        <v>87.11846996233875</v>
      </c>
      <c r="DT155" s="178">
        <v>87.613652744337955</v>
      </c>
      <c r="DU155" s="178">
        <v>87.788880049826631</v>
      </c>
      <c r="DV155" s="178">
        <v>87.946900033916322</v>
      </c>
      <c r="DW155" s="178">
        <v>88.333866394065552</v>
      </c>
      <c r="DX155" s="178">
        <v>88.590034606608327</v>
      </c>
      <c r="DY155" s="178">
        <v>88.767214675821549</v>
      </c>
      <c r="DZ155" s="178">
        <v>88.971379269575934</v>
      </c>
      <c r="EA155" s="178">
        <v>88.998070683356801</v>
      </c>
      <c r="EB155" s="178">
        <v>89.336263351953562</v>
      </c>
      <c r="EC155" s="178">
        <v>89.890148184735679</v>
      </c>
      <c r="ED155" s="178">
        <v>90.97781897777098</v>
      </c>
      <c r="EE155" s="178">
        <v>91.450903636455394</v>
      </c>
      <c r="EF155" s="178">
        <v>91.67953089554652</v>
      </c>
      <c r="EG155" s="178">
        <v>91.67953089554652</v>
      </c>
      <c r="EH155" s="178">
        <v>92.321287611815336</v>
      </c>
      <c r="EI155" s="178">
        <v>93.216804101649956</v>
      </c>
      <c r="EJ155" s="178">
        <v>93.496454513954902</v>
      </c>
      <c r="EK155" s="178">
        <v>93.646048841177233</v>
      </c>
      <c r="EL155" s="178">
        <v>94.058091456078415</v>
      </c>
      <c r="EM155" s="178">
        <v>94.283830875573003</v>
      </c>
      <c r="EN155" s="178">
        <v>94.491255303499258</v>
      </c>
      <c r="EO155" s="178">
        <v>94.557399182211697</v>
      </c>
      <c r="EP155" s="178">
        <v>94.661412321312142</v>
      </c>
      <c r="EQ155" s="178">
        <v>94.718209168704917</v>
      </c>
      <c r="ER155" s="178">
        <v>94.841342840624236</v>
      </c>
      <c r="ES155" s="178">
        <v>94.860311109192352</v>
      </c>
      <c r="ET155" s="178">
        <v>95.059517762521651</v>
      </c>
      <c r="EU155" s="178">
        <v>95.401732026466732</v>
      </c>
      <c r="EV155" s="178">
        <v>96.069544150651993</v>
      </c>
      <c r="EW155" s="178">
        <v>96.70360314204629</v>
      </c>
      <c r="EX155" s="178">
        <v>97.051736113357663</v>
      </c>
      <c r="EY155" s="178">
        <v>97.08085163419166</v>
      </c>
      <c r="EZ155" s="178">
        <v>97.556547807199195</v>
      </c>
      <c r="FA155" s="178">
        <v>99.146719536456544</v>
      </c>
      <c r="FB155" s="178">
        <v>99.226036912085704</v>
      </c>
      <c r="FC155" s="178">
        <v>99.999999999999972</v>
      </c>
      <c r="FD155" s="178">
        <v>101.58999999999997</v>
      </c>
      <c r="FE155" s="178">
        <v>101.58999999999997</v>
      </c>
      <c r="FF155" s="178">
        <v>101.63063599999997</v>
      </c>
      <c r="FG155" s="178">
        <v>102.86036669559996</v>
      </c>
      <c r="FH155" s="178">
        <v>105.59645244970292</v>
      </c>
      <c r="FI155" s="178">
        <v>105.59645244970292</v>
      </c>
      <c r="FJ155" s="178">
        <v>106.42010477881061</v>
      </c>
      <c r="FK155" s="178">
        <v>108.25053058100616</v>
      </c>
      <c r="FL155" s="178">
        <v>108.77013312779498</v>
      </c>
      <c r="FM155" s="178">
        <v>109.538760212681</v>
      </c>
      <c r="FN155" s="178">
        <v>110.00977688159553</v>
      </c>
      <c r="FO155" s="178">
        <v>111.42397898109319</v>
      </c>
      <c r="FP155" s="178">
        <v>123.71404386270777</v>
      </c>
      <c r="FQ155" s="178">
        <v>125.54501171187583</v>
      </c>
      <c r="FR155" s="178">
        <v>127.82993092503197</v>
      </c>
      <c r="FS155" s="178">
        <v>131.39638599784038</v>
      </c>
      <c r="FT155" s="178">
        <v>134.68129564778638</v>
      </c>
      <c r="FU155" s="380">
        <v>138.02139177985148</v>
      </c>
      <c r="FV155" s="380">
        <v>138.02139177985148</v>
      </c>
      <c r="FW155" s="380">
        <v>142.22052966017719</v>
      </c>
      <c r="FX155" s="380">
        <v>142.32008403093931</v>
      </c>
      <c r="FY155" s="380">
        <v>144.38372524938794</v>
      </c>
      <c r="FZ155" s="380">
        <v>145.48104156128329</v>
      </c>
      <c r="GA155" s="380">
        <v>145.48104156128329</v>
      </c>
      <c r="GB155" s="380">
        <v>146.06296572752842</v>
      </c>
      <c r="GC155" s="380">
        <v>146.83709944588435</v>
      </c>
    </row>
    <row r="156" spans="2:186" s="234" customFormat="1">
      <c r="B156" s="234" t="s">
        <v>120</v>
      </c>
      <c r="C156" s="380"/>
      <c r="D156" s="178">
        <v>27.595207847437408</v>
      </c>
      <c r="E156" s="178">
        <v>29.891129140344198</v>
      </c>
      <c r="F156" s="178">
        <v>31.660683985452572</v>
      </c>
      <c r="G156" s="178">
        <v>33.202559295544113</v>
      </c>
      <c r="H156" s="178">
        <v>37.21342845844584</v>
      </c>
      <c r="I156" s="178">
        <v>43.647630238911127</v>
      </c>
      <c r="J156" s="178">
        <v>49.740839420263114</v>
      </c>
      <c r="K156" s="178">
        <v>59.94765966930111</v>
      </c>
      <c r="L156" s="178">
        <v>61.728105161479355</v>
      </c>
      <c r="M156" s="178">
        <v>62.110819413480527</v>
      </c>
      <c r="N156" s="178">
        <v>64.253642683245602</v>
      </c>
      <c r="O156" s="178">
        <v>65.949938850083285</v>
      </c>
      <c r="P156" s="178">
        <v>67.343600218406976</v>
      </c>
      <c r="Q156" s="178">
        <v>68.838628143255605</v>
      </c>
      <c r="R156" s="178">
        <v>72.14288229413188</v>
      </c>
      <c r="S156" s="178">
        <v>76.645213221816817</v>
      </c>
      <c r="T156" s="178">
        <v>84.945889813739583</v>
      </c>
      <c r="U156" s="178">
        <v>85.345135495864156</v>
      </c>
      <c r="V156" s="178">
        <v>89.014976322186314</v>
      </c>
      <c r="W156" s="178">
        <v>91.729933100013</v>
      </c>
      <c r="X156" s="178">
        <v>97.444707932143814</v>
      </c>
      <c r="Y156" s="178">
        <v>101.05016212563312</v>
      </c>
      <c r="Z156" s="178">
        <v>101.05016212563312</v>
      </c>
      <c r="AA156" s="178">
        <v>101.05016212563312</v>
      </c>
      <c r="AB156" s="178">
        <v>101.05016212563312</v>
      </c>
      <c r="AC156" s="178">
        <v>101.05016212563312</v>
      </c>
      <c r="AD156" s="178">
        <v>101.05016212563312</v>
      </c>
      <c r="AE156" s="178">
        <v>101.05016212563312</v>
      </c>
      <c r="AF156" s="178">
        <v>101.05016212563312</v>
      </c>
      <c r="AG156" s="178">
        <v>101.05016212563312</v>
      </c>
      <c r="AH156" s="178">
        <v>99.554619726173755</v>
      </c>
      <c r="AI156" s="178">
        <v>99.554619726173755</v>
      </c>
      <c r="AJ156" s="178">
        <v>99.554619726173755</v>
      </c>
      <c r="AK156" s="178">
        <v>99.554619726173755</v>
      </c>
      <c r="AL156" s="178">
        <v>99.554619726173755</v>
      </c>
      <c r="AM156" s="178">
        <v>99.554619726173755</v>
      </c>
      <c r="AN156" s="178">
        <v>99.723862579708253</v>
      </c>
      <c r="AO156" s="178">
        <v>99.723862579708253</v>
      </c>
      <c r="AP156" s="178">
        <v>99.723862579708253</v>
      </c>
      <c r="AQ156" s="178">
        <v>99.723862579708253</v>
      </c>
      <c r="AR156" s="178">
        <v>99.723862579708253</v>
      </c>
      <c r="AS156" s="178">
        <v>99.723862579708253</v>
      </c>
      <c r="AT156" s="178">
        <v>99.723862579708253</v>
      </c>
      <c r="AU156" s="178">
        <v>99.723862579708253</v>
      </c>
      <c r="AV156" s="178">
        <v>99.723862579708253</v>
      </c>
      <c r="AW156" s="178">
        <v>99.723862579708253</v>
      </c>
      <c r="AX156" s="178">
        <v>99.723862579708253</v>
      </c>
      <c r="AY156" s="178">
        <v>99.723862579708253</v>
      </c>
      <c r="AZ156" s="178">
        <v>99.723862579708253</v>
      </c>
      <c r="BA156" s="178">
        <v>99.723862579708253</v>
      </c>
      <c r="BB156" s="178">
        <v>99.723862579708253</v>
      </c>
      <c r="BC156" s="178">
        <v>99.723862579708253</v>
      </c>
      <c r="BD156" s="178">
        <v>99.723862579708253</v>
      </c>
      <c r="BE156" s="178">
        <v>99.723862579708253</v>
      </c>
      <c r="BF156" s="178">
        <v>99.723862579708253</v>
      </c>
      <c r="BG156" s="178">
        <v>99.723862579708253</v>
      </c>
      <c r="BH156" s="178">
        <v>99.723862579708253</v>
      </c>
      <c r="BI156" s="178">
        <v>99.723862579708253</v>
      </c>
      <c r="BJ156" s="178">
        <v>99.723862579708253</v>
      </c>
      <c r="BK156" s="178">
        <v>99.723862579708253</v>
      </c>
      <c r="BL156" s="178">
        <v>99.723862579708253</v>
      </c>
      <c r="BM156" s="178">
        <v>99.723862579708253</v>
      </c>
      <c r="BN156" s="178">
        <v>99.723862579708253</v>
      </c>
      <c r="BO156" s="178">
        <v>99.723862579708253</v>
      </c>
      <c r="BP156" s="178">
        <v>99.723862579708253</v>
      </c>
      <c r="BQ156" s="178">
        <v>99.723862579708253</v>
      </c>
      <c r="BR156" s="178">
        <v>99.723862579708253</v>
      </c>
      <c r="BS156" s="178">
        <v>99.723862579708253</v>
      </c>
      <c r="BT156" s="178">
        <v>99.723862579708253</v>
      </c>
      <c r="BU156" s="178">
        <v>99.723862579708253</v>
      </c>
      <c r="BV156" s="178">
        <v>99.723862579708253</v>
      </c>
      <c r="BW156" s="178">
        <v>99.723862579708253</v>
      </c>
      <c r="BX156" s="178">
        <v>99.723862579708253</v>
      </c>
      <c r="BY156" s="178">
        <v>99.723862579708253</v>
      </c>
      <c r="BZ156" s="178">
        <v>99.723862579708253</v>
      </c>
      <c r="CA156" s="178">
        <v>99.723862579708253</v>
      </c>
      <c r="CB156" s="178">
        <v>99.723862579708253</v>
      </c>
      <c r="CC156" s="178">
        <v>99.723862579708253</v>
      </c>
      <c r="CD156" s="178">
        <v>99.723862579708253</v>
      </c>
      <c r="CE156" s="178">
        <v>99.723862579708253</v>
      </c>
      <c r="CF156" s="178">
        <v>99.723862579708253</v>
      </c>
      <c r="CG156" s="178">
        <v>99.723862579708253</v>
      </c>
      <c r="CH156" s="178">
        <v>99.723862579708253</v>
      </c>
      <c r="CI156" s="178">
        <v>99.723862579708253</v>
      </c>
      <c r="CJ156" s="178">
        <v>99.723862579708253</v>
      </c>
      <c r="CK156" s="178">
        <v>99.723862579708253</v>
      </c>
      <c r="CL156" s="178">
        <v>99.723862579708253</v>
      </c>
      <c r="CM156" s="178">
        <v>99.723862579708253</v>
      </c>
      <c r="CN156" s="178">
        <v>99.723862579708253</v>
      </c>
      <c r="CO156" s="178">
        <v>99.723862579708253</v>
      </c>
      <c r="CP156" s="178">
        <v>99.723862579708253</v>
      </c>
      <c r="CQ156" s="178">
        <v>99.723862579708253</v>
      </c>
      <c r="CR156" s="178">
        <v>99.723862579708253</v>
      </c>
      <c r="CS156" s="178">
        <v>99.723862579708253</v>
      </c>
      <c r="CT156" s="178">
        <v>99.723862579708253</v>
      </c>
      <c r="CU156" s="178">
        <v>99.723862579708253</v>
      </c>
      <c r="CV156" s="178">
        <v>99.723862579708253</v>
      </c>
      <c r="CW156" s="178">
        <v>99.723862579708253</v>
      </c>
      <c r="CX156" s="178">
        <v>99.723862579708253</v>
      </c>
      <c r="CY156" s="178">
        <v>99.723862579708253</v>
      </c>
      <c r="CZ156" s="178">
        <v>99.723862579708253</v>
      </c>
      <c r="DA156" s="178">
        <v>99.723862579708253</v>
      </c>
      <c r="DB156" s="178">
        <v>99.723862579708253</v>
      </c>
      <c r="DC156" s="178">
        <v>99.723862579708253</v>
      </c>
      <c r="DD156" s="178">
        <v>99.723862579708253</v>
      </c>
      <c r="DE156" s="178">
        <v>99.723862579708253</v>
      </c>
      <c r="DF156" s="178">
        <v>99.723862579708253</v>
      </c>
      <c r="DG156" s="178">
        <v>99.723862579708253</v>
      </c>
      <c r="DH156" s="178">
        <v>99.723862579708253</v>
      </c>
      <c r="DI156" s="178">
        <v>99.723862579708253</v>
      </c>
      <c r="DJ156" s="178">
        <v>99.723862579708253</v>
      </c>
      <c r="DK156" s="178">
        <v>99.791605306787048</v>
      </c>
      <c r="DL156" s="178">
        <v>99.862654478346457</v>
      </c>
      <c r="DM156" s="178">
        <v>99.907583287183797</v>
      </c>
      <c r="DN156" s="178">
        <v>99.907583287183797</v>
      </c>
      <c r="DO156" s="178">
        <v>99.930541106444437</v>
      </c>
      <c r="DP156" s="178">
        <v>99.930541106444437</v>
      </c>
      <c r="DQ156" s="178">
        <v>100</v>
      </c>
      <c r="DR156" s="178">
        <v>100</v>
      </c>
      <c r="DS156" s="178">
        <v>100</v>
      </c>
      <c r="DT156" s="178">
        <v>100</v>
      </c>
      <c r="DU156" s="178">
        <v>100</v>
      </c>
      <c r="DV156" s="178">
        <v>100</v>
      </c>
      <c r="DW156" s="178">
        <v>100</v>
      </c>
      <c r="DX156" s="178">
        <v>100</v>
      </c>
      <c r="DY156" s="178">
        <v>100</v>
      </c>
      <c r="DZ156" s="178">
        <v>100</v>
      </c>
      <c r="EA156" s="178">
        <v>100</v>
      </c>
      <c r="EB156" s="178">
        <v>100</v>
      </c>
      <c r="EC156" s="178">
        <v>100</v>
      </c>
      <c r="ED156" s="178">
        <v>100</v>
      </c>
      <c r="EE156" s="178">
        <v>100</v>
      </c>
      <c r="EF156" s="178">
        <v>100</v>
      </c>
      <c r="EG156" s="178">
        <v>100</v>
      </c>
      <c r="EH156" s="178">
        <v>100</v>
      </c>
      <c r="EI156" s="178">
        <v>100</v>
      </c>
      <c r="EJ156" s="178">
        <v>100</v>
      </c>
      <c r="EK156" s="178">
        <v>100</v>
      </c>
      <c r="EL156" s="178">
        <v>100</v>
      </c>
      <c r="EM156" s="178">
        <v>100</v>
      </c>
      <c r="EN156" s="178">
        <v>100</v>
      </c>
      <c r="EO156" s="178">
        <v>100</v>
      </c>
      <c r="EP156" s="178">
        <v>100</v>
      </c>
      <c r="EQ156" s="178">
        <v>100</v>
      </c>
      <c r="ER156" s="178">
        <v>100</v>
      </c>
      <c r="ES156" s="178">
        <v>100</v>
      </c>
      <c r="ET156" s="178">
        <v>100</v>
      </c>
      <c r="EU156" s="178">
        <v>100</v>
      </c>
      <c r="EV156" s="178">
        <v>100</v>
      </c>
      <c r="EW156" s="178">
        <v>100</v>
      </c>
      <c r="EX156" s="178">
        <v>100</v>
      </c>
      <c r="EY156" s="178">
        <v>100</v>
      </c>
      <c r="EZ156" s="178">
        <v>100</v>
      </c>
      <c r="FA156" s="178">
        <v>100</v>
      </c>
      <c r="FB156" s="178">
        <v>100</v>
      </c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</v>
      </c>
      <c r="FM156" s="178">
        <v>100</v>
      </c>
      <c r="FN156" s="178">
        <v>100</v>
      </c>
      <c r="FO156" s="178">
        <v>100</v>
      </c>
      <c r="FP156" s="178">
        <v>100</v>
      </c>
      <c r="FQ156" s="178">
        <v>100.15</v>
      </c>
      <c r="FR156" s="178">
        <v>100.46046500000001</v>
      </c>
      <c r="FS156" s="178">
        <v>100.68147802300001</v>
      </c>
      <c r="FT156" s="178">
        <v>100.7418869098138</v>
      </c>
      <c r="FU156" s="380">
        <v>100.83255460803262</v>
      </c>
      <c r="FV156" s="380">
        <v>100.83255460803262</v>
      </c>
      <c r="FW156" s="380">
        <v>101.27640418646639</v>
      </c>
      <c r="FX156" s="380">
        <v>101.27640418646639</v>
      </c>
      <c r="FY156" s="380">
        <v>101.27640418646639</v>
      </c>
      <c r="FZ156" s="380">
        <v>138.29292991661984</v>
      </c>
      <c r="GA156" s="380">
        <v>138.29292991661984</v>
      </c>
      <c r="GB156" s="380">
        <v>139.68968850877769</v>
      </c>
      <c r="GC156" s="380">
        <v>139.96906788579525</v>
      </c>
    </row>
    <row r="157" spans="2:186" s="234" customFormat="1">
      <c r="B157" s="234" t="s">
        <v>121</v>
      </c>
      <c r="C157" s="380"/>
      <c r="D157" s="178">
        <v>10.979383381876255</v>
      </c>
      <c r="E157" s="178">
        <v>12.0224248031545</v>
      </c>
      <c r="F157" s="178">
        <v>13.421835050241684</v>
      </c>
      <c r="G157" s="178">
        <v>13.472838023432603</v>
      </c>
      <c r="H157" s="178">
        <v>14.126270667569084</v>
      </c>
      <c r="I157" s="178">
        <v>14.982322670023771</v>
      </c>
      <c r="J157" s="178">
        <v>15.849799152618148</v>
      </c>
      <c r="K157" s="178">
        <v>16.504395857621276</v>
      </c>
      <c r="L157" s="178">
        <v>17.392332354761301</v>
      </c>
      <c r="M157" s="178">
        <v>17.609736509195816</v>
      </c>
      <c r="N157" s="178">
        <v>18.581793964503422</v>
      </c>
      <c r="O157" s="178">
        <v>19.8026178279713</v>
      </c>
      <c r="P157" s="178">
        <v>20.844040224675204</v>
      </c>
      <c r="Q157" s="178">
        <v>23.093112164917656</v>
      </c>
      <c r="R157" s="178">
        <v>24.155395324503868</v>
      </c>
      <c r="S157" s="178">
        <v>25.600085326931389</v>
      </c>
      <c r="T157" s="178">
        <v>26.329687758748932</v>
      </c>
      <c r="U157" s="178">
        <v>27.501358864013259</v>
      </c>
      <c r="V157" s="178">
        <v>28.694917838711437</v>
      </c>
      <c r="W157" s="178">
        <v>29.897234896153446</v>
      </c>
      <c r="X157" s="178">
        <v>30.489200147097286</v>
      </c>
      <c r="Y157" s="178">
        <v>30.931293549230194</v>
      </c>
      <c r="Z157" s="178">
        <v>31.389076693758799</v>
      </c>
      <c r="AA157" s="178">
        <v>31.878746290181439</v>
      </c>
      <c r="AB157" s="178">
        <v>32.092333890325655</v>
      </c>
      <c r="AC157" s="178">
        <v>32.820829869636043</v>
      </c>
      <c r="AD157" s="178">
        <v>33.631504367416049</v>
      </c>
      <c r="AE157" s="178">
        <v>33.951003658906501</v>
      </c>
      <c r="AF157" s="178">
        <v>34.592677628059832</v>
      </c>
      <c r="AG157" s="178">
        <v>35.198049486550879</v>
      </c>
      <c r="AH157" s="178">
        <v>35.754178668438385</v>
      </c>
      <c r="AI157" s="178">
        <v>35.925798726046885</v>
      </c>
      <c r="AJ157" s="178">
        <v>36.285056713307355</v>
      </c>
      <c r="AK157" s="178">
        <v>36.49188153657321</v>
      </c>
      <c r="AL157" s="178">
        <v>36.641498250873163</v>
      </c>
      <c r="AM157" s="178">
        <v>36.79539254352683</v>
      </c>
      <c r="AN157" s="178">
        <v>38.458544286494238</v>
      </c>
      <c r="AO157" s="178">
        <v>39.458466437943088</v>
      </c>
      <c r="AP157" s="178">
        <v>41.119667874980493</v>
      </c>
      <c r="AQ157" s="178">
        <v>41.950285166055096</v>
      </c>
      <c r="AR157" s="178">
        <v>42.063550936003445</v>
      </c>
      <c r="AS157" s="178">
        <v>42.509424575925081</v>
      </c>
      <c r="AT157" s="178">
        <v>42.909013166938777</v>
      </c>
      <c r="AU157" s="178">
        <v>43.342394199924861</v>
      </c>
      <c r="AV157" s="178">
        <v>44.044540985963643</v>
      </c>
      <c r="AW157" s="178">
        <v>44.819724907316605</v>
      </c>
      <c r="AX157" s="178">
        <v>45.371007523676596</v>
      </c>
      <c r="AY157" s="178">
        <v>46.596024726815862</v>
      </c>
      <c r="AZ157" s="178">
        <v>51.907971545672872</v>
      </c>
      <c r="BA157" s="178">
        <v>55.53114795956084</v>
      </c>
      <c r="BB157" s="178">
        <v>57.074913872836632</v>
      </c>
      <c r="BC157" s="178">
        <v>57.879670158443631</v>
      </c>
      <c r="BD157" s="178">
        <v>58.290615816568589</v>
      </c>
      <c r="BE157" s="178">
        <v>58.203179892843742</v>
      </c>
      <c r="BF157" s="178">
        <v>58.488375474318673</v>
      </c>
      <c r="BG157" s="178">
        <v>58.716480138668516</v>
      </c>
      <c r="BH157" s="178">
        <v>58.886757931070647</v>
      </c>
      <c r="BI157" s="178">
        <v>59.593399026243496</v>
      </c>
      <c r="BJ157" s="178">
        <v>59.617236385853992</v>
      </c>
      <c r="BK157" s="178">
        <v>61.590566910225753</v>
      </c>
      <c r="BL157" s="178">
        <v>63.179603536509582</v>
      </c>
      <c r="BM157" s="178">
        <v>64.36738008299595</v>
      </c>
      <c r="BN157" s="178">
        <v>65.641854208639273</v>
      </c>
      <c r="BO157" s="178">
        <v>65.753445360793961</v>
      </c>
      <c r="BP157" s="178">
        <v>66.062486553989686</v>
      </c>
      <c r="BQ157" s="178">
        <v>66.339948997516444</v>
      </c>
      <c r="BR157" s="178">
        <v>66.412922941413726</v>
      </c>
      <c r="BS157" s="178">
        <v>66.578955248767258</v>
      </c>
      <c r="BT157" s="178">
        <v>67.537692204349511</v>
      </c>
      <c r="BU157" s="178">
        <v>67.720043973301244</v>
      </c>
      <c r="BV157" s="178">
        <v>67.720043973301244</v>
      </c>
      <c r="BW157" s="178">
        <v>67.990924149194456</v>
      </c>
      <c r="BX157" s="178">
        <v>67.528585864979931</v>
      </c>
      <c r="BY157" s="178">
        <v>66.090226986055853</v>
      </c>
      <c r="BZ157" s="178">
        <v>66.209189394630755</v>
      </c>
      <c r="CA157" s="178">
        <v>65.871522528718145</v>
      </c>
      <c r="CB157" s="178">
        <v>65.917632594488239</v>
      </c>
      <c r="CC157" s="178">
        <v>66.444973655244141</v>
      </c>
      <c r="CD157" s="178">
        <v>66.949955455023996</v>
      </c>
      <c r="CE157" s="178">
        <v>66.976735437206003</v>
      </c>
      <c r="CF157" s="178">
        <v>66.983433110749729</v>
      </c>
      <c r="CG157" s="178">
        <v>67.566188978813244</v>
      </c>
      <c r="CH157" s="178">
        <v>67.681051500077231</v>
      </c>
      <c r="CI157" s="178">
        <v>67.931471390627522</v>
      </c>
      <c r="CJ157" s="178">
        <v>68.135265804799403</v>
      </c>
      <c r="CK157" s="178">
        <v>68.155706384540835</v>
      </c>
      <c r="CL157" s="178">
        <v>68.748661030086339</v>
      </c>
      <c r="CM157" s="178">
        <v>68.968656745382617</v>
      </c>
      <c r="CN157" s="178">
        <v>69.010037939429836</v>
      </c>
      <c r="CO157" s="178">
        <v>69.02383994701772</v>
      </c>
      <c r="CP157" s="178">
        <v>69.15498524291705</v>
      </c>
      <c r="CQ157" s="178">
        <v>69.15498524291705</v>
      </c>
      <c r="CR157" s="178">
        <v>69.170747495434739</v>
      </c>
      <c r="CS157" s="178">
        <v>69.175488359229547</v>
      </c>
      <c r="CT157" s="178">
        <v>69.37799859689089</v>
      </c>
      <c r="CU157" s="178">
        <v>69.519676479728005</v>
      </c>
      <c r="CV157" s="178">
        <v>69.956415661083184</v>
      </c>
      <c r="CW157" s="178">
        <v>70.674419095910636</v>
      </c>
      <c r="CX157" s="178">
        <v>70.9311046593631</v>
      </c>
      <c r="CY157" s="178">
        <v>71.252261865411214</v>
      </c>
      <c r="CZ157" s="178">
        <v>72.172962925401848</v>
      </c>
      <c r="DA157" s="178">
        <v>73.463276524354242</v>
      </c>
      <c r="DB157" s="178">
        <v>74.274887558460833</v>
      </c>
      <c r="DC157" s="178">
        <v>74.549611501223708</v>
      </c>
      <c r="DD157" s="178">
        <v>75.145986648387932</v>
      </c>
      <c r="DE157" s="178">
        <v>75.333851615008896</v>
      </c>
      <c r="DF157" s="178">
        <v>75.507119473723421</v>
      </c>
      <c r="DG157" s="178">
        <v>75.552423745407651</v>
      </c>
      <c r="DH157" s="178">
        <v>76.279471732692869</v>
      </c>
      <c r="DI157" s="178">
        <v>76.784227514767196</v>
      </c>
      <c r="DJ157" s="178">
        <v>76.942693801507431</v>
      </c>
      <c r="DK157" s="178">
        <v>77.155195699047965</v>
      </c>
      <c r="DL157" s="178">
        <v>77.292572191564858</v>
      </c>
      <c r="DM157" s="178">
        <v>77.669510822940566</v>
      </c>
      <c r="DN157" s="178">
        <v>78.02247704267586</v>
      </c>
      <c r="DO157" s="178">
        <v>78.300481723875535</v>
      </c>
      <c r="DP157" s="178">
        <v>78.884840511246693</v>
      </c>
      <c r="DQ157" s="178">
        <v>79.714216127631772</v>
      </c>
      <c r="DR157" s="178">
        <v>79.977825149322001</v>
      </c>
      <c r="DS157" s="178">
        <v>80.858251393039268</v>
      </c>
      <c r="DT157" s="178">
        <v>81.680231891722812</v>
      </c>
      <c r="DU157" s="178">
        <v>82.439858048315841</v>
      </c>
      <c r="DV157" s="178">
        <v>82.439858048315841</v>
      </c>
      <c r="DW157" s="178">
        <v>83.041669012068553</v>
      </c>
      <c r="DX157" s="178">
        <v>83.481789857832524</v>
      </c>
      <c r="DY157" s="178">
        <v>83.481789857832524</v>
      </c>
      <c r="DZ157" s="178">
        <v>83.907546986107477</v>
      </c>
      <c r="EA157" s="178">
        <v>84.369038494531068</v>
      </c>
      <c r="EB157" s="178">
        <v>84.630582513864127</v>
      </c>
      <c r="EC157" s="178">
        <v>85.189144358455621</v>
      </c>
      <c r="ED157" s="178">
        <v>85.700279224606362</v>
      </c>
      <c r="EE157" s="178">
        <v>86.343031318790921</v>
      </c>
      <c r="EF157" s="178">
        <v>86.688403444066083</v>
      </c>
      <c r="EG157" s="178">
        <v>87.243209226108107</v>
      </c>
      <c r="EH157" s="178">
        <v>87.85391169069085</v>
      </c>
      <c r="EI157" s="178">
        <v>87.85391169069085</v>
      </c>
      <c r="EJ157" s="178">
        <v>89.075081063191462</v>
      </c>
      <c r="EK157" s="178">
        <v>89.475918927975812</v>
      </c>
      <c r="EL157" s="178">
        <v>89.842770195580513</v>
      </c>
      <c r="EM157" s="178">
        <v>90.516590972047368</v>
      </c>
      <c r="EN157" s="178">
        <v>91.059690517879659</v>
      </c>
      <c r="EO157" s="178">
        <v>91.46035315615832</v>
      </c>
      <c r="EP157" s="178">
        <v>91.89936285130787</v>
      </c>
      <c r="EQ157" s="178">
        <v>92.496708709841371</v>
      </c>
      <c r="ER157" s="178">
        <v>93.347678429971921</v>
      </c>
      <c r="ES157" s="178">
        <v>94.533193946032554</v>
      </c>
      <c r="ET157" s="178">
        <v>95.280006178206207</v>
      </c>
      <c r="EU157" s="178">
        <v>95.83263021403981</v>
      </c>
      <c r="EV157" s="178">
        <v>96.398042732302642</v>
      </c>
      <c r="EW157" s="178">
        <v>96.773995098958622</v>
      </c>
      <c r="EX157" s="178">
        <v>97.025607486215904</v>
      </c>
      <c r="EY157" s="178">
        <v>97.617463691881824</v>
      </c>
      <c r="EZ157" s="178">
        <v>98.408165147786065</v>
      </c>
      <c r="FA157" s="178">
        <v>99.274157001086579</v>
      </c>
      <c r="FB157" s="178">
        <v>99.502487562189074</v>
      </c>
      <c r="FC157" s="178">
        <v>100.00000000000001</v>
      </c>
      <c r="FD157" s="178">
        <v>100.39000000000001</v>
      </c>
      <c r="FE157" s="178">
        <v>101.09273</v>
      </c>
      <c r="FF157" s="178">
        <v>101.517319466</v>
      </c>
      <c r="FG157" s="178">
        <v>102.26854763004842</v>
      </c>
      <c r="FH157" s="178">
        <v>102.80034407772467</v>
      </c>
      <c r="FI157" s="178">
        <v>103.84890758731747</v>
      </c>
      <c r="FJ157" s="178">
        <v>104.8043175371208</v>
      </c>
      <c r="FK157" s="178">
        <v>105.89428243950685</v>
      </c>
      <c r="FL157" s="178">
        <v>106.94263583565797</v>
      </c>
      <c r="FM157" s="178">
        <v>108.98083692227409</v>
      </c>
      <c r="FN157" s="178">
        <v>110.51746672287815</v>
      </c>
      <c r="FO157" s="178">
        <v>111.83399814270098</v>
      </c>
      <c r="FP157" s="178">
        <v>113.35494051744172</v>
      </c>
      <c r="FQ157" s="178">
        <v>116.3815174292574</v>
      </c>
      <c r="FR157" s="178">
        <v>119.4539894893898</v>
      </c>
      <c r="FS157" s="178">
        <v>122.18948584869682</v>
      </c>
      <c r="FT157" s="178">
        <v>123.86348180482398</v>
      </c>
      <c r="FU157" s="380">
        <v>127.19540946537373</v>
      </c>
      <c r="FV157" s="380">
        <v>127.19540946537373</v>
      </c>
      <c r="FW157" s="380">
        <v>136.30187304388531</v>
      </c>
      <c r="FX157" s="380">
        <v>143.33504969294981</v>
      </c>
      <c r="FY157" s="380">
        <v>147.9361047880935</v>
      </c>
      <c r="FZ157" s="380">
        <v>151.13152465151634</v>
      </c>
      <c r="GA157" s="380">
        <v>156.42112801431941</v>
      </c>
      <c r="GB157" s="380">
        <v>160.75399326031607</v>
      </c>
      <c r="GC157" s="380">
        <v>164.25843031339096</v>
      </c>
    </row>
    <row r="158" spans="2:186" s="234" customFormat="1">
      <c r="B158" s="234" t="s">
        <v>122</v>
      </c>
      <c r="C158" s="380"/>
      <c r="D158" s="178">
        <v>24.752262223286181</v>
      </c>
      <c r="E158" s="178">
        <v>25.878490154445704</v>
      </c>
      <c r="F158" s="178">
        <v>26.812703649021195</v>
      </c>
      <c r="G158" s="178">
        <v>26.973579870915323</v>
      </c>
      <c r="H158" s="178">
        <v>28.357324518293275</v>
      </c>
      <c r="I158" s="178">
        <v>30.163686090108559</v>
      </c>
      <c r="J158" s="178">
        <v>31.475806435028286</v>
      </c>
      <c r="K158" s="178">
        <v>33.502848369444109</v>
      </c>
      <c r="L158" s="178">
        <v>33.596656344878546</v>
      </c>
      <c r="M158" s="178">
        <v>33.633612666857914</v>
      </c>
      <c r="N158" s="178">
        <v>34.269287946261528</v>
      </c>
      <c r="O158" s="178">
        <v>37.195885136872263</v>
      </c>
      <c r="P158" s="178">
        <v>39.738565132630107</v>
      </c>
      <c r="Q158" s="178">
        <v>49.100971077877759</v>
      </c>
      <c r="R158" s="178">
        <v>52.356365460341053</v>
      </c>
      <c r="S158" s="178">
        <v>56.869577158342985</v>
      </c>
      <c r="T158" s="178">
        <v>59.400273341889246</v>
      </c>
      <c r="U158" s="178">
        <v>60.647679082068912</v>
      </c>
      <c r="V158" s="178">
        <v>62.327619792642224</v>
      </c>
      <c r="W158" s="178">
        <v>64.914216014036882</v>
      </c>
      <c r="X158" s="178">
        <v>65.855472146240416</v>
      </c>
      <c r="Y158" s="178">
        <v>65.855472146240416</v>
      </c>
      <c r="Z158" s="178">
        <v>65.855472146240416</v>
      </c>
      <c r="AA158" s="178">
        <v>65.855472146240416</v>
      </c>
      <c r="AB158" s="178">
        <v>66.461342489985839</v>
      </c>
      <c r="AC158" s="178">
        <v>68.67450519490238</v>
      </c>
      <c r="AD158" s="178">
        <v>69.2239012364616</v>
      </c>
      <c r="AE158" s="178">
        <v>69.2239012364616</v>
      </c>
      <c r="AF158" s="178">
        <v>69.2239012364616</v>
      </c>
      <c r="AG158" s="178">
        <v>69.2239012364616</v>
      </c>
      <c r="AH158" s="178">
        <v>69.860761127837051</v>
      </c>
      <c r="AI158" s="178">
        <v>70.272939618491293</v>
      </c>
      <c r="AJ158" s="178">
        <v>70.272939618491293</v>
      </c>
      <c r="AK158" s="178">
        <v>70.272939618491293</v>
      </c>
      <c r="AL158" s="178">
        <v>70.272939618491293</v>
      </c>
      <c r="AM158" s="178">
        <v>70.272939618491293</v>
      </c>
      <c r="AN158" s="178">
        <v>74.397961174096736</v>
      </c>
      <c r="AO158" s="178">
        <v>83.593549175215088</v>
      </c>
      <c r="AP158" s="178">
        <v>84.696984024327932</v>
      </c>
      <c r="AQ158" s="178">
        <v>87.144726862631003</v>
      </c>
      <c r="AR158" s="178">
        <v>87.127297917258474</v>
      </c>
      <c r="AS158" s="178">
        <v>87.127297917258474</v>
      </c>
      <c r="AT158" s="178">
        <v>87.231850674759187</v>
      </c>
      <c r="AU158" s="178">
        <v>87.3714216358388</v>
      </c>
      <c r="AV158" s="178">
        <v>87.406370204493129</v>
      </c>
      <c r="AW158" s="178">
        <v>87.406370204493129</v>
      </c>
      <c r="AX158" s="178">
        <v>87.117929182818301</v>
      </c>
      <c r="AY158" s="178">
        <v>87.405418349121604</v>
      </c>
      <c r="AZ158" s="178">
        <v>87.405418349121604</v>
      </c>
      <c r="BA158" s="178">
        <v>87.405418349121604</v>
      </c>
      <c r="BB158" s="178">
        <v>87.405418349121604</v>
      </c>
      <c r="BC158" s="178">
        <v>87.405418349121604</v>
      </c>
      <c r="BD158" s="178">
        <v>87.405418349121604</v>
      </c>
      <c r="BE158" s="178">
        <v>87.405418349121604</v>
      </c>
      <c r="BF158" s="178">
        <v>87.405418349121604</v>
      </c>
      <c r="BG158" s="178">
        <v>87.405418349121604</v>
      </c>
      <c r="BH158" s="178">
        <v>87.405418349121604</v>
      </c>
      <c r="BI158" s="178">
        <v>87.405418349121604</v>
      </c>
      <c r="BJ158" s="178">
        <v>87.405418349121604</v>
      </c>
      <c r="BK158" s="178">
        <v>87.405418349121604</v>
      </c>
      <c r="BL158" s="178">
        <v>87.405418349121604</v>
      </c>
      <c r="BM158" s="178">
        <v>87.405418349121604</v>
      </c>
      <c r="BN158" s="178">
        <v>87.405418349121604</v>
      </c>
      <c r="BO158" s="178">
        <v>87.405418349121604</v>
      </c>
      <c r="BP158" s="178">
        <v>87.405418349121604</v>
      </c>
      <c r="BQ158" s="178">
        <v>87.405418349121604</v>
      </c>
      <c r="BR158" s="178">
        <v>87.405418349121604</v>
      </c>
      <c r="BS158" s="178">
        <v>87.405418349121604</v>
      </c>
      <c r="BT158" s="178">
        <v>87.405418349121604</v>
      </c>
      <c r="BU158" s="178">
        <v>87.405418349121604</v>
      </c>
      <c r="BV158" s="178">
        <v>87.405418349121604</v>
      </c>
      <c r="BW158" s="178">
        <v>87.405418349121604</v>
      </c>
      <c r="BX158" s="178">
        <v>87.405418349121604</v>
      </c>
      <c r="BY158" s="178">
        <v>87.405418349121604</v>
      </c>
      <c r="BZ158" s="178">
        <v>87.405418349121604</v>
      </c>
      <c r="CA158" s="178">
        <v>87.405418349121604</v>
      </c>
      <c r="CB158" s="178">
        <v>87.405418349121604</v>
      </c>
      <c r="CC158" s="178">
        <v>87.405418349121604</v>
      </c>
      <c r="CD158" s="178">
        <v>87.405418349121604</v>
      </c>
      <c r="CE158" s="178">
        <v>87.405418349121604</v>
      </c>
      <c r="CF158" s="178">
        <v>87.405418349121604</v>
      </c>
      <c r="CG158" s="178">
        <v>87.405418349121604</v>
      </c>
      <c r="CH158" s="178">
        <v>87.405418349121604</v>
      </c>
      <c r="CI158" s="178">
        <v>87.405418349121604</v>
      </c>
      <c r="CJ158" s="178">
        <v>87.405418349121604</v>
      </c>
      <c r="CK158" s="178">
        <v>87.405418349121604</v>
      </c>
      <c r="CL158" s="178">
        <v>87.405418349121604</v>
      </c>
      <c r="CM158" s="178">
        <v>87.405418349121604</v>
      </c>
      <c r="CN158" s="178">
        <v>87.405418349121604</v>
      </c>
      <c r="CO158" s="178">
        <v>87.405418349121604</v>
      </c>
      <c r="CP158" s="178">
        <v>87.405418349121604</v>
      </c>
      <c r="CQ158" s="178">
        <v>87.405418349121604</v>
      </c>
      <c r="CR158" s="178">
        <v>88.211149262608942</v>
      </c>
      <c r="CS158" s="178">
        <v>89.03364016037122</v>
      </c>
      <c r="CT158" s="178">
        <v>89.03364016037122</v>
      </c>
      <c r="CU158" s="178">
        <v>89.03364016037122</v>
      </c>
      <c r="CV158" s="178">
        <v>89.03364016037122</v>
      </c>
      <c r="CW158" s="178">
        <v>90.323548149570229</v>
      </c>
      <c r="CX158" s="178">
        <v>90.323548149570229</v>
      </c>
      <c r="CY158" s="178">
        <v>90.323548149570229</v>
      </c>
      <c r="CZ158" s="178">
        <v>90.9935972966299</v>
      </c>
      <c r="DA158" s="178">
        <v>90.9935972966299</v>
      </c>
      <c r="DB158" s="178">
        <v>90.9935972966299</v>
      </c>
      <c r="DC158" s="178">
        <v>90.9935972966299</v>
      </c>
      <c r="DD158" s="178">
        <v>90.9935972966299</v>
      </c>
      <c r="DE158" s="178">
        <v>90.9935972966299</v>
      </c>
      <c r="DF158" s="178">
        <v>91.575956319328327</v>
      </c>
      <c r="DG158" s="178">
        <v>91.603429106224127</v>
      </c>
      <c r="DH158" s="178">
        <v>92.456367362645622</v>
      </c>
      <c r="DI158" s="178">
        <v>93.330200775177161</v>
      </c>
      <c r="DJ158" s="178">
        <v>93.330200775177161</v>
      </c>
      <c r="DK158" s="178">
        <v>93.38330365065417</v>
      </c>
      <c r="DL158" s="178">
        <v>93.38330365065417</v>
      </c>
      <c r="DM158" s="178">
        <v>96.971235106679842</v>
      </c>
      <c r="DN158" s="178">
        <v>97.146159488649829</v>
      </c>
      <c r="DO158" s="178">
        <v>97.88652819922288</v>
      </c>
      <c r="DP158" s="178">
        <v>97.88652819922288</v>
      </c>
      <c r="DQ158" s="178">
        <v>97.88652819922288</v>
      </c>
      <c r="DR158" s="178">
        <v>97.88652819922288</v>
      </c>
      <c r="DS158" s="178">
        <v>97.88652819922288</v>
      </c>
      <c r="DT158" s="178">
        <v>98.229869251651976</v>
      </c>
      <c r="DU158" s="178">
        <v>98.504912885556593</v>
      </c>
      <c r="DV158" s="178">
        <v>98.504912885556593</v>
      </c>
      <c r="DW158" s="178">
        <v>98.504912885556593</v>
      </c>
      <c r="DX158" s="178">
        <v>98.504912885556593</v>
      </c>
      <c r="DY158" s="178">
        <v>98.504912885556593</v>
      </c>
      <c r="DZ158" s="178">
        <v>98.504912885556593</v>
      </c>
      <c r="EA158" s="178">
        <v>98.504912885556593</v>
      </c>
      <c r="EB158" s="178">
        <v>98.504912885556593</v>
      </c>
      <c r="EC158" s="178">
        <v>98.504912885556593</v>
      </c>
      <c r="ED158" s="178">
        <v>98.504912885556593</v>
      </c>
      <c r="EE158" s="178">
        <v>98.504912885556593</v>
      </c>
      <c r="EF158" s="178">
        <v>98.672371237462045</v>
      </c>
      <c r="EG158" s="178">
        <v>99.353210599000519</v>
      </c>
      <c r="EH158" s="178">
        <v>99.601593625498012</v>
      </c>
      <c r="EI158" s="178">
        <v>99.601593625498012</v>
      </c>
      <c r="EJ158" s="178">
        <v>99.601593625498012</v>
      </c>
      <c r="EK158" s="178">
        <v>99.601593625498012</v>
      </c>
      <c r="EL158" s="178">
        <v>99.601593625498012</v>
      </c>
      <c r="EM158" s="178">
        <v>99.601593625498012</v>
      </c>
      <c r="EN158" s="178">
        <v>99.601593625498012</v>
      </c>
      <c r="EO158" s="178">
        <v>99.601593625498012</v>
      </c>
      <c r="EP158" s="178">
        <v>99.601593625498012</v>
      </c>
      <c r="EQ158" s="178">
        <v>99.601593625498012</v>
      </c>
      <c r="ER158" s="178">
        <v>100</v>
      </c>
      <c r="ES158" s="178">
        <v>100</v>
      </c>
      <c r="ET158" s="178">
        <v>100</v>
      </c>
      <c r="EU158" s="178">
        <v>100</v>
      </c>
      <c r="EV158" s="178">
        <v>100</v>
      </c>
      <c r="EW158" s="178">
        <v>100</v>
      </c>
      <c r="EX158" s="178">
        <v>100</v>
      </c>
      <c r="EY158" s="178">
        <v>100</v>
      </c>
      <c r="EZ158" s="178">
        <v>100</v>
      </c>
      <c r="FA158" s="178">
        <v>100</v>
      </c>
      <c r="FB158" s="178">
        <v>100</v>
      </c>
      <c r="FC158" s="178">
        <v>100</v>
      </c>
      <c r="FD158" s="178">
        <v>100.88</v>
      </c>
      <c r="FE158" s="178">
        <v>100.88</v>
      </c>
      <c r="FF158" s="178">
        <v>101.15237599999999</v>
      </c>
      <c r="FG158" s="178">
        <v>101.48617884079999</v>
      </c>
      <c r="FH158" s="178">
        <v>103.98273884028367</v>
      </c>
      <c r="FI158" s="178">
        <v>105.60486956619211</v>
      </c>
      <c r="FJ158" s="178">
        <v>107.11501920098866</v>
      </c>
      <c r="FK158" s="178">
        <v>107.11501920098866</v>
      </c>
      <c r="FL158" s="178">
        <v>107.11501920098866</v>
      </c>
      <c r="FM158" s="178">
        <v>107.23967359260179</v>
      </c>
      <c r="FN158" s="178">
        <v>107.23967359260179</v>
      </c>
      <c r="FO158" s="178">
        <v>107.23967359260179</v>
      </c>
      <c r="FP158" s="178">
        <v>124.31222962854399</v>
      </c>
      <c r="FQ158" s="178">
        <v>131.2364208188539</v>
      </c>
      <c r="FR158" s="178">
        <v>133.06060706823598</v>
      </c>
      <c r="FS158" s="178">
        <v>133.81905252852494</v>
      </c>
      <c r="FT158" s="178">
        <v>133.81905252852494</v>
      </c>
      <c r="FU158" s="380">
        <v>133.81905252852494</v>
      </c>
      <c r="FV158" s="380">
        <v>133.81905252852494</v>
      </c>
      <c r="FW158" s="380">
        <v>134.19346644832993</v>
      </c>
      <c r="FX158" s="380">
        <v>134.19346644832993</v>
      </c>
      <c r="FY158" s="380">
        <v>134.19346644832993</v>
      </c>
      <c r="FZ158" s="380">
        <v>134.19346644832993</v>
      </c>
      <c r="GA158" s="380">
        <v>134.19346644832993</v>
      </c>
      <c r="GB158" s="380">
        <v>155.23500198742806</v>
      </c>
      <c r="GC158" s="380">
        <v>223.36764435971025</v>
      </c>
    </row>
    <row r="159" spans="2:186" s="234" customFormat="1">
      <c r="B159" s="234" t="s">
        <v>123</v>
      </c>
      <c r="C159" s="380"/>
      <c r="D159" s="178">
        <v>6.1520295832195799</v>
      </c>
      <c r="E159" s="178">
        <v>6.6669544593350585</v>
      </c>
      <c r="F159" s="178">
        <v>8.9337189755089792</v>
      </c>
      <c r="G159" s="178">
        <v>9.1829697349256794</v>
      </c>
      <c r="H159" s="178">
        <v>9.9460745198980032</v>
      </c>
      <c r="I159" s="178">
        <v>10.352868967761831</v>
      </c>
      <c r="J159" s="178">
        <v>10.692443069904417</v>
      </c>
      <c r="K159" s="178">
        <v>11.427013908806851</v>
      </c>
      <c r="L159" s="178">
        <v>12.058927777963868</v>
      </c>
      <c r="M159" s="178">
        <v>12.265135442967049</v>
      </c>
      <c r="N159" s="178">
        <v>12.754514347141434</v>
      </c>
      <c r="O159" s="178">
        <v>13.984049530205869</v>
      </c>
      <c r="P159" s="178">
        <v>15.063117807211453</v>
      </c>
      <c r="Q159" s="178">
        <v>15.873513545239431</v>
      </c>
      <c r="R159" s="178">
        <v>16.727508573973314</v>
      </c>
      <c r="S159" s="178">
        <v>17.897590370877023</v>
      </c>
      <c r="T159" s="178">
        <v>18.371876515705264</v>
      </c>
      <c r="U159" s="178">
        <v>19.160030018229019</v>
      </c>
      <c r="V159" s="178">
        <v>19.86895112890349</v>
      </c>
      <c r="W159" s="178">
        <v>20.506744460141292</v>
      </c>
      <c r="X159" s="178">
        <v>20.802041580367327</v>
      </c>
      <c r="Y159" s="178">
        <v>20.916452809059347</v>
      </c>
      <c r="Z159" s="178">
        <v>21.794943827039841</v>
      </c>
      <c r="AA159" s="178">
        <v>23.189820231970391</v>
      </c>
      <c r="AB159" s="178">
        <v>24.564976571726234</v>
      </c>
      <c r="AC159" s="178">
        <v>25.083297577389654</v>
      </c>
      <c r="AD159" s="178">
        <v>25.489646998143368</v>
      </c>
      <c r="AE159" s="178">
        <v>25.563566974437983</v>
      </c>
      <c r="AF159" s="178">
        <v>26.062056530439524</v>
      </c>
      <c r="AG159" s="178">
        <v>26.398257059682191</v>
      </c>
      <c r="AH159" s="178">
        <v>27.023895751996662</v>
      </c>
      <c r="AI159" s="178">
        <v>27.661659691743786</v>
      </c>
      <c r="AJ159" s="178">
        <v>28.378096677759952</v>
      </c>
      <c r="AK159" s="178">
        <v>28.573905544836492</v>
      </c>
      <c r="AL159" s="178">
        <v>28.622481184262714</v>
      </c>
      <c r="AM159" s="178">
        <v>28.851461033736815</v>
      </c>
      <c r="AN159" s="178">
        <v>29.249611196002384</v>
      </c>
      <c r="AO159" s="178">
        <v>29.410484057580398</v>
      </c>
      <c r="AP159" s="178">
        <v>29.722235188590748</v>
      </c>
      <c r="AQ159" s="178">
        <v>29.876790811571421</v>
      </c>
      <c r="AR159" s="178">
        <v>29.945507430438035</v>
      </c>
      <c r="AS159" s="178">
        <v>30.277902562915902</v>
      </c>
      <c r="AT159" s="178">
        <v>30.79262690648547</v>
      </c>
      <c r="AU159" s="178">
        <v>30.841895109535848</v>
      </c>
      <c r="AV159" s="178">
        <v>31.036199048725923</v>
      </c>
      <c r="AW159" s="178">
        <v>31.141722125491594</v>
      </c>
      <c r="AX159" s="178">
        <v>31.421997624621014</v>
      </c>
      <c r="AY159" s="178">
        <v>31.519405817257343</v>
      </c>
      <c r="AZ159" s="178">
        <v>31.711674192742613</v>
      </c>
      <c r="BA159" s="178">
        <v>31.790953378224469</v>
      </c>
      <c r="BB159" s="178">
        <v>31.790953378224469</v>
      </c>
      <c r="BC159" s="178">
        <v>31.790953378224469</v>
      </c>
      <c r="BD159" s="178">
        <v>31.867251666332205</v>
      </c>
      <c r="BE159" s="178">
        <v>31.867251666332205</v>
      </c>
      <c r="BF159" s="178">
        <v>32.644812606990712</v>
      </c>
      <c r="BG159" s="178">
        <v>33.181819774375711</v>
      </c>
      <c r="BH159" s="178">
        <v>33.463865242457906</v>
      </c>
      <c r="BI159" s="178">
        <v>33.678033980009637</v>
      </c>
      <c r="BJ159" s="178">
        <v>33.70834421059164</v>
      </c>
      <c r="BK159" s="178">
        <v>33.947673454486846</v>
      </c>
      <c r="BL159" s="178">
        <v>34.035937405468509</v>
      </c>
      <c r="BM159" s="178">
        <v>34.059762561652335</v>
      </c>
      <c r="BN159" s="178">
        <v>34.076792442933161</v>
      </c>
      <c r="BO159" s="178">
        <v>34.076792442933161</v>
      </c>
      <c r="BP159" s="178">
        <v>34.727659178593179</v>
      </c>
      <c r="BQ159" s="178">
        <v>35.220791938929203</v>
      </c>
      <c r="BR159" s="178">
        <v>35.63639728380857</v>
      </c>
      <c r="BS159" s="178">
        <v>36.046215852572374</v>
      </c>
      <c r="BT159" s="178">
        <v>36.954580492057197</v>
      </c>
      <c r="BU159" s="178">
        <v>37.128267020369861</v>
      </c>
      <c r="BV159" s="178">
        <v>37.139405500475974</v>
      </c>
      <c r="BW159" s="178">
        <v>37.165403084326307</v>
      </c>
      <c r="BX159" s="178">
        <v>37.243450430803392</v>
      </c>
      <c r="BY159" s="178">
        <v>37.325386021751157</v>
      </c>
      <c r="BZ159" s="178">
        <v>37.463489950031637</v>
      </c>
      <c r="CA159" s="178">
        <v>37.800661359581916</v>
      </c>
      <c r="CB159" s="178">
        <v>37.815781624125748</v>
      </c>
      <c r="CC159" s="178">
        <v>38.375455192162804</v>
      </c>
      <c r="CD159" s="178">
        <v>39.227390297428819</v>
      </c>
      <c r="CE159" s="178">
        <v>39.325458773172386</v>
      </c>
      <c r="CF159" s="178">
        <v>39.455232787123855</v>
      </c>
      <c r="CG159" s="178">
        <v>39.834003021880243</v>
      </c>
      <c r="CH159" s="178">
        <v>40.184542248472788</v>
      </c>
      <c r="CI159" s="178">
        <v>41.036454544140412</v>
      </c>
      <c r="CJ159" s="178">
        <v>42.468626807730907</v>
      </c>
      <c r="CK159" s="178">
        <v>43.207580914185428</v>
      </c>
      <c r="CL159" s="178">
        <v>43.553241561498915</v>
      </c>
      <c r="CM159" s="178">
        <v>44.184763564140646</v>
      </c>
      <c r="CN159" s="178">
        <v>44.77242091954372</v>
      </c>
      <c r="CO159" s="178">
        <v>45.332076181038012</v>
      </c>
      <c r="CP159" s="178">
        <v>45.477138824817338</v>
      </c>
      <c r="CQ159" s="178">
        <v>46.22751161542682</v>
      </c>
      <c r="CR159" s="178">
        <v>46.484788333711741</v>
      </c>
      <c r="CS159" s="178">
        <v>47.160521509054909</v>
      </c>
      <c r="CT159" s="178">
        <v>48.243539057881733</v>
      </c>
      <c r="CU159" s="178">
        <v>49.419528609829129</v>
      </c>
      <c r="CV159" s="178">
        <v>50.770429971948673</v>
      </c>
      <c r="CW159" s="178">
        <v>51.54545996058711</v>
      </c>
      <c r="CX159" s="178">
        <v>51.853906527802536</v>
      </c>
      <c r="CY159" s="178">
        <v>52.382942592353338</v>
      </c>
      <c r="CZ159" s="178">
        <v>53.423488566189718</v>
      </c>
      <c r="DA159" s="178">
        <v>54.864714936617254</v>
      </c>
      <c r="DB159" s="178">
        <v>55.785472593363963</v>
      </c>
      <c r="DC159" s="178">
        <v>56.189165753386177</v>
      </c>
      <c r="DD159" s="178">
        <v>57.200562686959806</v>
      </c>
      <c r="DE159" s="178">
        <v>58.012810677114636</v>
      </c>
      <c r="DF159" s="178">
        <v>60.031656488678223</v>
      </c>
      <c r="DG159" s="178">
        <v>63.879685669602502</v>
      </c>
      <c r="DH159" s="178">
        <v>66.001594245230692</v>
      </c>
      <c r="DI159" s="178">
        <v>66.765445458883775</v>
      </c>
      <c r="DJ159" s="178">
        <v>67.482168418656101</v>
      </c>
      <c r="DK159" s="178">
        <v>67.895646159157565</v>
      </c>
      <c r="DL159" s="178">
        <v>68.361636402650134</v>
      </c>
      <c r="DM159" s="178">
        <v>69.991211121027334</v>
      </c>
      <c r="DN159" s="178">
        <v>70.644810819873626</v>
      </c>
      <c r="DO159" s="178">
        <v>71.063572983599855</v>
      </c>
      <c r="DP159" s="178">
        <v>72.173657863083619</v>
      </c>
      <c r="DQ159" s="178">
        <v>73.130447202170174</v>
      </c>
      <c r="DR159" s="178">
        <v>73.891845023826306</v>
      </c>
      <c r="DS159" s="178">
        <v>75.290973269412234</v>
      </c>
      <c r="DT159" s="178">
        <v>75.847712698728515</v>
      </c>
      <c r="DU159" s="178">
        <v>76.439324857778601</v>
      </c>
      <c r="DV159" s="178">
        <v>76.859741144496383</v>
      </c>
      <c r="DW159" s="178">
        <v>77.4823050477668</v>
      </c>
      <c r="DX159" s="178">
        <v>78.032429413605954</v>
      </c>
      <c r="DY159" s="178">
        <v>78.726918035387044</v>
      </c>
      <c r="DZ159" s="178">
        <v>79.317369920652453</v>
      </c>
      <c r="EA159" s="178">
        <v>79.848796299120821</v>
      </c>
      <c r="EB159" s="178">
        <v>80.359828595435189</v>
      </c>
      <c r="EC159" s="178">
        <v>80.866095515586423</v>
      </c>
      <c r="ED159" s="178">
        <v>81.504937670159563</v>
      </c>
      <c r="EE159" s="178">
        <v>82.303686059327134</v>
      </c>
      <c r="EF159" s="178">
        <v>82.888042230348361</v>
      </c>
      <c r="EG159" s="178">
        <v>83.551146568191143</v>
      </c>
      <c r="EH159" s="178">
        <v>84.211200626079858</v>
      </c>
      <c r="EI159" s="178">
        <v>84.766994550211976</v>
      </c>
      <c r="EJ159" s="178">
        <v>85.665524692444222</v>
      </c>
      <c r="EK159" s="178">
        <v>86.290883022699077</v>
      </c>
      <c r="EL159" s="178">
        <v>86.661933819696685</v>
      </c>
      <c r="EM159" s="178">
        <v>87.545885544657594</v>
      </c>
      <c r="EN159" s="178">
        <v>88.009878738044293</v>
      </c>
      <c r="EO159" s="178">
        <v>88.713957767948642</v>
      </c>
      <c r="EP159" s="178">
        <v>89.334955472324268</v>
      </c>
      <c r="EQ159" s="178">
        <v>90.353373964708766</v>
      </c>
      <c r="ER159" s="178">
        <v>91.419543777492336</v>
      </c>
      <c r="ES159" s="178">
        <v>91.940635177024049</v>
      </c>
      <c r="ET159" s="178">
        <v>92.464696797533094</v>
      </c>
      <c r="EU159" s="178">
        <v>93.315372008070412</v>
      </c>
      <c r="EV159" s="178">
        <v>94.183204967745468</v>
      </c>
      <c r="EW159" s="178">
        <v>94.927252286990665</v>
      </c>
      <c r="EX159" s="178">
        <v>95.781597557573576</v>
      </c>
      <c r="EY159" s="178">
        <v>96.854351450218417</v>
      </c>
      <c r="EZ159" s="178">
        <v>97.958491056750916</v>
      </c>
      <c r="FA159" s="178">
        <v>98.614812946831137</v>
      </c>
      <c r="FB159" s="178">
        <v>99.147332936744036</v>
      </c>
      <c r="FC159" s="178">
        <v>100.00000000000003</v>
      </c>
      <c r="FD159" s="178">
        <v>100.63000000000002</v>
      </c>
      <c r="FE159" s="178">
        <v>101.49541800000002</v>
      </c>
      <c r="FF159" s="178">
        <v>102.38857767840001</v>
      </c>
      <c r="FG159" s="178">
        <v>103.52509089063027</v>
      </c>
      <c r="FH159" s="178">
        <v>104.80880201767408</v>
      </c>
      <c r="FI159" s="178">
        <v>106.17131644390383</v>
      </c>
      <c r="FJ159" s="178">
        <v>107.40290371465312</v>
      </c>
      <c r="FK159" s="178">
        <v>108.94950552814412</v>
      </c>
      <c r="FL159" s="178">
        <v>110.2133197922706</v>
      </c>
      <c r="FM159" s="178">
        <v>111.16323237259697</v>
      </c>
      <c r="FN159" s="178">
        <v>112.71951762581332</v>
      </c>
      <c r="FO159" s="178">
        <v>115.23665789454023</v>
      </c>
      <c r="FP159" s="178">
        <v>117.55291471822049</v>
      </c>
      <c r="FQ159" s="178">
        <v>121.00897041093619</v>
      </c>
      <c r="FR159" s="178">
        <v>124.13100184753834</v>
      </c>
      <c r="FS159" s="178">
        <v>129.27002532402645</v>
      </c>
      <c r="FT159" s="178">
        <v>133.31617711666848</v>
      </c>
      <c r="FU159" s="380">
        <v>137.55563154897854</v>
      </c>
      <c r="FV159" s="380">
        <v>137.55563154897854</v>
      </c>
      <c r="FW159" s="380">
        <v>144.50948669860489</v>
      </c>
      <c r="FX159" s="380">
        <v>148.03551817405085</v>
      </c>
      <c r="FY159" s="380">
        <v>152.2693339938287</v>
      </c>
      <c r="FZ159" s="380">
        <v>155.45176307429969</v>
      </c>
      <c r="GA159" s="380">
        <v>158.5141628068634</v>
      </c>
      <c r="GB159" s="380">
        <v>161.28816065598352</v>
      </c>
      <c r="GC159" s="380">
        <v>166.38486653271261</v>
      </c>
    </row>
    <row r="160" spans="2:186" s="234" customFormat="1">
      <c r="B160" s="234" t="s">
        <v>124</v>
      </c>
      <c r="C160" s="380"/>
      <c r="D160" s="178">
        <v>10.199620400131193</v>
      </c>
      <c r="E160" s="178">
        <v>10.91767367630043</v>
      </c>
      <c r="F160" s="178">
        <v>12.403569063644916</v>
      </c>
      <c r="G160" s="178">
        <v>12.996459664887144</v>
      </c>
      <c r="H160" s="178">
        <v>14.120653425899883</v>
      </c>
      <c r="I160" s="178">
        <v>15.031435571870425</v>
      </c>
      <c r="J160" s="178">
        <v>15.646221286759925</v>
      </c>
      <c r="K160" s="178">
        <v>16.617851628667715</v>
      </c>
      <c r="L160" s="178">
        <v>17.513553831452906</v>
      </c>
      <c r="M160" s="178">
        <v>18.704475491991705</v>
      </c>
      <c r="N160" s="178">
        <v>19.375966162154207</v>
      </c>
      <c r="O160" s="178">
        <v>20.526898552186164</v>
      </c>
      <c r="P160" s="178">
        <v>21.502896082291556</v>
      </c>
      <c r="Q160" s="178">
        <v>22.41031829696426</v>
      </c>
      <c r="R160" s="178">
        <v>23.474808416070065</v>
      </c>
      <c r="S160" s="178">
        <v>24.924575891428422</v>
      </c>
      <c r="T160" s="178">
        <v>26.724130270789555</v>
      </c>
      <c r="U160" s="178">
        <v>27.619388634861007</v>
      </c>
      <c r="V160" s="178">
        <v>30.436566275616833</v>
      </c>
      <c r="W160" s="178">
        <v>31.757513251978608</v>
      </c>
      <c r="X160" s="178">
        <v>32.503814813400105</v>
      </c>
      <c r="Y160" s="178">
        <v>32.86460715782885</v>
      </c>
      <c r="Z160" s="178">
        <v>33.906415204732028</v>
      </c>
      <c r="AA160" s="178">
        <v>34.513340036896729</v>
      </c>
      <c r="AB160" s="178">
        <v>34.917146115328421</v>
      </c>
      <c r="AC160" s="178">
        <v>35.315201581043169</v>
      </c>
      <c r="AD160" s="178">
        <v>36.208676181043565</v>
      </c>
      <c r="AE160" s="178">
        <v>37.37821642169127</v>
      </c>
      <c r="AF160" s="178">
        <v>37.987481349364835</v>
      </c>
      <c r="AG160" s="178">
        <v>38.71684099127264</v>
      </c>
      <c r="AH160" s="178">
        <v>39.572483177179762</v>
      </c>
      <c r="AI160" s="178">
        <v>40.007780492128738</v>
      </c>
      <c r="AJ160" s="178">
        <v>40.323841958016558</v>
      </c>
      <c r="AK160" s="178">
        <v>40.521428783610837</v>
      </c>
      <c r="AL160" s="178">
        <v>40.74024449904234</v>
      </c>
      <c r="AM160" s="178">
        <v>41.416532557726441</v>
      </c>
      <c r="AN160" s="178">
        <v>41.424815864237985</v>
      </c>
      <c r="AO160" s="178">
        <v>41.594657609281363</v>
      </c>
      <c r="AP160" s="178">
        <v>41.727760513631068</v>
      </c>
      <c r="AQ160" s="178">
        <v>41.882153227531504</v>
      </c>
      <c r="AR160" s="178">
        <v>42.61927912433606</v>
      </c>
      <c r="AS160" s="178">
        <v>43.036948059754558</v>
      </c>
      <c r="AT160" s="178">
        <v>43.097199787038214</v>
      </c>
      <c r="AU160" s="178">
        <v>43.28682746610118</v>
      </c>
      <c r="AV160" s="178">
        <v>43.724024423508801</v>
      </c>
      <c r="AW160" s="178">
        <v>44.003858179819254</v>
      </c>
      <c r="AX160" s="178">
        <v>44.149070911812657</v>
      </c>
      <c r="AY160" s="178">
        <v>44.237369053636286</v>
      </c>
      <c r="AZ160" s="178">
        <v>44.290453896500651</v>
      </c>
      <c r="BA160" s="178">
        <v>44.325886259617846</v>
      </c>
      <c r="BB160" s="178">
        <v>44.330318848243806</v>
      </c>
      <c r="BC160" s="178">
        <v>44.3657831033224</v>
      </c>
      <c r="BD160" s="178">
        <v>44.401275729805057</v>
      </c>
      <c r="BE160" s="178">
        <v>44.423476367669956</v>
      </c>
      <c r="BF160" s="178">
        <v>44.459015148764088</v>
      </c>
      <c r="BG160" s="178">
        <v>44.552379080576493</v>
      </c>
      <c r="BH160" s="178">
        <v>44.703857169450458</v>
      </c>
      <c r="BI160" s="178">
        <v>44.75303141233686</v>
      </c>
      <c r="BJ160" s="178">
        <v>44.770932624901789</v>
      </c>
      <c r="BK160" s="178">
        <v>44.958970541926377</v>
      </c>
      <c r="BL160" s="178">
        <v>45.246707953394704</v>
      </c>
      <c r="BM160" s="178">
        <v>45.251232624190045</v>
      </c>
      <c r="BN160" s="178">
        <v>45.251232624190045</v>
      </c>
      <c r="BO160" s="178">
        <v>45.255757747452463</v>
      </c>
      <c r="BP160" s="178">
        <v>45.536343445486665</v>
      </c>
      <c r="BQ160" s="178">
        <v>46.114655007244345</v>
      </c>
      <c r="BR160" s="178">
        <v>46.45129198879723</v>
      </c>
      <c r="BS160" s="178">
        <v>46.864708487497523</v>
      </c>
      <c r="BT160" s="178">
        <v>47.628603235843734</v>
      </c>
      <c r="BU160" s="178">
        <v>48.014394922054066</v>
      </c>
      <c r="BV160" s="178">
        <v>48.076813635452737</v>
      </c>
      <c r="BW160" s="178">
        <v>48.240274801813278</v>
      </c>
      <c r="BX160" s="178">
        <v>48.356051461337628</v>
      </c>
      <c r="BY160" s="178">
        <v>48.544640062036848</v>
      </c>
      <c r="BZ160" s="178">
        <v>48.607748094117497</v>
      </c>
      <c r="CA160" s="178">
        <v>48.651495067402195</v>
      </c>
      <c r="CB160" s="178">
        <v>48.734202609016783</v>
      </c>
      <c r="CC160" s="178">
        <v>49.523696691282858</v>
      </c>
      <c r="CD160" s="178">
        <v>49.667315411687575</v>
      </c>
      <c r="CE160" s="178">
        <v>49.801417163299128</v>
      </c>
      <c r="CF160" s="178">
        <v>49.886079572476739</v>
      </c>
      <c r="CG160" s="178">
        <v>50.394917584116001</v>
      </c>
      <c r="CH160" s="178">
        <v>51.145801856119327</v>
      </c>
      <c r="CI160" s="178">
        <v>51.759551478392758</v>
      </c>
      <c r="CJ160" s="178">
        <v>52.049404966671759</v>
      </c>
      <c r="CK160" s="178">
        <v>52.288832229518448</v>
      </c>
      <c r="CL160" s="178">
        <v>52.356807711416828</v>
      </c>
      <c r="CM160" s="178">
        <v>52.4405786037551</v>
      </c>
      <c r="CN160" s="178">
        <v>52.545459760962608</v>
      </c>
      <c r="CO160" s="178">
        <v>53.480768944707741</v>
      </c>
      <c r="CP160" s="178">
        <v>53.619818943963978</v>
      </c>
      <c r="CQ160" s="178">
        <v>53.74850650942949</v>
      </c>
      <c r="CR160" s="178">
        <v>53.840698026803636</v>
      </c>
      <c r="CS160" s="178">
        <v>54.100414272338099</v>
      </c>
      <c r="CT160" s="178">
        <v>54.320026774498558</v>
      </c>
      <c r="CU160" s="178">
        <v>54.559494246793037</v>
      </c>
      <c r="CV160" s="178">
        <v>54.735807981915016</v>
      </c>
      <c r="CW160" s="178">
        <v>54.86872330993684</v>
      </c>
      <c r="CX160" s="178">
        <v>55.902650001198182</v>
      </c>
      <c r="CY160" s="178">
        <v>56.938355401415016</v>
      </c>
      <c r="CZ160" s="178">
        <v>58.162754391409685</v>
      </c>
      <c r="DA160" s="178">
        <v>58.849902776217107</v>
      </c>
      <c r="DB160" s="178">
        <v>59.317665698390996</v>
      </c>
      <c r="DC160" s="178">
        <v>59.731313931708009</v>
      </c>
      <c r="DD160" s="178">
        <v>60.39773467309216</v>
      </c>
      <c r="DE160" s="178">
        <v>61.182905223842354</v>
      </c>
      <c r="DF160" s="178">
        <v>61.972164701229914</v>
      </c>
      <c r="DG160" s="178">
        <v>62.294419957676318</v>
      </c>
      <c r="DH160" s="178">
        <v>62.643075458953859</v>
      </c>
      <c r="DI160" s="178">
        <v>62.850279043895476</v>
      </c>
      <c r="DJ160" s="178">
        <v>63.419336236753182</v>
      </c>
      <c r="DK160" s="178">
        <v>63.856459027961513</v>
      </c>
      <c r="DL160" s="178">
        <v>64.406033184027024</v>
      </c>
      <c r="DM160" s="178">
        <v>66.107075501121685</v>
      </c>
      <c r="DN160" s="178">
        <v>67.006026627465076</v>
      </c>
      <c r="DO160" s="178">
        <v>67.627375323063603</v>
      </c>
      <c r="DP160" s="178">
        <v>68.299653430197665</v>
      </c>
      <c r="DQ160" s="178">
        <v>69.443118698777525</v>
      </c>
      <c r="DR160" s="178">
        <v>70.434786699502297</v>
      </c>
      <c r="DS160" s="178">
        <v>71.899574485513185</v>
      </c>
      <c r="DT160" s="178">
        <v>72.508619219672909</v>
      </c>
      <c r="DU160" s="178">
        <v>73.233705411869636</v>
      </c>
      <c r="DV160" s="178">
        <v>73.702401126505592</v>
      </c>
      <c r="DW160" s="178">
        <v>74.196207214053175</v>
      </c>
      <c r="DX160" s="178">
        <v>74.760098388879982</v>
      </c>
      <c r="DY160" s="178">
        <v>75.388083215346569</v>
      </c>
      <c r="DZ160" s="178">
        <v>75.930877414497076</v>
      </c>
      <c r="EA160" s="178">
        <v>76.462393556398553</v>
      </c>
      <c r="EB160" s="178">
        <v>76.89058296031439</v>
      </c>
      <c r="EC160" s="178">
        <v>77.436506099332632</v>
      </c>
      <c r="ED160" s="178">
        <v>78.009536244467697</v>
      </c>
      <c r="EE160" s="178">
        <v>78.852039235907938</v>
      </c>
      <c r="EF160" s="178">
        <v>79.380347898788514</v>
      </c>
      <c r="EG160" s="178">
        <v>80.007452647188941</v>
      </c>
      <c r="EH160" s="178">
        <v>80.559504070454537</v>
      </c>
      <c r="EI160" s="178">
        <v>81.067028946098404</v>
      </c>
      <c r="EJ160" s="178">
        <v>81.788525503718674</v>
      </c>
      <c r="EK160" s="178">
        <v>82.459191412849165</v>
      </c>
      <c r="EL160" s="178">
        <v>82.863241450772122</v>
      </c>
      <c r="EM160" s="178">
        <v>83.733305486005221</v>
      </c>
      <c r="EN160" s="178">
        <v>84.369678607698859</v>
      </c>
      <c r="EO160" s="178">
        <v>84.799963968598135</v>
      </c>
      <c r="EP160" s="178">
        <v>85.419003705568912</v>
      </c>
      <c r="EQ160" s="178">
        <v>86.956545772269152</v>
      </c>
      <c r="ER160" s="178">
        <v>88.834807160950177</v>
      </c>
      <c r="ES160" s="178">
        <v>89.865290924017202</v>
      </c>
      <c r="ET160" s="178">
        <v>90.557253664132134</v>
      </c>
      <c r="EU160" s="178">
        <v>91.499049102239098</v>
      </c>
      <c r="EV160" s="178">
        <v>93.072832746797616</v>
      </c>
      <c r="EW160" s="178">
        <v>93.966331941166871</v>
      </c>
      <c r="EX160" s="178">
        <v>94.295214102960955</v>
      </c>
      <c r="EY160" s="178">
        <v>95.04957581578465</v>
      </c>
      <c r="EZ160" s="178">
        <v>96.047596361850381</v>
      </c>
      <c r="FA160" s="178">
        <v>97.228981797101142</v>
      </c>
      <c r="FB160" s="178">
        <v>98.658247829518515</v>
      </c>
      <c r="FC160" s="178">
        <v>99.999999999999972</v>
      </c>
      <c r="FD160" s="178">
        <v>101.45999999999997</v>
      </c>
      <c r="FE160" s="178">
        <v>102.58620599999998</v>
      </c>
      <c r="FF160" s="178">
        <v>103.73517150719998</v>
      </c>
      <c r="FG160" s="178">
        <v>105.48829590567165</v>
      </c>
      <c r="FH160" s="178">
        <v>106.94403438916991</v>
      </c>
      <c r="FI160" s="178">
        <v>108.64444453595772</v>
      </c>
      <c r="FJ160" s="178">
        <v>110.25238231508989</v>
      </c>
      <c r="FK160" s="178">
        <v>111.16747708830513</v>
      </c>
      <c r="FL160" s="178">
        <v>112.22356812064405</v>
      </c>
      <c r="FM160" s="178">
        <v>114.41114005651288</v>
      </c>
      <c r="FN160" s="178">
        <v>116.89386179573921</v>
      </c>
      <c r="FO160" s="178">
        <v>120.25323172999697</v>
      </c>
      <c r="FP160" s="178">
        <v>126.30196928601582</v>
      </c>
      <c r="FQ160" s="178">
        <v>130.0783981676677</v>
      </c>
      <c r="FR160" s="178">
        <v>136.85548271220318</v>
      </c>
      <c r="FS160" s="178">
        <v>141.63173905885907</v>
      </c>
      <c r="FT160" s="178">
        <v>146.99958196918985</v>
      </c>
      <c r="FU160" s="380">
        <v>154.95225935372304</v>
      </c>
      <c r="FV160" s="380">
        <v>154.95225935372304</v>
      </c>
      <c r="FW160" s="380">
        <v>172.03367834564025</v>
      </c>
      <c r="FX160" s="380">
        <v>178.89782211163131</v>
      </c>
      <c r="FY160" s="380">
        <v>185.51704152976166</v>
      </c>
      <c r="FZ160" s="380">
        <v>191.89882775838547</v>
      </c>
      <c r="GA160" s="380">
        <v>198.26986883996383</v>
      </c>
      <c r="GB160" s="380">
        <v>206.67651127877829</v>
      </c>
      <c r="GC160" s="380">
        <v>214.05486273143069</v>
      </c>
    </row>
    <row r="161" spans="2:185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</row>
    <row r="162" spans="2:185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</row>
    <row r="163" spans="2:185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>
        <v>10.161360473230229</v>
      </c>
      <c r="P163" s="178">
        <v>10.794412900549117</v>
      </c>
      <c r="Q163" s="178">
        <v>11.485001799098162</v>
      </c>
      <c r="R163" s="178">
        <v>12.214535287025962</v>
      </c>
      <c r="S163" s="178">
        <v>13.019112308082692</v>
      </c>
      <c r="T163" s="178">
        <v>13.853365913938362</v>
      </c>
      <c r="U163" s="178">
        <v>14.73492100000905</v>
      </c>
      <c r="V163" s="178">
        <v>15.62495324401951</v>
      </c>
      <c r="W163" s="178">
        <v>16.539761141380342</v>
      </c>
      <c r="X163" s="178">
        <v>17.457242523077401</v>
      </c>
      <c r="Y163" s="178">
        <v>18.364350526572437</v>
      </c>
      <c r="Z163" s="178">
        <v>19.2545216092735</v>
      </c>
      <c r="AA163" s="178">
        <v>20.141725900545051</v>
      </c>
      <c r="AB163" s="178">
        <v>21.010856898267136</v>
      </c>
      <c r="AC163" s="178">
        <v>21.846566632457254</v>
      </c>
      <c r="AD163" s="178">
        <v>22.654005528643022</v>
      </c>
      <c r="AE163" s="178">
        <v>23.41100304828133</v>
      </c>
      <c r="AF163" s="178">
        <v>24.190791276814021</v>
      </c>
      <c r="AG163" s="178">
        <v>24.931560670333727</v>
      </c>
      <c r="AH163" s="178">
        <v>25.640786404556362</v>
      </c>
      <c r="AI163" s="178">
        <v>26.301346052901838</v>
      </c>
      <c r="AJ163" s="178">
        <v>26.950154240453063</v>
      </c>
      <c r="AK163" s="178">
        <v>27.610213578933365</v>
      </c>
      <c r="AL163" s="178">
        <v>28.273956753884104</v>
      </c>
      <c r="AM163" s="178">
        <v>28.908500581552541</v>
      </c>
      <c r="AN163" s="178">
        <v>29.532234310633584</v>
      </c>
      <c r="AO163" s="178">
        <v>30.149923414840568</v>
      </c>
      <c r="AP163" s="178">
        <v>30.775377940415705</v>
      </c>
      <c r="AQ163" s="178">
        <v>31.388709945754965</v>
      </c>
      <c r="AR163" s="178">
        <v>31.937304155010906</v>
      </c>
      <c r="AS163" s="178">
        <v>32.468902863803514</v>
      </c>
      <c r="AT163" s="178">
        <v>32.998768675564861</v>
      </c>
      <c r="AU163" s="178">
        <v>33.523685799307728</v>
      </c>
      <c r="AV163" s="178">
        <v>34.042856393435294</v>
      </c>
      <c r="AW163" s="178">
        <v>34.552125832520431</v>
      </c>
      <c r="AX163" s="178">
        <v>35.049457120129183</v>
      </c>
      <c r="AY163" s="178">
        <v>35.546169665624419</v>
      </c>
      <c r="AZ163" s="178">
        <v>36.01725044786015</v>
      </c>
      <c r="BA163" s="178">
        <v>36.455332498289003</v>
      </c>
      <c r="BB163" s="178">
        <v>36.86425191671232</v>
      </c>
      <c r="BC163" s="178">
        <v>37.260157849131346</v>
      </c>
      <c r="BD163" s="178">
        <v>37.645429159134508</v>
      </c>
      <c r="BE163" s="178">
        <v>38.026657050570449</v>
      </c>
      <c r="BF163" s="178">
        <v>38.404863374481195</v>
      </c>
      <c r="BG163" s="178">
        <v>38.775652483755813</v>
      </c>
      <c r="BH163" s="178">
        <v>39.142011251421529</v>
      </c>
      <c r="BI163" s="178">
        <v>39.508506456245463</v>
      </c>
      <c r="BJ163" s="178">
        <v>39.887635688969844</v>
      </c>
      <c r="BK163" s="178">
        <v>40.275480621731298</v>
      </c>
      <c r="BL163" s="178">
        <v>40.666188153332023</v>
      </c>
      <c r="BM163" s="178">
        <v>41.065061271181698</v>
      </c>
      <c r="BN163" s="178">
        <v>41.467448015343358</v>
      </c>
      <c r="BO163" s="178">
        <v>41.870697044457508</v>
      </c>
      <c r="BP163" s="178">
        <v>42.279790345498874</v>
      </c>
      <c r="BQ163" s="178">
        <v>42.692776705184976</v>
      </c>
      <c r="BR163" s="178">
        <v>43.111019061233286</v>
      </c>
      <c r="BS163" s="178">
        <v>43.531851331238123</v>
      </c>
      <c r="BT163" s="178">
        <v>43.952789943824001</v>
      </c>
      <c r="BU163" s="178">
        <v>44.375087813438938</v>
      </c>
      <c r="BV163" s="178">
        <v>44.789108240737114</v>
      </c>
      <c r="BW163" s="178">
        <v>45.208938699428423</v>
      </c>
      <c r="BX163" s="178">
        <v>45.633407259326596</v>
      </c>
      <c r="BY163" s="178">
        <v>46.061526248839904</v>
      </c>
      <c r="BZ163" s="178">
        <v>46.489827465629993</v>
      </c>
      <c r="CA163" s="178">
        <v>46.927185058360315</v>
      </c>
      <c r="CB163" s="178">
        <v>47.374159608119271</v>
      </c>
      <c r="CC163" s="178">
        <v>47.833405825756472</v>
      </c>
      <c r="CD163" s="178">
        <v>48.305842857085729</v>
      </c>
      <c r="CE163" s="178">
        <v>48.792596300985743</v>
      </c>
      <c r="CF163" s="178">
        <v>49.287726394876294</v>
      </c>
      <c r="CG163" s="178">
        <v>49.798566983832814</v>
      </c>
      <c r="CH163" s="178">
        <v>50.319202594392124</v>
      </c>
      <c r="CI163" s="178">
        <v>50.844022148266021</v>
      </c>
      <c r="CJ163" s="178">
        <v>51.377361480283135</v>
      </c>
      <c r="CK163" s="178">
        <v>51.92302624178307</v>
      </c>
      <c r="CL163" s="178">
        <v>52.482277837743162</v>
      </c>
      <c r="CM163" s="178">
        <v>53.05456567964476</v>
      </c>
      <c r="CN163" s="178">
        <v>53.629406150938117</v>
      </c>
      <c r="CO163" s="178">
        <v>54.215205744714609</v>
      </c>
      <c r="CP163" s="178">
        <v>54.808758533185689</v>
      </c>
      <c r="CQ163" s="178">
        <v>55.400671132531592</v>
      </c>
      <c r="CR163" s="178">
        <v>55.995230042495251</v>
      </c>
      <c r="CS163" s="178">
        <v>56.588325595879191</v>
      </c>
      <c r="CT163" s="178">
        <v>57.189295699065021</v>
      </c>
      <c r="CU163" s="178">
        <v>57.820084254955788</v>
      </c>
      <c r="CV163" s="178">
        <v>58.449605411838803</v>
      </c>
      <c r="CW163" s="178">
        <v>59.078356250713107</v>
      </c>
      <c r="CX163" s="178">
        <v>59.719227858068358</v>
      </c>
      <c r="CY163" s="178">
        <v>60.363915337829248</v>
      </c>
      <c r="CZ163" s="178">
        <v>61.020598186668735</v>
      </c>
      <c r="DA163" s="178">
        <v>61.679715886027168</v>
      </c>
      <c r="DB163" s="178">
        <v>62.344431688344677</v>
      </c>
      <c r="DC163" s="178">
        <v>63.0287075933457</v>
      </c>
      <c r="DD163" s="178">
        <v>63.804343424402241</v>
      </c>
      <c r="DE163" s="178">
        <v>64.604795974744988</v>
      </c>
      <c r="DF163" s="178">
        <v>65.404878644093714</v>
      </c>
      <c r="DG163" s="178">
        <v>66.192500034637234</v>
      </c>
      <c r="DH163" s="178">
        <v>66.976617934416652</v>
      </c>
      <c r="DI163" s="178">
        <v>67.764210490588013</v>
      </c>
      <c r="DJ163" s="178">
        <v>68.543982421035963</v>
      </c>
      <c r="DK163" s="178">
        <v>69.325100102301576</v>
      </c>
      <c r="DL163" s="178">
        <v>70.109524289276166</v>
      </c>
      <c r="DM163" s="178">
        <v>70.903740077855986</v>
      </c>
      <c r="DN163" s="178">
        <v>71.682354873771729</v>
      </c>
      <c r="DO163" s="178">
        <v>72.444918002719589</v>
      </c>
      <c r="DP163" s="178">
        <v>73.124392464433598</v>
      </c>
      <c r="DQ163" s="178">
        <v>73.78522521953046</v>
      </c>
      <c r="DR163" s="178">
        <v>74.443226349374598</v>
      </c>
      <c r="DS163" s="178">
        <v>75.117590683678358</v>
      </c>
      <c r="DT163" s="178">
        <v>75.802468208326189</v>
      </c>
      <c r="DU163" s="178">
        <v>76.483643736546881</v>
      </c>
      <c r="DV163" s="178">
        <v>77.157927302699463</v>
      </c>
      <c r="DW163" s="178">
        <v>77.823610551880662</v>
      </c>
      <c r="DX163" s="178">
        <v>78.473509286959327</v>
      </c>
      <c r="DY163" s="178">
        <v>79.105031239690717</v>
      </c>
      <c r="DZ163" s="178">
        <v>79.735410223458629</v>
      </c>
      <c r="EA163" s="178">
        <v>80.361638520449546</v>
      </c>
      <c r="EB163" s="178">
        <v>80.97828791270851</v>
      </c>
      <c r="EC163" s="178">
        <v>81.607122518381729</v>
      </c>
      <c r="ED163" s="178">
        <v>82.246163728192002</v>
      </c>
      <c r="EE163" s="178">
        <v>82.84319142810584</v>
      </c>
      <c r="EF163" s="178">
        <v>83.436229782319487</v>
      </c>
      <c r="EG163" s="178">
        <v>84.042941186369447</v>
      </c>
      <c r="EH163" s="178">
        <v>84.657737919078045</v>
      </c>
      <c r="EI163" s="178">
        <v>85.269400866137559</v>
      </c>
      <c r="EJ163" s="178">
        <v>85.901622077406799</v>
      </c>
      <c r="EK163" s="178">
        <v>86.534050369524849</v>
      </c>
      <c r="EL163" s="178">
        <v>87.160426818799195</v>
      </c>
      <c r="EM163" s="178">
        <v>87.785685355282666</v>
      </c>
      <c r="EN163" s="178">
        <v>88.4109418237162</v>
      </c>
      <c r="EO163" s="178">
        <v>89.003653411638481</v>
      </c>
      <c r="EP163" s="178">
        <v>89.57034230469101</v>
      </c>
      <c r="EQ163" s="178">
        <v>90.123896488073115</v>
      </c>
      <c r="ER163" s="178">
        <v>90.69195839667033</v>
      </c>
      <c r="ES163" s="178">
        <v>91.238502259080917</v>
      </c>
      <c r="ET163" s="178">
        <v>91.776423920577585</v>
      </c>
      <c r="EU163" s="178">
        <v>92.310483301643671</v>
      </c>
      <c r="EV163" s="178">
        <v>92.82918915115151</v>
      </c>
      <c r="EW163" s="178">
        <v>93.346564111759406</v>
      </c>
      <c r="EX163" s="178">
        <v>93.87347317329143</v>
      </c>
      <c r="EY163" s="178">
        <v>94.408474841751328</v>
      </c>
      <c r="EZ163" s="178">
        <v>94.956708880375785</v>
      </c>
      <c r="FA163" s="178">
        <v>95.529182688890955</v>
      </c>
      <c r="FB163" s="178">
        <v>96.105684950471797</v>
      </c>
      <c r="FC163" s="178">
        <v>96.685265205510248</v>
      </c>
      <c r="FD163" s="178">
        <v>97.266513548736498</v>
      </c>
      <c r="FE163" s="178">
        <v>97.873678161928652</v>
      </c>
      <c r="FF163" s="178">
        <v>98.494372123701567</v>
      </c>
      <c r="FG163" s="178">
        <v>99.147230920185066</v>
      </c>
      <c r="FH163" s="178">
        <v>99.854532062482122</v>
      </c>
      <c r="FI163" s="178">
        <v>100.62550972938517</v>
      </c>
      <c r="FJ163" s="178">
        <v>101.46631990897153</v>
      </c>
      <c r="FK163" s="178">
        <v>102.36079582861926</v>
      </c>
      <c r="FL163" s="178">
        <v>103.31363413151377</v>
      </c>
      <c r="FM163" s="178">
        <v>104.33428135679746</v>
      </c>
      <c r="FN163" s="178">
        <v>105.43424770505142</v>
      </c>
      <c r="FO163" s="178">
        <v>106.62364828572363</v>
      </c>
      <c r="FP163" s="178">
        <v>108.07933705408855</v>
      </c>
      <c r="FQ163" s="178">
        <v>109.79410329581621</v>
      </c>
      <c r="FR163" s="178">
        <v>111.80458942757663</v>
      </c>
      <c r="FS163" s="178">
        <v>114.06889010032579</v>
      </c>
      <c r="FT163" s="178">
        <v>116.58847752444804</v>
      </c>
      <c r="FU163" s="380">
        <v>119.34982439832372</v>
      </c>
      <c r="FV163" s="380">
        <v>121.99248511510274</v>
      </c>
      <c r="FW163" s="380">
        <v>126.00358326388084</v>
      </c>
      <c r="FX163" s="380">
        <v>129.60425936799655</v>
      </c>
      <c r="FY163" s="380">
        <v>133.30954179397398</v>
      </c>
      <c r="FZ163" s="380">
        <v>137.16774001119316</v>
      </c>
      <c r="GA163" s="380">
        <v>141.16308251734617</v>
      </c>
      <c r="GB163" s="380">
        <v>145.14136610724597</v>
      </c>
      <c r="GC163" s="380">
        <v>149.15473095661238</v>
      </c>
    </row>
    <row r="164" spans="2:185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>
        <v>7.3988943935686917</v>
      </c>
      <c r="P164" s="178">
        <v>7.9121535713533726</v>
      </c>
      <c r="Q164" s="178">
        <v>8.4789852446593308</v>
      </c>
      <c r="R164" s="178">
        <v>9.0990347035644685</v>
      </c>
      <c r="S164" s="178">
        <v>9.784246681367426</v>
      </c>
      <c r="T164" s="178">
        <v>10.481825133349425</v>
      </c>
      <c r="U164" s="178">
        <v>11.223292054118756</v>
      </c>
      <c r="V164" s="178">
        <v>11.956041586147835</v>
      </c>
      <c r="W164" s="178">
        <v>12.700747569014537</v>
      </c>
      <c r="X164" s="178">
        <v>13.451023088738992</v>
      </c>
      <c r="Y164" s="178">
        <v>14.198282323321438</v>
      </c>
      <c r="Z164" s="178">
        <v>14.928050514941162</v>
      </c>
      <c r="AA164" s="178">
        <v>15.685212347856014</v>
      </c>
      <c r="AB164" s="178">
        <v>16.442505641246743</v>
      </c>
      <c r="AC164" s="178">
        <v>17.19275812153623</v>
      </c>
      <c r="AD164" s="178">
        <v>17.925672354629636</v>
      </c>
      <c r="AE164" s="178">
        <v>18.604609435200384</v>
      </c>
      <c r="AF164" s="178">
        <v>19.285949428183695</v>
      </c>
      <c r="AG164" s="178">
        <v>19.940266284597712</v>
      </c>
      <c r="AH164" s="178">
        <v>20.575961653965518</v>
      </c>
      <c r="AI164" s="178">
        <v>21.175535468349661</v>
      </c>
      <c r="AJ164" s="178">
        <v>21.761765211900993</v>
      </c>
      <c r="AK164" s="178">
        <v>22.363574923334539</v>
      </c>
      <c r="AL164" s="178">
        <v>22.961933680785759</v>
      </c>
      <c r="AM164" s="178">
        <v>23.498524425600166</v>
      </c>
      <c r="AN164" s="178">
        <v>23.987359914046905</v>
      </c>
      <c r="AO164" s="178">
        <v>24.435559130543009</v>
      </c>
      <c r="AP164" s="178">
        <v>24.880483886810495</v>
      </c>
      <c r="AQ164" s="178">
        <v>25.332061323014312</v>
      </c>
      <c r="AR164" s="178">
        <v>25.780911999408559</v>
      </c>
      <c r="AS164" s="178">
        <v>26.214335369837389</v>
      </c>
      <c r="AT164" s="178">
        <v>26.660402965130356</v>
      </c>
      <c r="AU164" s="178">
        <v>27.120205334477049</v>
      </c>
      <c r="AV164" s="178">
        <v>27.575270771206032</v>
      </c>
      <c r="AW164" s="178">
        <v>28.019189734812841</v>
      </c>
      <c r="AX164" s="178">
        <v>28.479339057329309</v>
      </c>
      <c r="AY164" s="178">
        <v>28.963670517190234</v>
      </c>
      <c r="AZ164" s="178">
        <v>29.448449242021866</v>
      </c>
      <c r="BA164" s="178">
        <v>29.92109872697371</v>
      </c>
      <c r="BB164" s="178">
        <v>30.373973803381318</v>
      </c>
      <c r="BC164" s="178">
        <v>30.799069686201264</v>
      </c>
      <c r="BD164" s="178">
        <v>31.202939366250376</v>
      </c>
      <c r="BE164" s="178">
        <v>31.609567928298365</v>
      </c>
      <c r="BF164" s="178">
        <v>32.006095394485165</v>
      </c>
      <c r="BG164" s="178">
        <v>32.388860908580888</v>
      </c>
      <c r="BH164" s="178">
        <v>32.776029545182432</v>
      </c>
      <c r="BI164" s="178">
        <v>33.154442713919366</v>
      </c>
      <c r="BJ164" s="178">
        <v>33.536489065348142</v>
      </c>
      <c r="BK164" s="178">
        <v>33.916520121937978</v>
      </c>
      <c r="BL164" s="178">
        <v>34.302890070617657</v>
      </c>
      <c r="BM164" s="178">
        <v>34.702665660047181</v>
      </c>
      <c r="BN164" s="178">
        <v>35.089417388850443</v>
      </c>
      <c r="BO164" s="178">
        <v>35.457099454568812</v>
      </c>
      <c r="BP164" s="178">
        <v>35.835788664226712</v>
      </c>
      <c r="BQ164" s="178">
        <v>36.208989811968742</v>
      </c>
      <c r="BR164" s="178">
        <v>36.609604169721827</v>
      </c>
      <c r="BS164" s="178">
        <v>37.020541294838772</v>
      </c>
      <c r="BT164" s="178">
        <v>37.422655558204816</v>
      </c>
      <c r="BU164" s="178">
        <v>37.837524995783042</v>
      </c>
      <c r="BV164" s="178">
        <v>38.264788962227207</v>
      </c>
      <c r="BW164" s="178">
        <v>38.704212530575887</v>
      </c>
      <c r="BX164" s="178">
        <v>39.169902833948953</v>
      </c>
      <c r="BY164" s="178">
        <v>39.667963326631103</v>
      </c>
      <c r="BZ164" s="178">
        <v>40.189372047382115</v>
      </c>
      <c r="CA164" s="178">
        <v>40.75135011361705</v>
      </c>
      <c r="CB164" s="178">
        <v>41.336298819424933</v>
      </c>
      <c r="CC164" s="178">
        <v>41.939515171914373</v>
      </c>
      <c r="CD164" s="178">
        <v>42.54181679484293</v>
      </c>
      <c r="CE164" s="178">
        <v>43.168675798447566</v>
      </c>
      <c r="CF164" s="178">
        <v>43.82505514408075</v>
      </c>
      <c r="CG164" s="178">
        <v>44.500401288337052</v>
      </c>
      <c r="CH164" s="178">
        <v>45.185900507529787</v>
      </c>
      <c r="CI164" s="178">
        <v>45.883686246048207</v>
      </c>
      <c r="CJ164" s="178">
        <v>46.581785882342672</v>
      </c>
      <c r="CK164" s="178">
        <v>47.257624507137727</v>
      </c>
      <c r="CL164" s="178">
        <v>47.932729226597871</v>
      </c>
      <c r="CM164" s="178">
        <v>48.610140309885715</v>
      </c>
      <c r="CN164" s="178">
        <v>49.267405268679674</v>
      </c>
      <c r="CO164" s="178">
        <v>49.951254749629449</v>
      </c>
      <c r="CP164" s="178">
        <v>50.664411852363095</v>
      </c>
      <c r="CQ164" s="178">
        <v>51.36381786745941</v>
      </c>
      <c r="CR164" s="178">
        <v>52.059730888662095</v>
      </c>
      <c r="CS164" s="178">
        <v>52.76499664393473</v>
      </c>
      <c r="CT164" s="178">
        <v>53.455259697330469</v>
      </c>
      <c r="CU164" s="178">
        <v>54.192041168668375</v>
      </c>
      <c r="CV164" s="178">
        <v>54.921248909236247</v>
      </c>
      <c r="CW164" s="178">
        <v>55.672369550095453</v>
      </c>
      <c r="CX164" s="178">
        <v>56.437254793317642</v>
      </c>
      <c r="CY164" s="178">
        <v>57.233919120446053</v>
      </c>
      <c r="CZ164" s="178">
        <v>58.035733126522565</v>
      </c>
      <c r="DA164" s="178">
        <v>58.815040680152215</v>
      </c>
      <c r="DB164" s="178">
        <v>59.57086723307328</v>
      </c>
      <c r="DC164" s="178">
        <v>60.350161375219407</v>
      </c>
      <c r="DD164" s="178">
        <v>61.167354352393538</v>
      </c>
      <c r="DE164" s="178">
        <v>61.993886495650578</v>
      </c>
      <c r="DF164" s="178">
        <v>62.826391840013855</v>
      </c>
      <c r="DG164" s="178">
        <v>63.626255959678183</v>
      </c>
      <c r="DH164" s="178">
        <v>64.426986954827285</v>
      </c>
      <c r="DI164" s="178">
        <v>65.221725748935924</v>
      </c>
      <c r="DJ164" s="178">
        <v>66.009018182950328</v>
      </c>
      <c r="DK164" s="178">
        <v>66.802261351623471</v>
      </c>
      <c r="DL164" s="178">
        <v>67.628970754798686</v>
      </c>
      <c r="DM164" s="178">
        <v>68.452123473564015</v>
      </c>
      <c r="DN164" s="178">
        <v>69.274285160919234</v>
      </c>
      <c r="DO164" s="178">
        <v>70.066945187760737</v>
      </c>
      <c r="DP164" s="178">
        <v>70.825758667494455</v>
      </c>
      <c r="DQ164" s="178">
        <v>71.567035280909749</v>
      </c>
      <c r="DR164" s="178">
        <v>72.311204357853626</v>
      </c>
      <c r="DS164" s="178">
        <v>73.110902242376596</v>
      </c>
      <c r="DT164" s="178">
        <v>73.92664370595547</v>
      </c>
      <c r="DU164" s="178">
        <v>74.73022053233754</v>
      </c>
      <c r="DV164" s="178">
        <v>75.537382143902491</v>
      </c>
      <c r="DW164" s="178">
        <v>76.319360985169283</v>
      </c>
      <c r="DX164" s="178">
        <v>77.080593645743519</v>
      </c>
      <c r="DY164" s="178">
        <v>77.854683914207854</v>
      </c>
      <c r="DZ164" s="178">
        <v>78.629568853471469</v>
      </c>
      <c r="EA164" s="178">
        <v>79.409506596627907</v>
      </c>
      <c r="EB164" s="178">
        <v>80.180894501721198</v>
      </c>
      <c r="EC164" s="178">
        <v>80.953210149572485</v>
      </c>
      <c r="ED164" s="178">
        <v>81.725063694624552</v>
      </c>
      <c r="EE164" s="178">
        <v>82.426897143684968</v>
      </c>
      <c r="EF164" s="178">
        <v>83.123825194722983</v>
      </c>
      <c r="EG164" s="178">
        <v>83.851781571028781</v>
      </c>
      <c r="EH164" s="178">
        <v>84.593126950772316</v>
      </c>
      <c r="EI164" s="178">
        <v>85.329003898985846</v>
      </c>
      <c r="EJ164" s="178">
        <v>86.073740035322359</v>
      </c>
      <c r="EK164" s="178">
        <v>86.81825857024451</v>
      </c>
      <c r="EL164" s="178">
        <v>87.549761762474347</v>
      </c>
      <c r="EM164" s="178">
        <v>88.266292176087418</v>
      </c>
      <c r="EN164" s="178">
        <v>88.971036460852517</v>
      </c>
      <c r="EO164" s="178">
        <v>89.652971971068084</v>
      </c>
      <c r="EP164" s="178">
        <v>90.313380929036271</v>
      </c>
      <c r="EQ164" s="178">
        <v>90.945835960573405</v>
      </c>
      <c r="ER164" s="178">
        <v>91.583034404847083</v>
      </c>
      <c r="ES164" s="178">
        <v>92.181161121741937</v>
      </c>
      <c r="ET164" s="178">
        <v>92.752556243861193</v>
      </c>
      <c r="EU164" s="178">
        <v>93.309611170472976</v>
      </c>
      <c r="EV164" s="178">
        <v>93.839801213674889</v>
      </c>
      <c r="EW164" s="178">
        <v>94.342769806254978</v>
      </c>
      <c r="EX164" s="178">
        <v>94.831976694566308</v>
      </c>
      <c r="EY164" s="178">
        <v>95.327690026910929</v>
      </c>
      <c r="EZ164" s="178">
        <v>95.828281999690716</v>
      </c>
      <c r="FA164" s="178">
        <v>96.335180549252854</v>
      </c>
      <c r="FB164" s="178">
        <v>96.834245808477462</v>
      </c>
      <c r="FC164" s="178">
        <v>97.325356007026471</v>
      </c>
      <c r="FD164" s="178">
        <v>97.794316198731238</v>
      </c>
      <c r="FE164" s="178">
        <v>98.300681399356222</v>
      </c>
      <c r="FF164" s="178">
        <v>98.830387931863925</v>
      </c>
      <c r="FG164" s="178">
        <v>99.39064597423851</v>
      </c>
      <c r="FH164" s="178">
        <v>100.0018745211933</v>
      </c>
      <c r="FI164" s="178">
        <v>100.6848684814051</v>
      </c>
      <c r="FJ164" s="178">
        <v>101.46287426853445</v>
      </c>
      <c r="FK164" s="178">
        <v>102.30033180231077</v>
      </c>
      <c r="FL164" s="178">
        <v>103.2078655861889</v>
      </c>
      <c r="FM164" s="178">
        <v>104.18443010949157</v>
      </c>
      <c r="FN164" s="178">
        <v>105.25477137494128</v>
      </c>
      <c r="FO164" s="178">
        <v>106.41448801282974</v>
      </c>
      <c r="FP164" s="178">
        <v>107.70366635854789</v>
      </c>
      <c r="FQ164" s="178">
        <v>109.28263164573418</v>
      </c>
      <c r="FR164" s="178">
        <v>111.16219392720178</v>
      </c>
      <c r="FS164" s="178">
        <v>113.31533351687695</v>
      </c>
      <c r="FT164" s="178">
        <v>115.83942491459963</v>
      </c>
      <c r="FU164" s="380">
        <v>118.63549113077259</v>
      </c>
      <c r="FV164" s="380">
        <v>121.30177550858825</v>
      </c>
      <c r="FW164" s="380">
        <v>125.66751294812035</v>
      </c>
      <c r="FX164" s="380">
        <v>129.60998859629498</v>
      </c>
      <c r="FY164" s="380">
        <v>133.55812457044343</v>
      </c>
      <c r="FZ164" s="380">
        <v>137.52372795730551</v>
      </c>
      <c r="GA164" s="380">
        <v>141.66011096000241</v>
      </c>
      <c r="GB164" s="380">
        <v>145.92748722703428</v>
      </c>
      <c r="GC164" s="380">
        <v>150.03725221632803</v>
      </c>
    </row>
    <row r="165" spans="2:185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>
        <v>15.369190445475361</v>
      </c>
      <c r="P165" s="178">
        <v>16.283042990550264</v>
      </c>
      <c r="Q165" s="178">
        <v>17.25927964928313</v>
      </c>
      <c r="R165" s="178">
        <v>18.320517443138073</v>
      </c>
      <c r="S165" s="178">
        <v>19.50098387383138</v>
      </c>
      <c r="T165" s="178">
        <v>20.698727961665085</v>
      </c>
      <c r="U165" s="178">
        <v>21.917952911995283</v>
      </c>
      <c r="V165" s="178">
        <v>23.213218424072593</v>
      </c>
      <c r="W165" s="178">
        <v>24.558145163846337</v>
      </c>
      <c r="X165" s="178">
        <v>25.90249690151396</v>
      </c>
      <c r="Y165" s="178">
        <v>27.255367058573423</v>
      </c>
      <c r="Z165" s="178">
        <v>28.674657864903086</v>
      </c>
      <c r="AA165" s="178">
        <v>30.086784144550162</v>
      </c>
      <c r="AB165" s="178">
        <v>31.500120074005327</v>
      </c>
      <c r="AC165" s="178">
        <v>32.95364940084918</v>
      </c>
      <c r="AD165" s="178">
        <v>34.358345504157498</v>
      </c>
      <c r="AE165" s="178">
        <v>35.62440312296178</v>
      </c>
      <c r="AF165" s="178">
        <v>36.816336003112987</v>
      </c>
      <c r="AG165" s="178">
        <v>37.924554032694822</v>
      </c>
      <c r="AH165" s="178">
        <v>38.92025024831198</v>
      </c>
      <c r="AI165" s="178">
        <v>39.820429700407416</v>
      </c>
      <c r="AJ165" s="178">
        <v>40.673305379074236</v>
      </c>
      <c r="AK165" s="178">
        <v>41.498726342620586</v>
      </c>
      <c r="AL165" s="178">
        <v>42.226744289647407</v>
      </c>
      <c r="AM165" s="178">
        <v>42.844043003394795</v>
      </c>
      <c r="AN165" s="178">
        <v>43.305132019172767</v>
      </c>
      <c r="AO165" s="178">
        <v>43.613551140844017</v>
      </c>
      <c r="AP165" s="178">
        <v>43.87608626767561</v>
      </c>
      <c r="AQ165" s="178">
        <v>44.109155759986237</v>
      </c>
      <c r="AR165" s="178">
        <v>44.338767255086566</v>
      </c>
      <c r="AS165" s="178">
        <v>44.566850600420814</v>
      </c>
      <c r="AT165" s="178">
        <v>44.793713897935412</v>
      </c>
      <c r="AU165" s="178">
        <v>45.0222064216155</v>
      </c>
      <c r="AV165" s="178">
        <v>45.240307713722551</v>
      </c>
      <c r="AW165" s="178">
        <v>45.482130424383151</v>
      </c>
      <c r="AX165" s="178">
        <v>45.753698960498582</v>
      </c>
      <c r="AY165" s="178">
        <v>46.09414556359846</v>
      </c>
      <c r="AZ165" s="178">
        <v>46.4985796762139</v>
      </c>
      <c r="BA165" s="178">
        <v>46.867880740623569</v>
      </c>
      <c r="BB165" s="178">
        <v>47.217903230053764</v>
      </c>
      <c r="BC165" s="178">
        <v>47.580450127945397</v>
      </c>
      <c r="BD165" s="178">
        <v>47.929592234205451</v>
      </c>
      <c r="BE165" s="178">
        <v>48.270111504458299</v>
      </c>
      <c r="BF165" s="178">
        <v>48.597880914124914</v>
      </c>
      <c r="BG165" s="178">
        <v>48.915928132831517</v>
      </c>
      <c r="BH165" s="178">
        <v>49.240388052606697</v>
      </c>
      <c r="BI165" s="178">
        <v>49.524910643712211</v>
      </c>
      <c r="BJ165" s="178">
        <v>49.757377521011087</v>
      </c>
      <c r="BK165" s="178">
        <v>49.913147023819</v>
      </c>
      <c r="BL165" s="178">
        <v>50.029101902398189</v>
      </c>
      <c r="BM165" s="178">
        <v>50.230970402422038</v>
      </c>
      <c r="BN165" s="178">
        <v>50.465145866584045</v>
      </c>
      <c r="BO165" s="178">
        <v>50.679554268556267</v>
      </c>
      <c r="BP165" s="178">
        <v>50.884508671553469</v>
      </c>
      <c r="BQ165" s="178">
        <v>51.092599769518266</v>
      </c>
      <c r="BR165" s="178">
        <v>51.29821532548798</v>
      </c>
      <c r="BS165" s="178">
        <v>51.499083982346832</v>
      </c>
      <c r="BT165" s="178">
        <v>51.697295385645297</v>
      </c>
      <c r="BU165" s="178">
        <v>51.897574194367458</v>
      </c>
      <c r="BV165" s="178">
        <v>52.09667787247114</v>
      </c>
      <c r="BW165" s="178">
        <v>52.261088605894344</v>
      </c>
      <c r="BX165" s="178">
        <v>52.417639901531487</v>
      </c>
      <c r="BY165" s="178">
        <v>52.527977500223649</v>
      </c>
      <c r="BZ165" s="178">
        <v>52.607823269108032</v>
      </c>
      <c r="CA165" s="178">
        <v>52.68825617429615</v>
      </c>
      <c r="CB165" s="178">
        <v>52.785602996081401</v>
      </c>
      <c r="CC165" s="178">
        <v>52.913393214620903</v>
      </c>
      <c r="CD165" s="178">
        <v>53.091556636884683</v>
      </c>
      <c r="CE165" s="178">
        <v>53.30204135542764</v>
      </c>
      <c r="CF165" s="178">
        <v>53.529747449326443</v>
      </c>
      <c r="CG165" s="178">
        <v>53.8007203339846</v>
      </c>
      <c r="CH165" s="178">
        <v>54.090888715679704</v>
      </c>
      <c r="CI165" s="178">
        <v>54.418554879340157</v>
      </c>
      <c r="CJ165" s="178">
        <v>54.819162097168892</v>
      </c>
      <c r="CK165" s="178">
        <v>55.204559470818658</v>
      </c>
      <c r="CL165" s="178">
        <v>55.590731198183107</v>
      </c>
      <c r="CM165" s="178">
        <v>55.981492900569343</v>
      </c>
      <c r="CN165" s="178">
        <v>56.402895756691102</v>
      </c>
      <c r="CO165" s="178">
        <v>56.828604220513633</v>
      </c>
      <c r="CP165" s="178">
        <v>57.233527880210779</v>
      </c>
      <c r="CQ165" s="178">
        <v>57.635464842356924</v>
      </c>
      <c r="CR165" s="178">
        <v>58.021451846170486</v>
      </c>
      <c r="CS165" s="178">
        <v>58.397688340215929</v>
      </c>
      <c r="CT165" s="178">
        <v>58.779752347495133</v>
      </c>
      <c r="CU165" s="178">
        <v>59.241091135209054</v>
      </c>
      <c r="CV165" s="178">
        <v>59.692488731740831</v>
      </c>
      <c r="CW165" s="178">
        <v>60.165121760978145</v>
      </c>
      <c r="CX165" s="178">
        <v>60.642082286973469</v>
      </c>
      <c r="CY165" s="178">
        <v>61.126268717583457</v>
      </c>
      <c r="CZ165" s="178">
        <v>61.660555157542824</v>
      </c>
      <c r="DA165" s="178">
        <v>62.213446618529957</v>
      </c>
      <c r="DB165" s="178">
        <v>62.842505169768238</v>
      </c>
      <c r="DC165" s="178">
        <v>63.465050192124316</v>
      </c>
      <c r="DD165" s="178">
        <v>64.09298439962852</v>
      </c>
      <c r="DE165" s="178">
        <v>64.708422655081108</v>
      </c>
      <c r="DF165" s="178">
        <v>65.397601923656865</v>
      </c>
      <c r="DG165" s="178">
        <v>66.032490968167679</v>
      </c>
      <c r="DH165" s="178">
        <v>66.644413099852329</v>
      </c>
      <c r="DI165" s="178">
        <v>67.251531897694079</v>
      </c>
      <c r="DJ165" s="178">
        <v>67.860910466140552</v>
      </c>
      <c r="DK165" s="178">
        <v>68.495600671786562</v>
      </c>
      <c r="DL165" s="178">
        <v>69.092262427298849</v>
      </c>
      <c r="DM165" s="178">
        <v>69.662697943354033</v>
      </c>
      <c r="DN165" s="178">
        <v>70.146268547098515</v>
      </c>
      <c r="DO165" s="178">
        <v>70.682217366245013</v>
      </c>
      <c r="DP165" s="178">
        <v>71.275568924828761</v>
      </c>
      <c r="DQ165" s="178">
        <v>71.896691416335358</v>
      </c>
      <c r="DR165" s="178">
        <v>72.486133148977373</v>
      </c>
      <c r="DS165" s="178">
        <v>73.108171882339136</v>
      </c>
      <c r="DT165" s="178">
        <v>73.728334938493603</v>
      </c>
      <c r="DU165" s="178">
        <v>74.372151725039529</v>
      </c>
      <c r="DV165" s="178">
        <v>75.071587813219011</v>
      </c>
      <c r="DW165" s="178">
        <v>75.767089862563907</v>
      </c>
      <c r="DX165" s="178">
        <v>76.437118033926978</v>
      </c>
      <c r="DY165" s="178">
        <v>77.117324848593753</v>
      </c>
      <c r="DZ165" s="178">
        <v>77.819903612324211</v>
      </c>
      <c r="EA165" s="178">
        <v>78.495134606794153</v>
      </c>
      <c r="EB165" s="178">
        <v>79.119706450346641</v>
      </c>
      <c r="EC165" s="178">
        <v>79.737316314179722</v>
      </c>
      <c r="ED165" s="178">
        <v>80.339798380088013</v>
      </c>
      <c r="EE165" s="178">
        <v>80.90487107732551</v>
      </c>
      <c r="EF165" s="178">
        <v>81.470089828109877</v>
      </c>
      <c r="EG165" s="178">
        <v>82.040842912803654</v>
      </c>
      <c r="EH165" s="178">
        <v>82.586212189125689</v>
      </c>
      <c r="EI165" s="178">
        <v>83.125720399889715</v>
      </c>
      <c r="EJ165" s="178">
        <v>83.673173003854316</v>
      </c>
      <c r="EK165" s="178">
        <v>84.215397293634496</v>
      </c>
      <c r="EL165" s="178">
        <v>84.748627887849082</v>
      </c>
      <c r="EM165" s="178">
        <v>85.259415442895062</v>
      </c>
      <c r="EN165" s="178">
        <v>85.781158200440302</v>
      </c>
      <c r="EO165" s="178">
        <v>86.270712743477702</v>
      </c>
      <c r="EP165" s="178">
        <v>86.780311590342649</v>
      </c>
      <c r="EQ165" s="178">
        <v>87.295731848876486</v>
      </c>
      <c r="ER165" s="178">
        <v>87.822561477032608</v>
      </c>
      <c r="ES165" s="178">
        <v>88.338206297856701</v>
      </c>
      <c r="ET165" s="178">
        <v>88.845852419564849</v>
      </c>
      <c r="EU165" s="178">
        <v>89.380545896698877</v>
      </c>
      <c r="EV165" s="178">
        <v>89.930083863250005</v>
      </c>
      <c r="EW165" s="178">
        <v>90.529886088439369</v>
      </c>
      <c r="EX165" s="178">
        <v>91.196116079262595</v>
      </c>
      <c r="EY165" s="178">
        <v>91.942023124695808</v>
      </c>
      <c r="EZ165" s="178">
        <v>92.736196226264099</v>
      </c>
      <c r="FA165" s="178">
        <v>93.554362823770134</v>
      </c>
      <c r="FB165" s="178">
        <v>94.344659597438479</v>
      </c>
      <c r="FC165" s="178">
        <v>95.164078344178733</v>
      </c>
      <c r="FD165" s="178">
        <v>95.984396905895537</v>
      </c>
      <c r="FE165" s="178">
        <v>96.827681553035077</v>
      </c>
      <c r="FF165" s="178">
        <v>97.699270443831054</v>
      </c>
      <c r="FG165" s="178">
        <v>98.59677388240317</v>
      </c>
      <c r="FH165" s="178">
        <v>99.544195394990041</v>
      </c>
      <c r="FI165" s="178">
        <v>100.5127016454823</v>
      </c>
      <c r="FJ165" s="178">
        <v>101.55261389286302</v>
      </c>
      <c r="FK165" s="178">
        <v>102.58203866450555</v>
      </c>
      <c r="FL165" s="178">
        <v>103.71156115966568</v>
      </c>
      <c r="FM165" s="178">
        <v>104.96450249163546</v>
      </c>
      <c r="FN165" s="178">
        <v>106.36899115974681</v>
      </c>
      <c r="FO165" s="178">
        <v>107.89120335096483</v>
      </c>
      <c r="FP165" s="178">
        <v>109.63929858963256</v>
      </c>
      <c r="FQ165" s="178">
        <v>111.93403030452528</v>
      </c>
      <c r="FR165" s="178">
        <v>114.62604148371628</v>
      </c>
      <c r="FS165" s="178">
        <v>117.63110619918579</v>
      </c>
      <c r="FT165" s="178">
        <v>121.05531748684096</v>
      </c>
      <c r="FU165" s="380">
        <v>124.7771857283804</v>
      </c>
      <c r="FV165" s="380">
        <v>128.32851450873287</v>
      </c>
      <c r="FW165" s="380">
        <v>133.1874958544594</v>
      </c>
      <c r="FX165" s="380">
        <v>137.6561872511343</v>
      </c>
      <c r="FY165" s="380">
        <v>142.34405566685643</v>
      </c>
      <c r="FZ165" s="380">
        <v>147.28113786517574</v>
      </c>
      <c r="GA165" s="380">
        <v>152.59126443055683</v>
      </c>
      <c r="GB165" s="380">
        <v>158.0724449767682</v>
      </c>
      <c r="GC165" s="380">
        <v>163.41717419728155</v>
      </c>
    </row>
    <row r="166" spans="2:185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>
        <v>7.5094833081222419</v>
      </c>
      <c r="P166" s="178">
        <v>8.0948890402484697</v>
      </c>
      <c r="Q166" s="178">
        <v>8.7132375292562703</v>
      </c>
      <c r="R166" s="178">
        <v>9.2963376262494624</v>
      </c>
      <c r="S166" s="178">
        <v>9.901446626047834</v>
      </c>
      <c r="T166" s="178">
        <v>10.524572958407148</v>
      </c>
      <c r="U166" s="178">
        <v>11.169111846667514</v>
      </c>
      <c r="V166" s="178">
        <v>11.833733220080019</v>
      </c>
      <c r="W166" s="178">
        <v>12.5051915856238</v>
      </c>
      <c r="X166" s="178">
        <v>13.156395691323425</v>
      </c>
      <c r="Y166" s="178">
        <v>13.75601513638326</v>
      </c>
      <c r="Z166" s="178">
        <v>14.324770076988939</v>
      </c>
      <c r="AA166" s="178">
        <v>14.903292050589735</v>
      </c>
      <c r="AB166" s="178">
        <v>15.456875073344783</v>
      </c>
      <c r="AC166" s="178">
        <v>15.961277640232339</v>
      </c>
      <c r="AD166" s="178">
        <v>16.451436798104329</v>
      </c>
      <c r="AE166" s="178">
        <v>16.950254716343228</v>
      </c>
      <c r="AF166" s="178">
        <v>17.454332124526541</v>
      </c>
      <c r="AG166" s="178">
        <v>17.96586451074781</v>
      </c>
      <c r="AH166" s="178">
        <v>18.509051743506873</v>
      </c>
      <c r="AI166" s="178">
        <v>19.075939331992689</v>
      </c>
      <c r="AJ166" s="178">
        <v>19.661186626710251</v>
      </c>
      <c r="AK166" s="178">
        <v>20.255452794343487</v>
      </c>
      <c r="AL166" s="178">
        <v>20.849776630158505</v>
      </c>
      <c r="AM166" s="178">
        <v>21.389929453489135</v>
      </c>
      <c r="AN166" s="178">
        <v>21.917242353646103</v>
      </c>
      <c r="AO166" s="178">
        <v>22.456082903001626</v>
      </c>
      <c r="AP166" s="178">
        <v>23.045826186522941</v>
      </c>
      <c r="AQ166" s="178">
        <v>23.639375499460531</v>
      </c>
      <c r="AR166" s="178">
        <v>24.226749278809649</v>
      </c>
      <c r="AS166" s="178">
        <v>24.820997567348261</v>
      </c>
      <c r="AT166" s="178">
        <v>25.366780287687885</v>
      </c>
      <c r="AU166" s="178">
        <v>25.870409433777883</v>
      </c>
      <c r="AV166" s="178">
        <v>26.415608971488002</v>
      </c>
      <c r="AW166" s="178">
        <v>26.938360059929625</v>
      </c>
      <c r="AX166" s="178">
        <v>27.460778600100387</v>
      </c>
      <c r="AY166" s="178">
        <v>28.066639498640722</v>
      </c>
      <c r="AZ166" s="178">
        <v>28.68348846435191</v>
      </c>
      <c r="BA166" s="178">
        <v>29.330989591727391</v>
      </c>
      <c r="BB166" s="178">
        <v>29.972468321525401</v>
      </c>
      <c r="BC166" s="178">
        <v>30.672131460233686</v>
      </c>
      <c r="BD166" s="178">
        <v>31.394776754318432</v>
      </c>
      <c r="BE166" s="178">
        <v>32.086878899656817</v>
      </c>
      <c r="BF166" s="178">
        <v>32.862962407354068</v>
      </c>
      <c r="BG166" s="178">
        <v>33.687708421631726</v>
      </c>
      <c r="BH166" s="178">
        <v>34.469805272125363</v>
      </c>
      <c r="BI166" s="178">
        <v>35.293134123489814</v>
      </c>
      <c r="BJ166" s="178">
        <v>36.119071209372144</v>
      </c>
      <c r="BK166" s="178">
        <v>36.942595232255051</v>
      </c>
      <c r="BL166" s="178">
        <v>37.827948607257298</v>
      </c>
      <c r="BM166" s="178">
        <v>38.718579963144677</v>
      </c>
      <c r="BN166" s="178">
        <v>39.587905756264533</v>
      </c>
      <c r="BO166" s="178">
        <v>40.401200060803404</v>
      </c>
      <c r="BP166" s="178">
        <v>41.186484729934172</v>
      </c>
      <c r="BQ166" s="178">
        <v>41.993179354489179</v>
      </c>
      <c r="BR166" s="178">
        <v>42.708693956615257</v>
      </c>
      <c r="BS166" s="178">
        <v>43.37430892027237</v>
      </c>
      <c r="BT166" s="178">
        <v>44.017848037376616</v>
      </c>
      <c r="BU166" s="178">
        <v>44.634586201963884</v>
      </c>
      <c r="BV166" s="178">
        <v>45.260488767495794</v>
      </c>
      <c r="BW166" s="178">
        <v>45.822220894415985</v>
      </c>
      <c r="BX166" s="178">
        <v>46.284519229857494</v>
      </c>
      <c r="BY166" s="178">
        <v>46.781551421395136</v>
      </c>
      <c r="BZ166" s="178">
        <v>47.272280132445324</v>
      </c>
      <c r="CA166" s="178">
        <v>47.765591871306889</v>
      </c>
      <c r="CB166" s="178">
        <v>48.276078584882505</v>
      </c>
      <c r="CC166" s="178">
        <v>48.773526494692241</v>
      </c>
      <c r="CD166" s="178">
        <v>49.266563462559127</v>
      </c>
      <c r="CE166" s="178">
        <v>49.759599898492588</v>
      </c>
      <c r="CF166" s="178">
        <v>50.245789355754688</v>
      </c>
      <c r="CG166" s="178">
        <v>50.739722710088643</v>
      </c>
      <c r="CH166" s="178">
        <v>51.230160496281798</v>
      </c>
      <c r="CI166" s="178">
        <v>51.738156662943332</v>
      </c>
      <c r="CJ166" s="178">
        <v>52.268187845231495</v>
      </c>
      <c r="CK166" s="178">
        <v>52.729244239864776</v>
      </c>
      <c r="CL166" s="178">
        <v>53.163117601707491</v>
      </c>
      <c r="CM166" s="178">
        <v>53.546280866265796</v>
      </c>
      <c r="CN166" s="178">
        <v>53.8975509899226</v>
      </c>
      <c r="CO166" s="178">
        <v>54.231260122076229</v>
      </c>
      <c r="CP166" s="178">
        <v>54.596161666035776</v>
      </c>
      <c r="CQ166" s="178">
        <v>55.006246871189653</v>
      </c>
      <c r="CR166" s="178">
        <v>55.443706622648968</v>
      </c>
      <c r="CS166" s="178">
        <v>55.86461370423519</v>
      </c>
      <c r="CT166" s="178">
        <v>56.268321378794354</v>
      </c>
      <c r="CU166" s="178">
        <v>56.656005261802079</v>
      </c>
      <c r="CV166" s="178">
        <v>57.053803210407033</v>
      </c>
      <c r="CW166" s="178">
        <v>57.438821458270553</v>
      </c>
      <c r="CX166" s="178">
        <v>57.854861612574275</v>
      </c>
      <c r="CY166" s="178">
        <v>58.291668933585719</v>
      </c>
      <c r="CZ166" s="178">
        <v>58.752452529999211</v>
      </c>
      <c r="DA166" s="178">
        <v>59.246729730656249</v>
      </c>
      <c r="DB166" s="178">
        <v>59.765546682420016</v>
      </c>
      <c r="DC166" s="178">
        <v>60.242134825836267</v>
      </c>
      <c r="DD166" s="178">
        <v>60.734848685557161</v>
      </c>
      <c r="DE166" s="178">
        <v>61.210562348402412</v>
      </c>
      <c r="DF166" s="178">
        <v>61.69314356186365</v>
      </c>
      <c r="DG166" s="178">
        <v>62.171203147479275</v>
      </c>
      <c r="DH166" s="178">
        <v>62.669035282342755</v>
      </c>
      <c r="DI166" s="178">
        <v>63.179832661493755</v>
      </c>
      <c r="DJ166" s="178">
        <v>63.68355748657644</v>
      </c>
      <c r="DK166" s="178">
        <v>64.234657193822784</v>
      </c>
      <c r="DL166" s="178">
        <v>64.8027798588069</v>
      </c>
      <c r="DM166" s="178">
        <v>65.373278829173159</v>
      </c>
      <c r="DN166" s="178">
        <v>65.914013216524737</v>
      </c>
      <c r="DO166" s="178">
        <v>66.494093707893597</v>
      </c>
      <c r="DP166" s="178">
        <v>67.04420937586363</v>
      </c>
      <c r="DQ166" s="178">
        <v>67.635628619460064</v>
      </c>
      <c r="DR166" s="178">
        <v>68.256165778149096</v>
      </c>
      <c r="DS166" s="178">
        <v>68.961783917074243</v>
      </c>
      <c r="DT166" s="178">
        <v>69.670207190149327</v>
      </c>
      <c r="DU166" s="178">
        <v>70.410106744409532</v>
      </c>
      <c r="DV166" s="178">
        <v>71.162119233610341</v>
      </c>
      <c r="DW166" s="178">
        <v>71.893145221848201</v>
      </c>
      <c r="DX166" s="178">
        <v>72.608667999988938</v>
      </c>
      <c r="DY166" s="178">
        <v>73.310893263165553</v>
      </c>
      <c r="DZ166" s="178">
        <v>74.007533205312527</v>
      </c>
      <c r="EA166" s="178">
        <v>74.675832574601785</v>
      </c>
      <c r="EB166" s="178">
        <v>75.329557088726361</v>
      </c>
      <c r="EC166" s="178">
        <v>75.974659796356846</v>
      </c>
      <c r="ED166" s="178">
        <v>76.608255669953877</v>
      </c>
      <c r="EE166" s="178">
        <v>77.18498377604638</v>
      </c>
      <c r="EF166" s="178">
        <v>77.751865463927473</v>
      </c>
      <c r="EG166" s="178">
        <v>78.321266572146243</v>
      </c>
      <c r="EH166" s="178">
        <v>78.883547267545921</v>
      </c>
      <c r="EI166" s="178">
        <v>79.434151842135961</v>
      </c>
      <c r="EJ166" s="178">
        <v>79.999252057944688</v>
      </c>
      <c r="EK166" s="178">
        <v>80.562573639273594</v>
      </c>
      <c r="EL166" s="178">
        <v>81.1383558330554</v>
      </c>
      <c r="EM166" s="178">
        <v>81.731767466383488</v>
      </c>
      <c r="EN166" s="178">
        <v>82.371817897226677</v>
      </c>
      <c r="EO166" s="178">
        <v>83.022672800878382</v>
      </c>
      <c r="EP166" s="178">
        <v>83.673085326936629</v>
      </c>
      <c r="EQ166" s="178">
        <v>84.340515956246463</v>
      </c>
      <c r="ER166" s="178">
        <v>85.038729616727849</v>
      </c>
      <c r="ES166" s="178">
        <v>85.723748909163689</v>
      </c>
      <c r="ET166" s="178">
        <v>86.433148657313836</v>
      </c>
      <c r="EU166" s="178">
        <v>87.151330263464516</v>
      </c>
      <c r="EV166" s="178">
        <v>87.876806543488598</v>
      </c>
      <c r="EW166" s="178">
        <v>88.657164553515926</v>
      </c>
      <c r="EX166" s="178">
        <v>89.488259069779545</v>
      </c>
      <c r="EY166" s="178">
        <v>90.364845453616795</v>
      </c>
      <c r="EZ166" s="178">
        <v>91.27209824121455</v>
      </c>
      <c r="FA166" s="178">
        <v>92.210565733235384</v>
      </c>
      <c r="FB166" s="178">
        <v>93.163324316718828</v>
      </c>
      <c r="FC166" s="178">
        <v>94.132358998950664</v>
      </c>
      <c r="FD166" s="178">
        <v>95.114417361338113</v>
      </c>
      <c r="FE166" s="178">
        <v>96.129508485572387</v>
      </c>
      <c r="FF166" s="178">
        <v>97.153367235375697</v>
      </c>
      <c r="FG166" s="178">
        <v>98.218248618004523</v>
      </c>
      <c r="FH166" s="178">
        <v>99.29985258451886</v>
      </c>
      <c r="FI166" s="178">
        <v>100.3951838380915</v>
      </c>
      <c r="FJ166" s="178">
        <v>101.49245876907776</v>
      </c>
      <c r="FK166" s="178">
        <v>102.6177555789946</v>
      </c>
      <c r="FL166" s="178">
        <v>103.78511423930331</v>
      </c>
      <c r="FM166" s="178">
        <v>105.01302226652727</v>
      </c>
      <c r="FN166" s="178">
        <v>106.30370934790865</v>
      </c>
      <c r="FO166" s="178">
        <v>107.63419772240114</v>
      </c>
      <c r="FP166" s="178">
        <v>109.0026827302579</v>
      </c>
      <c r="FQ166" s="178">
        <v>110.46723361975533</v>
      </c>
      <c r="FR166" s="178">
        <v>112.00014754494988</v>
      </c>
      <c r="FS166" s="178">
        <v>113.63616352242332</v>
      </c>
      <c r="FT166" s="178">
        <v>115.44499493067021</v>
      </c>
      <c r="FU166" s="380">
        <v>117.49755660292051</v>
      </c>
      <c r="FV166" s="380">
        <v>119.44644656410263</v>
      </c>
      <c r="FW166" s="380">
        <v>122.2896125719559</v>
      </c>
      <c r="FX166" s="380">
        <v>125.03417795193457</v>
      </c>
      <c r="FY166" s="380">
        <v>128.15446366210054</v>
      </c>
      <c r="FZ166" s="380">
        <v>131.57084144250743</v>
      </c>
      <c r="GA166" s="380">
        <v>135.26630034306291</v>
      </c>
      <c r="GB166" s="380">
        <v>139.25524142662979</v>
      </c>
      <c r="GC166" s="380">
        <v>143.47678044086217</v>
      </c>
    </row>
    <row r="167" spans="2:185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>
        <v>17.761355910159594</v>
      </c>
      <c r="P167" s="178">
        <v>18.679634217954732</v>
      </c>
      <c r="Q167" s="178">
        <v>19.727234086666638</v>
      </c>
      <c r="R167" s="178">
        <v>20.799021599726643</v>
      </c>
      <c r="S167" s="178">
        <v>21.982820538368269</v>
      </c>
      <c r="T167" s="178">
        <v>23.166309058810882</v>
      </c>
      <c r="U167" s="178">
        <v>24.617447938292482</v>
      </c>
      <c r="V167" s="178">
        <v>26.145839933541826</v>
      </c>
      <c r="W167" s="178">
        <v>27.880465720379409</v>
      </c>
      <c r="X167" s="178">
        <v>29.597245972576331</v>
      </c>
      <c r="Y167" s="178">
        <v>31.299126029219106</v>
      </c>
      <c r="Z167" s="178">
        <v>33.061631978315667</v>
      </c>
      <c r="AA167" s="178">
        <v>34.673319378192183</v>
      </c>
      <c r="AB167" s="178">
        <v>36.14636853929759</v>
      </c>
      <c r="AC167" s="178">
        <v>37.454589940481235</v>
      </c>
      <c r="AD167" s="178">
        <v>38.683601210286476</v>
      </c>
      <c r="AE167" s="178">
        <v>39.869259562419273</v>
      </c>
      <c r="AF167" s="178">
        <v>41.194586875571893</v>
      </c>
      <c r="AG167" s="178">
        <v>42.302237854723835</v>
      </c>
      <c r="AH167" s="178">
        <v>43.263908294634888</v>
      </c>
      <c r="AI167" s="178">
        <v>44.046314723260849</v>
      </c>
      <c r="AJ167" s="178">
        <v>44.855871819562573</v>
      </c>
      <c r="AK167" s="178">
        <v>45.74121841616067</v>
      </c>
      <c r="AL167" s="178">
        <v>46.681640535667903</v>
      </c>
      <c r="AM167" s="178">
        <v>47.700010776078365</v>
      </c>
      <c r="AN167" s="178">
        <v>48.826283983233225</v>
      </c>
      <c r="AO167" s="178">
        <v>50.21396585755145</v>
      </c>
      <c r="AP167" s="178">
        <v>51.635348473515251</v>
      </c>
      <c r="AQ167" s="178">
        <v>53.009649287787177</v>
      </c>
      <c r="AR167" s="178">
        <v>54.143231356139331</v>
      </c>
      <c r="AS167" s="178">
        <v>55.201129757645504</v>
      </c>
      <c r="AT167" s="178">
        <v>56.243991798984304</v>
      </c>
      <c r="AU167" s="178">
        <v>57.227109250987262</v>
      </c>
      <c r="AV167" s="178">
        <v>58.1671093065519</v>
      </c>
      <c r="AW167" s="178">
        <v>59.074797534908413</v>
      </c>
      <c r="AX167" s="178">
        <v>59.834560300361865</v>
      </c>
      <c r="AY167" s="178">
        <v>60.508147085413874</v>
      </c>
      <c r="AZ167" s="178">
        <v>61.022322504621151</v>
      </c>
      <c r="BA167" s="178">
        <v>61.282112895799976</v>
      </c>
      <c r="BB167" s="178">
        <v>61.510447938950612</v>
      </c>
      <c r="BC167" s="178">
        <v>61.758370526167766</v>
      </c>
      <c r="BD167" s="178">
        <v>62.043943974398339</v>
      </c>
      <c r="BE167" s="178">
        <v>62.369571840368302</v>
      </c>
      <c r="BF167" s="178">
        <v>62.692802449692827</v>
      </c>
      <c r="BG167" s="178">
        <v>63.017411081005015</v>
      </c>
      <c r="BH167" s="178">
        <v>63.343129109117477</v>
      </c>
      <c r="BI167" s="178">
        <v>63.725396067093669</v>
      </c>
      <c r="BJ167" s="178">
        <v>64.155972688649243</v>
      </c>
      <c r="BK167" s="178">
        <v>64.525100914394415</v>
      </c>
      <c r="BL167" s="178">
        <v>64.916534103114273</v>
      </c>
      <c r="BM167" s="178">
        <v>65.324891073544407</v>
      </c>
      <c r="BN167" s="178">
        <v>65.763394866521665</v>
      </c>
      <c r="BO167" s="178">
        <v>66.214826769408731</v>
      </c>
      <c r="BP167" s="178">
        <v>66.641842862452094</v>
      </c>
      <c r="BQ167" s="178">
        <v>67.033995382368545</v>
      </c>
      <c r="BR167" s="178">
        <v>67.382431513924189</v>
      </c>
      <c r="BS167" s="178">
        <v>67.680841319538189</v>
      </c>
      <c r="BT167" s="178">
        <v>67.975362485450077</v>
      </c>
      <c r="BU167" s="178">
        <v>68.175164722727274</v>
      </c>
      <c r="BV167" s="178">
        <v>68.313485950651156</v>
      </c>
      <c r="BW167" s="178">
        <v>68.532436753358255</v>
      </c>
      <c r="BX167" s="178">
        <v>68.773464258233773</v>
      </c>
      <c r="BY167" s="178">
        <v>68.822370187343964</v>
      </c>
      <c r="BZ167" s="178">
        <v>68.767216638300042</v>
      </c>
      <c r="CA167" s="178">
        <v>68.603196432912014</v>
      </c>
      <c r="CB167" s="178">
        <v>68.422027931446365</v>
      </c>
      <c r="CC167" s="178">
        <v>68.273097710745688</v>
      </c>
      <c r="CD167" s="178">
        <v>68.286644734626705</v>
      </c>
      <c r="CE167" s="178">
        <v>68.351206495383153</v>
      </c>
      <c r="CF167" s="178">
        <v>68.426088203688735</v>
      </c>
      <c r="CG167" s="178">
        <v>68.521272106454546</v>
      </c>
      <c r="CH167" s="178">
        <v>68.6164750460009</v>
      </c>
      <c r="CI167" s="178">
        <v>68.673892559627788</v>
      </c>
      <c r="CJ167" s="178">
        <v>68.679959797329104</v>
      </c>
      <c r="CK167" s="178">
        <v>68.832439228444329</v>
      </c>
      <c r="CL167" s="178">
        <v>69.134904811665777</v>
      </c>
      <c r="CM167" s="178">
        <v>69.538681237382491</v>
      </c>
      <c r="CN167" s="178">
        <v>70.102817604283615</v>
      </c>
      <c r="CO167" s="178">
        <v>70.62952484580731</v>
      </c>
      <c r="CP167" s="178">
        <v>71.035318973730242</v>
      </c>
      <c r="CQ167" s="178">
        <v>71.440085884119028</v>
      </c>
      <c r="CR167" s="178">
        <v>71.838807870754977</v>
      </c>
      <c r="CS167" s="178">
        <v>72.20529794879441</v>
      </c>
      <c r="CT167" s="178">
        <v>72.681166882887695</v>
      </c>
      <c r="CU167" s="178">
        <v>73.012638416474033</v>
      </c>
      <c r="CV167" s="178">
        <v>73.385541291627575</v>
      </c>
      <c r="CW167" s="178">
        <v>73.776907430222579</v>
      </c>
      <c r="CX167" s="178">
        <v>74.102218100630225</v>
      </c>
      <c r="CY167" s="178">
        <v>74.37764409271098</v>
      </c>
      <c r="CZ167" s="178">
        <v>74.595499375007293</v>
      </c>
      <c r="DA167" s="178">
        <v>74.873701197762912</v>
      </c>
      <c r="DB167" s="178">
        <v>75.221784296192325</v>
      </c>
      <c r="DC167" s="178">
        <v>75.598964233989179</v>
      </c>
      <c r="DD167" s="178">
        <v>76.041987608949469</v>
      </c>
      <c r="DE167" s="178">
        <v>76.500844847890349</v>
      </c>
      <c r="DF167" s="178">
        <v>76.891490618814061</v>
      </c>
      <c r="DG167" s="178">
        <v>77.438353435435502</v>
      </c>
      <c r="DH167" s="178">
        <v>77.932191277534756</v>
      </c>
      <c r="DI167" s="178">
        <v>78.456738050355625</v>
      </c>
      <c r="DJ167" s="178">
        <v>79.038428181707516</v>
      </c>
      <c r="DK167" s="178">
        <v>79.630374832346092</v>
      </c>
      <c r="DL167" s="178">
        <v>80.182033364900249</v>
      </c>
      <c r="DM167" s="178">
        <v>80.684723938047057</v>
      </c>
      <c r="DN167" s="178">
        <v>81.131286865821281</v>
      </c>
      <c r="DO167" s="178">
        <v>81.552570125130742</v>
      </c>
      <c r="DP167" s="178">
        <v>81.944601310789452</v>
      </c>
      <c r="DQ167" s="178">
        <v>82.350677079590199</v>
      </c>
      <c r="DR167" s="178">
        <v>82.743380597016014</v>
      </c>
      <c r="DS167" s="178">
        <v>83.108927813335569</v>
      </c>
      <c r="DT167" s="178">
        <v>83.485381057335033</v>
      </c>
      <c r="DU167" s="178">
        <v>83.855600230213909</v>
      </c>
      <c r="DV167" s="178">
        <v>84.1699285820781</v>
      </c>
      <c r="DW167" s="178">
        <v>84.501432534370977</v>
      </c>
      <c r="DX167" s="178">
        <v>84.780822320856387</v>
      </c>
      <c r="DY167" s="178">
        <v>85.07475164202009</v>
      </c>
      <c r="DZ167" s="178">
        <v>85.37877113541721</v>
      </c>
      <c r="EA167" s="178">
        <v>85.697426153842514</v>
      </c>
      <c r="EB167" s="178">
        <v>85.997842722613299</v>
      </c>
      <c r="EC167" s="178">
        <v>86.451357110361471</v>
      </c>
      <c r="ED167" s="178">
        <v>86.999968373413481</v>
      </c>
      <c r="EE167" s="178">
        <v>87.578594254561338</v>
      </c>
      <c r="EF167" s="178">
        <v>88.173161838934391</v>
      </c>
      <c r="EG167" s="178">
        <v>88.787051754879556</v>
      </c>
      <c r="EH167" s="178">
        <v>89.403497703470862</v>
      </c>
      <c r="EI167" s="178">
        <v>90.003735536362854</v>
      </c>
      <c r="EJ167" s="178">
        <v>90.698032471968759</v>
      </c>
      <c r="EK167" s="178">
        <v>91.405090782128369</v>
      </c>
      <c r="EL167" s="178">
        <v>92.100997214581568</v>
      </c>
      <c r="EM167" s="178">
        <v>92.797263156057113</v>
      </c>
      <c r="EN167" s="178">
        <v>93.48910600031337</v>
      </c>
      <c r="EO167" s="178">
        <v>94.004357965608733</v>
      </c>
      <c r="EP167" s="178">
        <v>94.400353204550697</v>
      </c>
      <c r="EQ167" s="178">
        <v>94.753711908079268</v>
      </c>
      <c r="ER167" s="178">
        <v>95.091709176162965</v>
      </c>
      <c r="ES167" s="178">
        <v>95.392014962987858</v>
      </c>
      <c r="ET167" s="178">
        <v>95.689998537298933</v>
      </c>
      <c r="EU167" s="178">
        <v>95.988458885328882</v>
      </c>
      <c r="EV167" s="178">
        <v>96.196905639435784</v>
      </c>
      <c r="EW167" s="178">
        <v>96.383687565849755</v>
      </c>
      <c r="EX167" s="178">
        <v>96.623543370482253</v>
      </c>
      <c r="EY167" s="178">
        <v>96.851745299086133</v>
      </c>
      <c r="EZ167" s="178">
        <v>97.091055837069518</v>
      </c>
      <c r="FA167" s="178">
        <v>97.377417776916261</v>
      </c>
      <c r="FB167" s="178">
        <v>97.685465185179297</v>
      </c>
      <c r="FC167" s="178">
        <v>97.997111851989374</v>
      </c>
      <c r="FD167" s="178">
        <v>98.331079643466424</v>
      </c>
      <c r="FE167" s="178">
        <v>98.674221457643</v>
      </c>
      <c r="FF167" s="178">
        <v>99.00901437738645</v>
      </c>
      <c r="FG167" s="178">
        <v>99.366218242470836</v>
      </c>
      <c r="FH167" s="178">
        <v>99.820203988840433</v>
      </c>
      <c r="FI167" s="178">
        <v>100.44284474342255</v>
      </c>
      <c r="FJ167" s="178">
        <v>101.12647689258796</v>
      </c>
      <c r="FK167" s="178">
        <v>101.86229910791569</v>
      </c>
      <c r="FL167" s="178">
        <v>102.67645306149149</v>
      </c>
      <c r="FM167" s="178">
        <v>103.60959316157168</v>
      </c>
      <c r="FN167" s="178">
        <v>104.59451970313246</v>
      </c>
      <c r="FO167" s="178">
        <v>105.70263995438756</v>
      </c>
      <c r="FP167" s="178">
        <v>107.38056729518195</v>
      </c>
      <c r="FQ167" s="178">
        <v>109.30440480238001</v>
      </c>
      <c r="FR167" s="178">
        <v>111.41387709676623</v>
      </c>
      <c r="FS167" s="178">
        <v>113.88578332699188</v>
      </c>
      <c r="FT167" s="178">
        <v>116.41856895648789</v>
      </c>
      <c r="FU167" s="380">
        <v>119.00964273164116</v>
      </c>
      <c r="FV167" s="380">
        <v>121.47395930916444</v>
      </c>
      <c r="FW167" s="380">
        <v>124.08824586884073</v>
      </c>
      <c r="FX167" s="380">
        <v>126.51708431237022</v>
      </c>
      <c r="FY167" s="380">
        <v>128.79298868305312</v>
      </c>
      <c r="FZ167" s="380">
        <v>131.02507884941755</v>
      </c>
      <c r="GA167" s="380">
        <v>133.14076268309918</v>
      </c>
      <c r="GB167" s="380">
        <v>134.69485702398978</v>
      </c>
      <c r="GC167" s="380">
        <v>136.09526172396622</v>
      </c>
    </row>
    <row r="168" spans="2:185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>
        <v>14.331608386431784</v>
      </c>
      <c r="P168" s="178">
        <v>15.292327422260181</v>
      </c>
      <c r="Q168" s="178">
        <v>16.324041020818907</v>
      </c>
      <c r="R168" s="178">
        <v>17.386682434515958</v>
      </c>
      <c r="S168" s="178">
        <v>18.597775485524242</v>
      </c>
      <c r="T168" s="178">
        <v>19.840942311126991</v>
      </c>
      <c r="U168" s="178">
        <v>21.096629901508695</v>
      </c>
      <c r="V168" s="178">
        <v>22.323666704597503</v>
      </c>
      <c r="W168" s="178">
        <v>23.564559375944611</v>
      </c>
      <c r="X168" s="178">
        <v>24.881535733450075</v>
      </c>
      <c r="Y168" s="178">
        <v>26.203341666744233</v>
      </c>
      <c r="Z168" s="178">
        <v>27.543141568746904</v>
      </c>
      <c r="AA168" s="178">
        <v>28.810834650099565</v>
      </c>
      <c r="AB168" s="178">
        <v>30.030668984222959</v>
      </c>
      <c r="AC168" s="178">
        <v>31.18540942990742</v>
      </c>
      <c r="AD168" s="178">
        <v>32.294405680502841</v>
      </c>
      <c r="AE168" s="178">
        <v>33.278419069572386</v>
      </c>
      <c r="AF168" s="178">
        <v>34.185184485764765</v>
      </c>
      <c r="AG168" s="178">
        <v>35.063840939467248</v>
      </c>
      <c r="AH168" s="178">
        <v>35.947267646690044</v>
      </c>
      <c r="AI168" s="178">
        <v>36.746231910478286</v>
      </c>
      <c r="AJ168" s="178">
        <v>37.485873133412042</v>
      </c>
      <c r="AK168" s="178">
        <v>38.189718234118352</v>
      </c>
      <c r="AL168" s="178">
        <v>38.844558568874177</v>
      </c>
      <c r="AM168" s="178">
        <v>39.477465292789539</v>
      </c>
      <c r="AN168" s="178">
        <v>40.027660950888794</v>
      </c>
      <c r="AO168" s="178">
        <v>40.523689425107605</v>
      </c>
      <c r="AP168" s="178">
        <v>40.978559129743481</v>
      </c>
      <c r="AQ168" s="178">
        <v>41.430101419296271</v>
      </c>
      <c r="AR168" s="178">
        <v>41.87435326403665</v>
      </c>
      <c r="AS168" s="178">
        <v>42.306594267229393</v>
      </c>
      <c r="AT168" s="178">
        <v>42.732876083350554</v>
      </c>
      <c r="AU168" s="178">
        <v>43.144816865379617</v>
      </c>
      <c r="AV168" s="178">
        <v>43.553537444081392</v>
      </c>
      <c r="AW168" s="178">
        <v>43.971229441072239</v>
      </c>
      <c r="AX168" s="178">
        <v>44.392457484575552</v>
      </c>
      <c r="AY168" s="178">
        <v>44.864153380537466</v>
      </c>
      <c r="AZ168" s="178">
        <v>45.383362924990614</v>
      </c>
      <c r="BA168" s="178">
        <v>45.880356176624105</v>
      </c>
      <c r="BB168" s="178">
        <v>46.346943210112386</v>
      </c>
      <c r="BC168" s="178">
        <v>46.789568616057927</v>
      </c>
      <c r="BD168" s="178">
        <v>47.219644754756501</v>
      </c>
      <c r="BE168" s="178">
        <v>47.607998491724913</v>
      </c>
      <c r="BF168" s="178">
        <v>47.923426016578681</v>
      </c>
      <c r="BG168" s="178">
        <v>48.201394474553346</v>
      </c>
      <c r="BH168" s="178">
        <v>48.421439678516869</v>
      </c>
      <c r="BI168" s="178">
        <v>48.62165563056535</v>
      </c>
      <c r="BJ168" s="178">
        <v>48.810194355770683</v>
      </c>
      <c r="BK168" s="178">
        <v>48.958677837429832</v>
      </c>
      <c r="BL168" s="178">
        <v>49.109197650163935</v>
      </c>
      <c r="BM168" s="178">
        <v>49.271428485056987</v>
      </c>
      <c r="BN168" s="178">
        <v>49.450699429831509</v>
      </c>
      <c r="BO168" s="178">
        <v>49.627839420431911</v>
      </c>
      <c r="BP168" s="178">
        <v>49.828629120573964</v>
      </c>
      <c r="BQ168" s="178">
        <v>50.102498112181287</v>
      </c>
      <c r="BR168" s="178">
        <v>50.383564658265122</v>
      </c>
      <c r="BS168" s="178">
        <v>50.69121259856643</v>
      </c>
      <c r="BT168" s="178">
        <v>51.029847960986665</v>
      </c>
      <c r="BU168" s="178">
        <v>51.401863001154716</v>
      </c>
      <c r="BV168" s="178">
        <v>51.763133172167962</v>
      </c>
      <c r="BW168" s="178">
        <v>52.095785107621452</v>
      </c>
      <c r="BX168" s="178">
        <v>52.41141159507422</v>
      </c>
      <c r="BY168" s="178">
        <v>52.731042731119423</v>
      </c>
      <c r="BZ168" s="178">
        <v>53.051076191799837</v>
      </c>
      <c r="CA168" s="178">
        <v>53.390981294640532</v>
      </c>
      <c r="CB168" s="178">
        <v>53.709134805312551</v>
      </c>
      <c r="CC168" s="178">
        <v>53.999329789351549</v>
      </c>
      <c r="CD168" s="178">
        <v>54.287932953238602</v>
      </c>
      <c r="CE168" s="178">
        <v>54.545757921544123</v>
      </c>
      <c r="CF168" s="178">
        <v>54.765997504546078</v>
      </c>
      <c r="CG168" s="178">
        <v>54.993176573331844</v>
      </c>
      <c r="CH168" s="178">
        <v>55.223881092822978</v>
      </c>
      <c r="CI168" s="178">
        <v>55.47012599898553</v>
      </c>
      <c r="CJ168" s="178">
        <v>55.749445514533726</v>
      </c>
      <c r="CK168" s="178">
        <v>56.021105623110657</v>
      </c>
      <c r="CL168" s="178">
        <v>56.275495483859778</v>
      </c>
      <c r="CM168" s="178">
        <v>56.512733624380068</v>
      </c>
      <c r="CN168" s="178">
        <v>56.754322682289704</v>
      </c>
      <c r="CO168" s="178">
        <v>56.981930256442979</v>
      </c>
      <c r="CP168" s="178">
        <v>57.215827713102435</v>
      </c>
      <c r="CQ168" s="178">
        <v>57.453744344019157</v>
      </c>
      <c r="CR168" s="178">
        <v>57.708550079968653</v>
      </c>
      <c r="CS168" s="178">
        <v>57.923704027887169</v>
      </c>
      <c r="CT168" s="178">
        <v>58.162062339188076</v>
      </c>
      <c r="CU168" s="178">
        <v>58.404289571033964</v>
      </c>
      <c r="CV168" s="178">
        <v>58.631260111949615</v>
      </c>
      <c r="CW168" s="178">
        <v>58.863750184125017</v>
      </c>
      <c r="CX168" s="178">
        <v>59.096704668845433</v>
      </c>
      <c r="CY168" s="178">
        <v>59.327340050514785</v>
      </c>
      <c r="CZ168" s="178">
        <v>59.605862096449606</v>
      </c>
      <c r="DA168" s="178">
        <v>59.915049438221637</v>
      </c>
      <c r="DB168" s="178">
        <v>60.248397898323475</v>
      </c>
      <c r="DC168" s="178">
        <v>60.605639694524768</v>
      </c>
      <c r="DD168" s="178">
        <v>61.017929523813187</v>
      </c>
      <c r="DE168" s="178">
        <v>61.43175765927824</v>
      </c>
      <c r="DF168" s="178">
        <v>61.826307957490506</v>
      </c>
      <c r="DG168" s="178">
        <v>62.210047801658106</v>
      </c>
      <c r="DH168" s="178">
        <v>62.596687411000808</v>
      </c>
      <c r="DI168" s="178">
        <v>63.002985368863015</v>
      </c>
      <c r="DJ168" s="178">
        <v>63.430585246469072</v>
      </c>
      <c r="DK168" s="178">
        <v>63.856179802436792</v>
      </c>
      <c r="DL168" s="178">
        <v>64.278065779789742</v>
      </c>
      <c r="DM168" s="178">
        <v>64.744972946055483</v>
      </c>
      <c r="DN168" s="178">
        <v>65.210544085371907</v>
      </c>
      <c r="DO168" s="178">
        <v>65.736922938804653</v>
      </c>
      <c r="DP168" s="178">
        <v>66.22903494956762</v>
      </c>
      <c r="DQ168" s="178">
        <v>66.767809828615</v>
      </c>
      <c r="DR168" s="178">
        <v>67.333726176102601</v>
      </c>
      <c r="DS168" s="178">
        <v>67.959094101084361</v>
      </c>
      <c r="DT168" s="178">
        <v>68.607777658837492</v>
      </c>
      <c r="DU168" s="178">
        <v>69.30282192506813</v>
      </c>
      <c r="DV168" s="178">
        <v>70.038464554031961</v>
      </c>
      <c r="DW168" s="178">
        <v>70.808788022730354</v>
      </c>
      <c r="DX168" s="178">
        <v>71.572155395784421</v>
      </c>
      <c r="DY168" s="178">
        <v>72.27656658116976</v>
      </c>
      <c r="DZ168" s="178">
        <v>72.981284206019367</v>
      </c>
      <c r="EA168" s="178">
        <v>73.641544023857364</v>
      </c>
      <c r="EB168" s="178">
        <v>74.292843039533395</v>
      </c>
      <c r="EC168" s="178">
        <v>74.927810640790483</v>
      </c>
      <c r="ED168" s="178">
        <v>75.556593536571697</v>
      </c>
      <c r="EE168" s="178">
        <v>76.175576877591297</v>
      </c>
      <c r="EF168" s="178">
        <v>76.791849998850168</v>
      </c>
      <c r="EG168" s="178">
        <v>77.380224757147118</v>
      </c>
      <c r="EH168" s="178">
        <v>77.932228101815568</v>
      </c>
      <c r="EI168" s="178">
        <v>78.481228072115229</v>
      </c>
      <c r="EJ168" s="178">
        <v>79.034729842171359</v>
      </c>
      <c r="EK168" s="178">
        <v>79.584332358172631</v>
      </c>
      <c r="EL168" s="178">
        <v>80.153829043939865</v>
      </c>
      <c r="EM168" s="178">
        <v>80.735129062916528</v>
      </c>
      <c r="EN168" s="178">
        <v>81.371146297990592</v>
      </c>
      <c r="EO168" s="178">
        <v>82.029354448578488</v>
      </c>
      <c r="EP168" s="178">
        <v>82.725506701374016</v>
      </c>
      <c r="EQ168" s="178">
        <v>83.455559362636293</v>
      </c>
      <c r="ER168" s="178">
        <v>84.214368658799756</v>
      </c>
      <c r="ES168" s="178">
        <v>84.977536745393692</v>
      </c>
      <c r="ET168" s="178">
        <v>85.798194211313344</v>
      </c>
      <c r="EU168" s="178">
        <v>86.630566667812332</v>
      </c>
      <c r="EV168" s="178">
        <v>87.481962694376122</v>
      </c>
      <c r="EW168" s="178">
        <v>88.385939003772151</v>
      </c>
      <c r="EX168" s="178">
        <v>89.341258432773472</v>
      </c>
      <c r="EY168" s="178">
        <v>90.333855615404218</v>
      </c>
      <c r="EZ168" s="178">
        <v>91.337061363241943</v>
      </c>
      <c r="FA168" s="178">
        <v>92.327121139337649</v>
      </c>
      <c r="FB168" s="178">
        <v>93.320931898296109</v>
      </c>
      <c r="FC168" s="178">
        <v>94.310435312844092</v>
      </c>
      <c r="FD168" s="178">
        <v>95.327729562903372</v>
      </c>
      <c r="FE168" s="178">
        <v>96.376278519838095</v>
      </c>
      <c r="FF168" s="178">
        <v>97.403312439256055</v>
      </c>
      <c r="FG168" s="178">
        <v>98.453721202553496</v>
      </c>
      <c r="FH168" s="178">
        <v>99.525700472309794</v>
      </c>
      <c r="FI168" s="178">
        <v>100.62094144549081</v>
      </c>
      <c r="FJ168" s="178">
        <v>101.74585179365802</v>
      </c>
      <c r="FK168" s="178">
        <v>102.91237010839302</v>
      </c>
      <c r="FL168" s="178">
        <v>104.13334433838681</v>
      </c>
      <c r="FM168" s="178">
        <v>105.46781984977018</v>
      </c>
      <c r="FN168" s="178">
        <v>106.88150393744247</v>
      </c>
      <c r="FO168" s="178">
        <v>108.33672292576803</v>
      </c>
      <c r="FP168" s="178">
        <v>109.87473659677062</v>
      </c>
      <c r="FQ168" s="178">
        <v>111.60715350329546</v>
      </c>
      <c r="FR168" s="178">
        <v>113.48061435221341</v>
      </c>
      <c r="FS168" s="178">
        <v>115.59898663216761</v>
      </c>
      <c r="FT168" s="178">
        <v>117.90815819858945</v>
      </c>
      <c r="FU168" s="380">
        <v>120.42647132058231</v>
      </c>
      <c r="FV168" s="380">
        <v>122.8051871344187</v>
      </c>
      <c r="FW168" s="380">
        <v>126.1396913886821</v>
      </c>
      <c r="FX168" s="380">
        <v>129.14632343299266</v>
      </c>
      <c r="FY168" s="380">
        <v>132.60027661263271</v>
      </c>
      <c r="FZ168" s="380">
        <v>136.27799374266647</v>
      </c>
      <c r="GA168" s="380">
        <v>140.18300065139937</v>
      </c>
      <c r="GB168" s="380">
        <v>144.10234153147539</v>
      </c>
      <c r="GC168" s="380">
        <v>148.01410156068533</v>
      </c>
    </row>
    <row r="169" spans="2:185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>
        <v>24.4312478945956</v>
      </c>
      <c r="P169" s="178">
        <v>25.579772236064489</v>
      </c>
      <c r="Q169" s="178">
        <v>26.866258501779516</v>
      </c>
      <c r="R169" s="178">
        <v>28.206841057483718</v>
      </c>
      <c r="S169" s="178">
        <v>29.713596215058772</v>
      </c>
      <c r="T169" s="178">
        <v>31.294634130300235</v>
      </c>
      <c r="U169" s="178">
        <v>32.896377315870232</v>
      </c>
      <c r="V169" s="178">
        <v>34.515796351111035</v>
      </c>
      <c r="W169" s="178">
        <v>36.251103607411835</v>
      </c>
      <c r="X169" s="178">
        <v>37.969265840937659</v>
      </c>
      <c r="Y169" s="178">
        <v>39.594271492663523</v>
      </c>
      <c r="Z169" s="178">
        <v>41.08823651770814</v>
      </c>
      <c r="AA169" s="178">
        <v>42.47169813515503</v>
      </c>
      <c r="AB169" s="178">
        <v>43.803333649813169</v>
      </c>
      <c r="AC169" s="178">
        <v>44.999926955190915</v>
      </c>
      <c r="AD169" s="178">
        <v>46.067266885255009</v>
      </c>
      <c r="AE169" s="178">
        <v>46.940552202398607</v>
      </c>
      <c r="AF169" s="178">
        <v>47.646518055194605</v>
      </c>
      <c r="AG169" s="178">
        <v>48.26188041313538</v>
      </c>
      <c r="AH169" s="178">
        <v>48.786429519611488</v>
      </c>
      <c r="AI169" s="178">
        <v>49.121745634753516</v>
      </c>
      <c r="AJ169" s="178">
        <v>49.443092426762142</v>
      </c>
      <c r="AK169" s="178">
        <v>49.756316061136971</v>
      </c>
      <c r="AL169" s="178">
        <v>50.071330664704817</v>
      </c>
      <c r="AM169" s="178">
        <v>50.39169235652983</v>
      </c>
      <c r="AN169" s="178">
        <v>50.773755381434967</v>
      </c>
      <c r="AO169" s="178">
        <v>51.128359916929895</v>
      </c>
      <c r="AP169" s="178">
        <v>51.496531957128589</v>
      </c>
      <c r="AQ169" s="178">
        <v>51.863945627687428</v>
      </c>
      <c r="AR169" s="178">
        <v>52.240794838534583</v>
      </c>
      <c r="AS169" s="178">
        <v>52.623589885186618</v>
      </c>
      <c r="AT169" s="178">
        <v>53.025090918497803</v>
      </c>
      <c r="AU169" s="178">
        <v>53.395372535212751</v>
      </c>
      <c r="AV169" s="178">
        <v>53.748488970884786</v>
      </c>
      <c r="AW169" s="178">
        <v>54.100883027470111</v>
      </c>
      <c r="AX169" s="178">
        <v>54.449294867446355</v>
      </c>
      <c r="AY169" s="178">
        <v>54.779649880331824</v>
      </c>
      <c r="AZ169" s="178">
        <v>54.999488942041239</v>
      </c>
      <c r="BA169" s="178">
        <v>55.204962329358175</v>
      </c>
      <c r="BB169" s="178">
        <v>55.387145637149821</v>
      </c>
      <c r="BC169" s="178">
        <v>55.579847849149338</v>
      </c>
      <c r="BD169" s="178">
        <v>55.77363571064263</v>
      </c>
      <c r="BE169" s="178">
        <v>55.938194329148423</v>
      </c>
      <c r="BF169" s="178">
        <v>56.043690107900851</v>
      </c>
      <c r="BG169" s="178">
        <v>56.139816322602428</v>
      </c>
      <c r="BH169" s="178">
        <v>56.242955717771203</v>
      </c>
      <c r="BI169" s="178">
        <v>56.351957104504358</v>
      </c>
      <c r="BJ169" s="178">
        <v>56.460104439144914</v>
      </c>
      <c r="BK169" s="178">
        <v>56.632101518335368</v>
      </c>
      <c r="BL169" s="178">
        <v>56.852985982737003</v>
      </c>
      <c r="BM169" s="178">
        <v>57.086359000585446</v>
      </c>
      <c r="BN169" s="178">
        <v>57.335315986095615</v>
      </c>
      <c r="BO169" s="178">
        <v>57.560038942188299</v>
      </c>
      <c r="BP169" s="178">
        <v>57.783537585192128</v>
      </c>
      <c r="BQ169" s="178">
        <v>58.034257476838413</v>
      </c>
      <c r="BR169" s="178">
        <v>58.320183243002852</v>
      </c>
      <c r="BS169" s="178">
        <v>58.628382854238886</v>
      </c>
      <c r="BT169" s="178">
        <v>58.951887319381512</v>
      </c>
      <c r="BU169" s="178">
        <v>59.358447444545469</v>
      </c>
      <c r="BV169" s="178">
        <v>59.764258696431341</v>
      </c>
      <c r="BW169" s="178">
        <v>60.107822572773522</v>
      </c>
      <c r="BX169" s="178">
        <v>60.41785869409614</v>
      </c>
      <c r="BY169" s="178">
        <v>60.760735597908997</v>
      </c>
      <c r="BZ169" s="178">
        <v>61.090580754275329</v>
      </c>
      <c r="CA169" s="178">
        <v>61.5086648754259</v>
      </c>
      <c r="CB169" s="178">
        <v>61.9354274042513</v>
      </c>
      <c r="CC169" s="178">
        <v>62.339578424944449</v>
      </c>
      <c r="CD169" s="178">
        <v>62.712813751036656</v>
      </c>
      <c r="CE169" s="178">
        <v>63.050593240901613</v>
      </c>
      <c r="CF169" s="178">
        <v>63.350923687459414</v>
      </c>
      <c r="CG169" s="178">
        <v>63.61184141951869</v>
      </c>
      <c r="CH169" s="178">
        <v>63.882660450653013</v>
      </c>
      <c r="CI169" s="178">
        <v>64.16664556025512</v>
      </c>
      <c r="CJ169" s="178">
        <v>64.454380998034651</v>
      </c>
      <c r="CK169" s="178">
        <v>64.690729519786444</v>
      </c>
      <c r="CL169" s="178">
        <v>64.948368404043833</v>
      </c>
      <c r="CM169" s="178">
        <v>65.129501595951993</v>
      </c>
      <c r="CN169" s="178">
        <v>65.287703613566563</v>
      </c>
      <c r="CO169" s="178">
        <v>65.438943140054178</v>
      </c>
      <c r="CP169" s="178">
        <v>65.585892486624587</v>
      </c>
      <c r="CQ169" s="178">
        <v>65.732841833194996</v>
      </c>
      <c r="CR169" s="178">
        <v>65.948433075433343</v>
      </c>
      <c r="CS169" s="178">
        <v>66.13642398804808</v>
      </c>
      <c r="CT169" s="178">
        <v>66.325488566927632</v>
      </c>
      <c r="CU169" s="178">
        <v>66.529017851835903</v>
      </c>
      <c r="CV169" s="178">
        <v>66.735995650638401</v>
      </c>
      <c r="CW169" s="178">
        <v>66.955440759268285</v>
      </c>
      <c r="CX169" s="178">
        <v>67.155706136385689</v>
      </c>
      <c r="CY169" s="178">
        <v>67.397238115642068</v>
      </c>
      <c r="CZ169" s="178">
        <v>67.721695828120048</v>
      </c>
      <c r="DA169" s="178">
        <v>68.093841116650964</v>
      </c>
      <c r="DB169" s="178">
        <v>68.477312391728816</v>
      </c>
      <c r="DC169" s="178">
        <v>68.906072534370026</v>
      </c>
      <c r="DD169" s="178">
        <v>69.304429545997166</v>
      </c>
      <c r="DE169" s="178">
        <v>69.745274098458154</v>
      </c>
      <c r="DF169" s="178">
        <v>70.181645642203506</v>
      </c>
      <c r="DG169" s="178">
        <v>70.618042648919399</v>
      </c>
      <c r="DH169" s="178">
        <v>71.035206642237753</v>
      </c>
      <c r="DI169" s="178">
        <v>71.473026791416146</v>
      </c>
      <c r="DJ169" s="178">
        <v>71.923523824875573</v>
      </c>
      <c r="DK169" s="178">
        <v>72.374373421594569</v>
      </c>
      <c r="DL169" s="178">
        <v>72.778269100557964</v>
      </c>
      <c r="DM169" s="178">
        <v>73.26974733681358</v>
      </c>
      <c r="DN169" s="178">
        <v>73.843701361230544</v>
      </c>
      <c r="DO169" s="178">
        <v>74.432701205862244</v>
      </c>
      <c r="DP169" s="178">
        <v>75.032490948665938</v>
      </c>
      <c r="DQ169" s="178">
        <v>75.618504349198943</v>
      </c>
      <c r="DR169" s="178">
        <v>76.252756404937543</v>
      </c>
      <c r="DS169" s="178">
        <v>76.940143167019372</v>
      </c>
      <c r="DT169" s="178">
        <v>77.660058247487299</v>
      </c>
      <c r="DU169" s="178">
        <v>78.395288830479174</v>
      </c>
      <c r="DV169" s="178">
        <v>79.147159985236328</v>
      </c>
      <c r="DW169" s="178">
        <v>79.901944085843581</v>
      </c>
      <c r="DX169" s="178">
        <v>80.649297004393034</v>
      </c>
      <c r="DY169" s="178">
        <v>81.314501287167872</v>
      </c>
      <c r="DZ169" s="178">
        <v>81.926047710948509</v>
      </c>
      <c r="EA169" s="178">
        <v>82.526131706360161</v>
      </c>
      <c r="EB169" s="178">
        <v>83.116397458159369</v>
      </c>
      <c r="EC169" s="178">
        <v>83.700278718467217</v>
      </c>
      <c r="ED169" s="178">
        <v>84.271642946587221</v>
      </c>
      <c r="EE169" s="178">
        <v>84.813232264785754</v>
      </c>
      <c r="EF169" s="178">
        <v>85.365517401857915</v>
      </c>
      <c r="EG169" s="178">
        <v>85.918036425890264</v>
      </c>
      <c r="EH169" s="178">
        <v>86.467987137664295</v>
      </c>
      <c r="EI169" s="178">
        <v>87.038951695158076</v>
      </c>
      <c r="EJ169" s="178">
        <v>87.641632376500127</v>
      </c>
      <c r="EK169" s="178">
        <v>88.213968614514513</v>
      </c>
      <c r="EL169" s="178">
        <v>88.773575399301649</v>
      </c>
      <c r="EM169" s="178">
        <v>89.327872419386566</v>
      </c>
      <c r="EN169" s="178">
        <v>89.865566777187084</v>
      </c>
      <c r="EO169" s="178">
        <v>90.367796199710597</v>
      </c>
      <c r="EP169" s="178">
        <v>90.861545638490227</v>
      </c>
      <c r="EQ169" s="178">
        <v>91.319295238194556</v>
      </c>
      <c r="ER169" s="178">
        <v>91.769261873424611</v>
      </c>
      <c r="ES169" s="178">
        <v>92.189334793470024</v>
      </c>
      <c r="ET169" s="178">
        <v>92.636733046555563</v>
      </c>
      <c r="EU169" s="178">
        <v>93.073262932626548</v>
      </c>
      <c r="EV169" s="178">
        <v>93.48459800943084</v>
      </c>
      <c r="EW169" s="178">
        <v>93.899568197412904</v>
      </c>
      <c r="EX169" s="178">
        <v>94.336107524713029</v>
      </c>
      <c r="EY169" s="178">
        <v>94.77836675908209</v>
      </c>
      <c r="EZ169" s="178">
        <v>95.218922554907422</v>
      </c>
      <c r="FA169" s="178">
        <v>95.671818505530766</v>
      </c>
      <c r="FB169" s="178">
        <v>96.154662207324762</v>
      </c>
      <c r="FC169" s="178">
        <v>96.705380003330603</v>
      </c>
      <c r="FD169" s="178">
        <v>97.310738342101544</v>
      </c>
      <c r="FE169" s="178">
        <v>97.990047540885541</v>
      </c>
      <c r="FF169" s="178">
        <v>98.703255876859203</v>
      </c>
      <c r="FG169" s="178">
        <v>99.382937112556078</v>
      </c>
      <c r="FH169" s="178">
        <v>100.05955513164484</v>
      </c>
      <c r="FI169" s="178">
        <v>100.81913282214146</v>
      </c>
      <c r="FJ169" s="178">
        <v>101.61762367430356</v>
      </c>
      <c r="FK169" s="178">
        <v>102.49200590554783</v>
      </c>
      <c r="FL169" s="178">
        <v>103.5779624495885</v>
      </c>
      <c r="FM169" s="178">
        <v>104.77492969564584</v>
      </c>
      <c r="FN169" s="178">
        <v>106.06506607541685</v>
      </c>
      <c r="FO169" s="178">
        <v>107.50959154911762</v>
      </c>
      <c r="FP169" s="178">
        <v>109.23878684962608</v>
      </c>
      <c r="FQ169" s="178">
        <v>111.46854915568423</v>
      </c>
      <c r="FR169" s="178">
        <v>115.30846477363626</v>
      </c>
      <c r="FS169" s="178">
        <v>119.54462945428763</v>
      </c>
      <c r="FT169" s="178">
        <v>124.17527137576587</v>
      </c>
      <c r="FU169" s="380">
        <v>129.25959449447569</v>
      </c>
      <c r="FV169" s="380">
        <v>134.25602084971518</v>
      </c>
      <c r="FW169" s="380">
        <v>141.87383394697699</v>
      </c>
      <c r="FX169" s="380">
        <v>148.64133682694668</v>
      </c>
      <c r="FY169" s="380">
        <v>155.71268604563639</v>
      </c>
      <c r="FZ169" s="380">
        <v>162.82035107676947</v>
      </c>
      <c r="GA169" s="380">
        <v>170.21135869225455</v>
      </c>
      <c r="GB169" s="380">
        <v>177.53693695643963</v>
      </c>
      <c r="GC169" s="380">
        <v>184.68011039384533</v>
      </c>
    </row>
    <row r="170" spans="2:185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>
        <v>12.32221197781959</v>
      </c>
      <c r="P170" s="178">
        <v>12.654601773230929</v>
      </c>
      <c r="Q170" s="178">
        <v>12.946560476470241</v>
      </c>
      <c r="R170" s="178">
        <v>13.241423337670669</v>
      </c>
      <c r="S170" s="178">
        <v>13.556797291514997</v>
      </c>
      <c r="T170" s="178">
        <v>14.09425061500527</v>
      </c>
      <c r="U170" s="178">
        <v>14.639079230704061</v>
      </c>
      <c r="V170" s="178">
        <v>15.180447707944017</v>
      </c>
      <c r="W170" s="178">
        <v>15.748783755399794</v>
      </c>
      <c r="X170" s="178">
        <v>16.31817697613975</v>
      </c>
      <c r="Y170" s="178">
        <v>16.886236996268799</v>
      </c>
      <c r="Z170" s="178">
        <v>17.293180778875534</v>
      </c>
      <c r="AA170" s="178">
        <v>17.672325633633733</v>
      </c>
      <c r="AB170" s="178">
        <v>18.038745972548721</v>
      </c>
      <c r="AC170" s="178">
        <v>18.391158776506359</v>
      </c>
      <c r="AD170" s="178">
        <v>18.737853082913414</v>
      </c>
      <c r="AE170" s="178">
        <v>19.205466299714352</v>
      </c>
      <c r="AF170" s="178">
        <v>20.05860177504135</v>
      </c>
      <c r="AG170" s="178">
        <v>20.897802965372886</v>
      </c>
      <c r="AH170" s="178">
        <v>21.7288986515332</v>
      </c>
      <c r="AI170" s="178">
        <v>22.526929960601816</v>
      </c>
      <c r="AJ170" s="178">
        <v>23.322576084192139</v>
      </c>
      <c r="AK170" s="178">
        <v>24.118222207782466</v>
      </c>
      <c r="AL170" s="178">
        <v>25.102006841677678</v>
      </c>
      <c r="AM170" s="178">
        <v>26.347789101040416</v>
      </c>
      <c r="AN170" s="178">
        <v>27.815041512386838</v>
      </c>
      <c r="AO170" s="178">
        <v>29.34203241140764</v>
      </c>
      <c r="AP170" s="178">
        <v>30.978479915172937</v>
      </c>
      <c r="AQ170" s="178">
        <v>32.473104965755219</v>
      </c>
      <c r="AR170" s="178">
        <v>33.351118545534511</v>
      </c>
      <c r="AS170" s="178">
        <v>34.230437080979605</v>
      </c>
      <c r="AT170" s="178">
        <v>35.110496287102279</v>
      </c>
      <c r="AU170" s="178">
        <v>35.987330595873978</v>
      </c>
      <c r="AV170" s="178">
        <v>36.863711211501645</v>
      </c>
      <c r="AW170" s="178">
        <v>37.747605832579566</v>
      </c>
      <c r="AX170" s="178">
        <v>38.451220678305091</v>
      </c>
      <c r="AY170" s="178">
        <v>38.892837898563094</v>
      </c>
      <c r="AZ170" s="178">
        <v>39.102936894278528</v>
      </c>
      <c r="BA170" s="178">
        <v>39.245753995263208</v>
      </c>
      <c r="BB170" s="178">
        <v>39.268955592622945</v>
      </c>
      <c r="BC170" s="178">
        <v>39.292157189982674</v>
      </c>
      <c r="BD170" s="178">
        <v>39.312099657307947</v>
      </c>
      <c r="BE170" s="178">
        <v>39.330737168967424</v>
      </c>
      <c r="BF170" s="178">
        <v>39.348395572390849</v>
      </c>
      <c r="BG170" s="178">
        <v>39.36474810652291</v>
      </c>
      <c r="BH170" s="178">
        <v>39.380120846925671</v>
      </c>
      <c r="BI170" s="178">
        <v>39.395200711468171</v>
      </c>
      <c r="BJ170" s="178">
        <v>39.540583057037537</v>
      </c>
      <c r="BK170" s="178">
        <v>39.872433042977057</v>
      </c>
      <c r="BL170" s="178">
        <v>40.189464884283758</v>
      </c>
      <c r="BM170" s="178">
        <v>40.506496725590452</v>
      </c>
      <c r="BN170" s="178">
        <v>40.930069725701792</v>
      </c>
      <c r="BO170" s="178">
        <v>41.569326375391711</v>
      </c>
      <c r="BP170" s="178">
        <v>42.20858302508163</v>
      </c>
      <c r="BQ170" s="178">
        <v>42.847839674771556</v>
      </c>
      <c r="BR170" s="178">
        <v>43.487096324461476</v>
      </c>
      <c r="BS170" s="178">
        <v>44.126352974151409</v>
      </c>
      <c r="BT170" s="178">
        <v>44.76717825915393</v>
      </c>
      <c r="BU170" s="178">
        <v>45.40666714994169</v>
      </c>
      <c r="BV170" s="178">
        <v>45.907994824750098</v>
      </c>
      <c r="BW170" s="178">
        <v>46.469991579111799</v>
      </c>
      <c r="BX170" s="178">
        <v>47.048059331617957</v>
      </c>
      <c r="BY170" s="178">
        <v>47.6261270841241</v>
      </c>
      <c r="BZ170" s="178">
        <v>48.169505494906559</v>
      </c>
      <c r="CA170" s="178">
        <v>48.591959267962999</v>
      </c>
      <c r="CB170" s="178">
        <v>49.014413041019445</v>
      </c>
      <c r="CC170" s="178">
        <v>49.436866814075898</v>
      </c>
      <c r="CD170" s="178">
        <v>49.859320587132345</v>
      </c>
      <c r="CE170" s="178">
        <v>50.281774360188798</v>
      </c>
      <c r="CF170" s="178">
        <v>50.702659497932643</v>
      </c>
      <c r="CG170" s="178">
        <v>51.121569538150368</v>
      </c>
      <c r="CH170" s="178">
        <v>51.540479578368085</v>
      </c>
      <c r="CI170" s="178">
        <v>51.86182243688156</v>
      </c>
      <c r="CJ170" s="178">
        <v>52.181912441883391</v>
      </c>
      <c r="CK170" s="178">
        <v>52.702142141648629</v>
      </c>
      <c r="CL170" s="178">
        <v>53.271719676208271</v>
      </c>
      <c r="CM170" s="178">
        <v>53.940738280179566</v>
      </c>
      <c r="CN170" s="178">
        <v>54.636827411706996</v>
      </c>
      <c r="CO170" s="178">
        <v>55.341988779369395</v>
      </c>
      <c r="CP170" s="178">
        <v>56.054219031822925</v>
      </c>
      <c r="CQ170" s="178">
        <v>56.766449284276433</v>
      </c>
      <c r="CR170" s="178">
        <v>57.479671483409014</v>
      </c>
      <c r="CS170" s="178">
        <v>58.189317789828898</v>
      </c>
      <c r="CT170" s="178">
        <v>58.985711653562042</v>
      </c>
      <c r="CU170" s="178">
        <v>59.927984280514352</v>
      </c>
      <c r="CV170" s="178">
        <v>60.872730834313863</v>
      </c>
      <c r="CW170" s="178">
        <v>61.617525783106345</v>
      </c>
      <c r="CX170" s="178">
        <v>62.417084806237995</v>
      </c>
      <c r="CY170" s="178">
        <v>63.023130986013349</v>
      </c>
      <c r="CZ170" s="178">
        <v>63.620244588521558</v>
      </c>
      <c r="DA170" s="178">
        <v>64.22793302264796</v>
      </c>
      <c r="DB170" s="178">
        <v>64.882902344067404</v>
      </c>
      <c r="DC170" s="178">
        <v>65.606143031122542</v>
      </c>
      <c r="DD170" s="178">
        <v>67.001846942227658</v>
      </c>
      <c r="DE170" s="178">
        <v>68.601776199020719</v>
      </c>
      <c r="DF170" s="178">
        <v>70.126941447560668</v>
      </c>
      <c r="DG170" s="178">
        <v>71.499385925882635</v>
      </c>
      <c r="DH170" s="178">
        <v>72.870329815232267</v>
      </c>
      <c r="DI170" s="178">
        <v>74.341106275623304</v>
      </c>
      <c r="DJ170" s="178">
        <v>75.740013728852986</v>
      </c>
      <c r="DK170" s="178">
        <v>77.19074652842707</v>
      </c>
      <c r="DL170" s="178">
        <v>78.627574666090439</v>
      </c>
      <c r="DM170" s="178">
        <v>80.10867663256299</v>
      </c>
      <c r="DN170" s="178">
        <v>81.536531636182403</v>
      </c>
      <c r="DO170" s="178">
        <v>82.912942899331767</v>
      </c>
      <c r="DP170" s="178">
        <v>83.620550786885431</v>
      </c>
      <c r="DQ170" s="178">
        <v>84.132073470227439</v>
      </c>
      <c r="DR170" s="178">
        <v>84.663507553127545</v>
      </c>
      <c r="DS170" s="178">
        <v>85.111141714076936</v>
      </c>
      <c r="DT170" s="178">
        <v>85.599067768984753</v>
      </c>
      <c r="DU170" s="178">
        <v>86.001575438552223</v>
      </c>
      <c r="DV170" s="178">
        <v>86.313156721073995</v>
      </c>
      <c r="DW170" s="178">
        <v>86.604472616022477</v>
      </c>
      <c r="DX170" s="178">
        <v>86.91290257363795</v>
      </c>
      <c r="DY170" s="178">
        <v>87.172176640458858</v>
      </c>
      <c r="DZ170" s="178">
        <v>87.447361614194946</v>
      </c>
      <c r="EA170" s="178">
        <v>87.707943247247101</v>
      </c>
      <c r="EB170" s="178">
        <v>87.992055807548965</v>
      </c>
      <c r="EC170" s="178">
        <v>88.313851550636628</v>
      </c>
      <c r="ED170" s="178">
        <v>88.694391577858994</v>
      </c>
      <c r="EE170" s="178">
        <v>89.05542771736873</v>
      </c>
      <c r="EF170" s="178">
        <v>89.394250896636109</v>
      </c>
      <c r="EG170" s="178">
        <v>89.718471800446096</v>
      </c>
      <c r="EH170" s="178">
        <v>90.083004098604349</v>
      </c>
      <c r="EI170" s="178">
        <v>90.489915574236377</v>
      </c>
      <c r="EJ170" s="178">
        <v>90.898783899848596</v>
      </c>
      <c r="EK170" s="178">
        <v>91.305353413628225</v>
      </c>
      <c r="EL170" s="178">
        <v>91.729246095836785</v>
      </c>
      <c r="EM170" s="178">
        <v>92.169726111854786</v>
      </c>
      <c r="EN170" s="178">
        <v>92.599308774483589</v>
      </c>
      <c r="EO170" s="178">
        <v>92.988246357606599</v>
      </c>
      <c r="EP170" s="178">
        <v>93.295212469568355</v>
      </c>
      <c r="EQ170" s="178">
        <v>93.567487930589166</v>
      </c>
      <c r="ER170" s="178">
        <v>93.830972259345643</v>
      </c>
      <c r="ES170" s="178">
        <v>94.096037277149449</v>
      </c>
      <c r="ET170" s="178">
        <v>94.324223123041634</v>
      </c>
      <c r="EU170" s="178">
        <v>94.50630045010972</v>
      </c>
      <c r="EV170" s="178">
        <v>94.720724586501134</v>
      </c>
      <c r="EW170" s="178">
        <v>94.97552077824021</v>
      </c>
      <c r="EX170" s="178">
        <v>95.224991166346811</v>
      </c>
      <c r="EY170" s="178">
        <v>95.458076229565052</v>
      </c>
      <c r="EZ170" s="178">
        <v>95.713517271540056</v>
      </c>
      <c r="FA170" s="178">
        <v>96.095960634393805</v>
      </c>
      <c r="FB170" s="178">
        <v>96.476346016958232</v>
      </c>
      <c r="FC170" s="178">
        <v>96.916495252899495</v>
      </c>
      <c r="FD170" s="178">
        <v>97.478883349514135</v>
      </c>
      <c r="FE170" s="178">
        <v>98.039690757081431</v>
      </c>
      <c r="FF170" s="178">
        <v>98.587283943537955</v>
      </c>
      <c r="FG170" s="178">
        <v>99.208836832632372</v>
      </c>
      <c r="FH170" s="178">
        <v>100.00274585755331</v>
      </c>
      <c r="FI170" s="178">
        <v>100.74381663319134</v>
      </c>
      <c r="FJ170" s="178">
        <v>101.52451402197913</v>
      </c>
      <c r="FK170" s="178">
        <v>102.45532060088033</v>
      </c>
      <c r="FL170" s="178">
        <v>103.3897860442633</v>
      </c>
      <c r="FM170" s="178">
        <v>104.25578943394868</v>
      </c>
      <c r="FN170" s="178">
        <v>105.15443443140784</v>
      </c>
      <c r="FO170" s="178">
        <v>106.10643267983227</v>
      </c>
      <c r="FP170" s="178">
        <v>107.95010300172459</v>
      </c>
      <c r="FQ170" s="178">
        <v>109.94635397771424</v>
      </c>
      <c r="FR170" s="178">
        <v>112.12962855480025</v>
      </c>
      <c r="FS170" s="178">
        <v>114.50763016332026</v>
      </c>
      <c r="FT170" s="178">
        <v>116.93136709649389</v>
      </c>
      <c r="FU170" s="380">
        <v>119.63344537400627</v>
      </c>
      <c r="FV170" s="380">
        <v>122.26688595742633</v>
      </c>
      <c r="FW170" s="380">
        <v>125.65997135213983</v>
      </c>
      <c r="FX170" s="380">
        <v>128.45580059406853</v>
      </c>
      <c r="FY170" s="380">
        <v>131.35954768046079</v>
      </c>
      <c r="FZ170" s="380">
        <v>134.31548640376812</v>
      </c>
      <c r="GA170" s="380">
        <v>137.15357495211728</v>
      </c>
      <c r="GB170" s="380">
        <v>139.01598510751899</v>
      </c>
      <c r="GC170" s="380">
        <v>140.7903257520197</v>
      </c>
    </row>
    <row r="171" spans="2:185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>
        <v>47.245137013665691</v>
      </c>
      <c r="P171" s="178">
        <v>50.557503044579818</v>
      </c>
      <c r="Q171" s="178">
        <v>53.80312796148911</v>
      </c>
      <c r="R171" s="178">
        <v>57.176644487212378</v>
      </c>
      <c r="S171" s="178">
        <v>60.79686564773511</v>
      </c>
      <c r="T171" s="178">
        <v>64.774570760676255</v>
      </c>
      <c r="U171" s="178">
        <v>68.249362865422327</v>
      </c>
      <c r="V171" s="178">
        <v>71.522207607249257</v>
      </c>
      <c r="W171" s="178">
        <v>74.170730393141923</v>
      </c>
      <c r="X171" s="178">
        <v>77.14711395736397</v>
      </c>
      <c r="Y171" s="178">
        <v>80.392059183376674</v>
      </c>
      <c r="Z171" s="178">
        <v>83.458435803575654</v>
      </c>
      <c r="AA171" s="178">
        <v>86.383454409871476</v>
      </c>
      <c r="AB171" s="178">
        <v>89.192334568806984</v>
      </c>
      <c r="AC171" s="178">
        <v>91.876629067338442</v>
      </c>
      <c r="AD171" s="178">
        <v>94.285569053296868</v>
      </c>
      <c r="AE171" s="178">
        <v>96.319314795281571</v>
      </c>
      <c r="AF171" s="178">
        <v>97.661337487939363</v>
      </c>
      <c r="AG171" s="178">
        <v>98.970089707086785</v>
      </c>
      <c r="AH171" s="178">
        <v>99.848393324085734</v>
      </c>
      <c r="AI171" s="178">
        <v>100.50045054293247</v>
      </c>
      <c r="AJ171" s="178">
        <v>100.67627652576829</v>
      </c>
      <c r="AK171" s="178">
        <v>100.55164799248001</v>
      </c>
      <c r="AL171" s="178">
        <v>100.42701945919173</v>
      </c>
      <c r="AM171" s="178">
        <v>100.30239092590345</v>
      </c>
      <c r="AN171" s="178">
        <v>100.19186596374304</v>
      </c>
      <c r="AO171" s="178">
        <v>100.08134100158264</v>
      </c>
      <c r="AP171" s="178">
        <v>99.970816039422232</v>
      </c>
      <c r="AQ171" s="178">
        <v>99.86029107726182</v>
      </c>
      <c r="AR171" s="178">
        <v>99.749766115101409</v>
      </c>
      <c r="AS171" s="178">
        <v>99.639241152940997</v>
      </c>
      <c r="AT171" s="178">
        <v>99.653344724068873</v>
      </c>
      <c r="AU171" s="178">
        <v>99.667448295196763</v>
      </c>
      <c r="AV171" s="178">
        <v>99.681551866324625</v>
      </c>
      <c r="AW171" s="178">
        <v>99.695655437452501</v>
      </c>
      <c r="AX171" s="178">
        <v>99.709759008580363</v>
      </c>
      <c r="AY171" s="178">
        <v>99.723862579708239</v>
      </c>
      <c r="AZ171" s="178">
        <v>99.723862579708239</v>
      </c>
      <c r="BA171" s="178">
        <v>99.723862579708239</v>
      </c>
      <c r="BB171" s="178">
        <v>99.723862579708239</v>
      </c>
      <c r="BC171" s="178">
        <v>99.723862579708239</v>
      </c>
      <c r="BD171" s="178">
        <v>99.723862579708239</v>
      </c>
      <c r="BE171" s="178">
        <v>99.723862579708239</v>
      </c>
      <c r="BF171" s="178">
        <v>99.723862579708239</v>
      </c>
      <c r="BG171" s="178">
        <v>99.723862579708239</v>
      </c>
      <c r="BH171" s="178">
        <v>99.723862579708239</v>
      </c>
      <c r="BI171" s="178">
        <v>99.723862579708239</v>
      </c>
      <c r="BJ171" s="178">
        <v>99.723862579708239</v>
      </c>
      <c r="BK171" s="178">
        <v>99.723862579708239</v>
      </c>
      <c r="BL171" s="178">
        <v>99.723862579708239</v>
      </c>
      <c r="BM171" s="178">
        <v>99.723862579708239</v>
      </c>
      <c r="BN171" s="178">
        <v>99.723862579708239</v>
      </c>
      <c r="BO171" s="178">
        <v>99.723862579708239</v>
      </c>
      <c r="BP171" s="178">
        <v>99.723862579708239</v>
      </c>
      <c r="BQ171" s="178">
        <v>99.723862579708239</v>
      </c>
      <c r="BR171" s="178">
        <v>99.723862579708239</v>
      </c>
      <c r="BS171" s="178">
        <v>99.723862579708239</v>
      </c>
      <c r="BT171" s="178">
        <v>99.723862579708239</v>
      </c>
      <c r="BU171" s="178">
        <v>99.723862579708239</v>
      </c>
      <c r="BV171" s="178">
        <v>99.723862579708239</v>
      </c>
      <c r="BW171" s="178">
        <v>99.723862579708239</v>
      </c>
      <c r="BX171" s="178">
        <v>99.723862579708239</v>
      </c>
      <c r="BY171" s="178">
        <v>99.723862579708239</v>
      </c>
      <c r="BZ171" s="178">
        <v>99.723862579708239</v>
      </c>
      <c r="CA171" s="178">
        <v>99.723862579708239</v>
      </c>
      <c r="CB171" s="178">
        <v>99.723862579708239</v>
      </c>
      <c r="CC171" s="178">
        <v>99.723862579708239</v>
      </c>
      <c r="CD171" s="178">
        <v>99.723862579708239</v>
      </c>
      <c r="CE171" s="178">
        <v>99.723862579708239</v>
      </c>
      <c r="CF171" s="178">
        <v>99.723862579708239</v>
      </c>
      <c r="CG171" s="178">
        <v>99.723862579708239</v>
      </c>
      <c r="CH171" s="178">
        <v>99.723862579708239</v>
      </c>
      <c r="CI171" s="178">
        <v>99.723862579708239</v>
      </c>
      <c r="CJ171" s="178">
        <v>99.723862579708239</v>
      </c>
      <c r="CK171" s="178">
        <v>99.723862579708239</v>
      </c>
      <c r="CL171" s="178">
        <v>99.723862579708239</v>
      </c>
      <c r="CM171" s="178">
        <v>99.723862579708239</v>
      </c>
      <c r="CN171" s="178">
        <v>99.723862579708239</v>
      </c>
      <c r="CO171" s="178">
        <v>99.723862579708239</v>
      </c>
      <c r="CP171" s="178">
        <v>99.723862579708239</v>
      </c>
      <c r="CQ171" s="178">
        <v>99.723862579708239</v>
      </c>
      <c r="CR171" s="178">
        <v>99.723862579708239</v>
      </c>
      <c r="CS171" s="178">
        <v>99.723862579708239</v>
      </c>
      <c r="CT171" s="178">
        <v>99.723862579708239</v>
      </c>
      <c r="CU171" s="178">
        <v>99.723862579708239</v>
      </c>
      <c r="CV171" s="178">
        <v>99.723862579708239</v>
      </c>
      <c r="CW171" s="178">
        <v>99.723862579708239</v>
      </c>
      <c r="CX171" s="178">
        <v>99.723862579708239</v>
      </c>
      <c r="CY171" s="178">
        <v>99.723862579708239</v>
      </c>
      <c r="CZ171" s="178">
        <v>99.723862579708239</v>
      </c>
      <c r="DA171" s="178">
        <v>99.723862579708239</v>
      </c>
      <c r="DB171" s="178">
        <v>99.723862579708239</v>
      </c>
      <c r="DC171" s="178">
        <v>99.723862579708239</v>
      </c>
      <c r="DD171" s="178">
        <v>99.723862579708239</v>
      </c>
      <c r="DE171" s="178">
        <v>99.723862579708239</v>
      </c>
      <c r="DF171" s="178">
        <v>99.723862579708239</v>
      </c>
      <c r="DG171" s="178">
        <v>99.723862579708239</v>
      </c>
      <c r="DH171" s="178">
        <v>99.723862579708239</v>
      </c>
      <c r="DI171" s="178">
        <v>99.723862579708239</v>
      </c>
      <c r="DJ171" s="178">
        <v>99.723862579708239</v>
      </c>
      <c r="DK171" s="178">
        <v>99.729507806964804</v>
      </c>
      <c r="DL171" s="178">
        <v>99.741073798518002</v>
      </c>
      <c r="DM171" s="178">
        <v>99.75638385747429</v>
      </c>
      <c r="DN171" s="178">
        <v>99.771693916430593</v>
      </c>
      <c r="DO171" s="178">
        <v>99.788917126991933</v>
      </c>
      <c r="DP171" s="178">
        <v>99.806140337553288</v>
      </c>
      <c r="DQ171" s="178">
        <v>99.829151789244278</v>
      </c>
      <c r="DR171" s="178">
        <v>99.852163240935241</v>
      </c>
      <c r="DS171" s="178">
        <v>99.875174692626231</v>
      </c>
      <c r="DT171" s="178">
        <v>99.898186144317222</v>
      </c>
      <c r="DU171" s="178">
        <v>99.921197596008184</v>
      </c>
      <c r="DV171" s="178">
        <v>99.944209047699175</v>
      </c>
      <c r="DW171" s="178">
        <v>99.961575272133587</v>
      </c>
      <c r="DX171" s="178">
        <v>99.97302073227138</v>
      </c>
      <c r="DY171" s="178">
        <v>99.980722125006039</v>
      </c>
      <c r="DZ171" s="178">
        <v>99.988423517740742</v>
      </c>
      <c r="EA171" s="178">
        <v>99.994211758870378</v>
      </c>
      <c r="EB171" s="178">
        <v>100</v>
      </c>
      <c r="EC171" s="178">
        <v>100</v>
      </c>
      <c r="ED171" s="178">
        <v>100</v>
      </c>
      <c r="EE171" s="178">
        <v>100</v>
      </c>
      <c r="EF171" s="178">
        <v>100</v>
      </c>
      <c r="EG171" s="178">
        <v>100</v>
      </c>
      <c r="EH171" s="178">
        <v>100</v>
      </c>
      <c r="EI171" s="178">
        <v>100</v>
      </c>
      <c r="EJ171" s="178">
        <v>100</v>
      </c>
      <c r="EK171" s="178">
        <v>100</v>
      </c>
      <c r="EL171" s="178">
        <v>100</v>
      </c>
      <c r="EM171" s="178">
        <v>100</v>
      </c>
      <c r="EN171" s="178">
        <v>100</v>
      </c>
      <c r="EO171" s="178">
        <v>100</v>
      </c>
      <c r="EP171" s="178">
        <v>100</v>
      </c>
      <c r="EQ171" s="178">
        <v>100</v>
      </c>
      <c r="ER171" s="178">
        <v>100</v>
      </c>
      <c r="ES171" s="178">
        <v>100</v>
      </c>
      <c r="ET171" s="178">
        <v>100</v>
      </c>
      <c r="EU171" s="178">
        <v>100</v>
      </c>
      <c r="EV171" s="178">
        <v>100</v>
      </c>
      <c r="EW171" s="178">
        <v>100</v>
      </c>
      <c r="EX171" s="178">
        <v>100</v>
      </c>
      <c r="EY171" s="178">
        <v>100</v>
      </c>
      <c r="EZ171" s="178">
        <v>100</v>
      </c>
      <c r="FA171" s="178">
        <v>100</v>
      </c>
      <c r="FB171" s="178">
        <v>100</v>
      </c>
      <c r="FC171" s="178">
        <v>100</v>
      </c>
      <c r="FD171" s="178">
        <v>100</v>
      </c>
      <c r="FE171" s="178">
        <v>100</v>
      </c>
      <c r="FF171" s="178">
        <v>100</v>
      </c>
      <c r="FG171" s="178">
        <v>100</v>
      </c>
      <c r="FH171" s="178">
        <v>100</v>
      </c>
      <c r="FI171" s="178">
        <v>100</v>
      </c>
      <c r="FJ171" s="178">
        <v>100</v>
      </c>
      <c r="FK171" s="178">
        <v>100</v>
      </c>
      <c r="FL171" s="178">
        <v>100</v>
      </c>
      <c r="FM171" s="178">
        <v>100</v>
      </c>
      <c r="FN171" s="178">
        <v>100</v>
      </c>
      <c r="FO171" s="178">
        <v>100</v>
      </c>
      <c r="FP171" s="178">
        <v>100</v>
      </c>
      <c r="FQ171" s="178">
        <v>100.0125</v>
      </c>
      <c r="FR171" s="178">
        <v>100.05087208333335</v>
      </c>
      <c r="FS171" s="178">
        <v>100.10766191858333</v>
      </c>
      <c r="FT171" s="178">
        <v>100.16948582773448</v>
      </c>
      <c r="FU171" s="380">
        <v>100.23886537840384</v>
      </c>
      <c r="FV171" s="380">
        <v>100.30824492907324</v>
      </c>
      <c r="FW171" s="380">
        <v>100.46572783400983</v>
      </c>
      <c r="FX171" s="380">
        <v>100.57209484954869</v>
      </c>
      <c r="FY171" s="380">
        <v>100.67846186508756</v>
      </c>
      <c r="FZ171" s="380">
        <v>103.86953935813921</v>
      </c>
      <c r="GA171" s="380">
        <v>107.06061685119086</v>
      </c>
      <c r="GB171" s="380">
        <v>110.368090893589</v>
      </c>
      <c r="GC171" s="380">
        <v>113.68634655073861</v>
      </c>
    </row>
    <row r="172" spans="2:185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>
        <v>15.395479188580763</v>
      </c>
      <c r="P172" s="178">
        <v>16.217533925480677</v>
      </c>
      <c r="Q172" s="178">
        <v>17.140091205627602</v>
      </c>
      <c r="R172" s="178">
        <v>18.034554561816119</v>
      </c>
      <c r="S172" s="178">
        <v>19.045158503774353</v>
      </c>
      <c r="T172" s="178">
        <v>20.062109928039337</v>
      </c>
      <c r="U172" s="178">
        <v>21.10536294420513</v>
      </c>
      <c r="V172" s="178">
        <v>22.175789501379572</v>
      </c>
      <c r="W172" s="178">
        <v>23.291859421257254</v>
      </c>
      <c r="X172" s="178">
        <v>24.383265070618581</v>
      </c>
      <c r="Y172" s="178">
        <v>25.493394823954784</v>
      </c>
      <c r="Z172" s="178">
        <v>26.560668384726061</v>
      </c>
      <c r="AA172" s="178">
        <v>27.567012423243572</v>
      </c>
      <c r="AB172" s="178">
        <v>28.504370228714446</v>
      </c>
      <c r="AC172" s="178">
        <v>29.315013370774313</v>
      </c>
      <c r="AD172" s="178">
        <v>30.104689124350326</v>
      </c>
      <c r="AE172" s="178">
        <v>30.800598985348255</v>
      </c>
      <c r="AF172" s="178">
        <v>31.489181474457496</v>
      </c>
      <c r="AG172" s="178">
        <v>32.130572359668967</v>
      </c>
      <c r="AH172" s="178">
        <v>32.71884409547954</v>
      </c>
      <c r="AI172" s="178">
        <v>33.221224414637327</v>
      </c>
      <c r="AJ172" s="178">
        <v>33.704212461821506</v>
      </c>
      <c r="AK172" s="178">
        <v>34.16759479410009</v>
      </c>
      <c r="AL172" s="178">
        <v>34.605296590526287</v>
      </c>
      <c r="AM172" s="178">
        <v>35.015017111638393</v>
      </c>
      <c r="AN172" s="178">
        <v>35.545534644652449</v>
      </c>
      <c r="AO172" s="178">
        <v>36.098671025344707</v>
      </c>
      <c r="AP172" s="178">
        <v>36.722684650975069</v>
      </c>
      <c r="AQ172" s="178">
        <v>37.389291443237461</v>
      </c>
      <c r="AR172" s="178">
        <v>38.011864218899426</v>
      </c>
      <c r="AS172" s="178">
        <v>38.621145476347273</v>
      </c>
      <c r="AT172" s="178">
        <v>39.21738168455564</v>
      </c>
      <c r="AU172" s="178">
        <v>39.835431307378805</v>
      </c>
      <c r="AV172" s="178">
        <v>40.482054996766827</v>
      </c>
      <c r="AW172" s="178">
        <v>41.176041944328773</v>
      </c>
      <c r="AX172" s="178">
        <v>41.903501050395725</v>
      </c>
      <c r="AY172" s="178">
        <v>42.720220399003146</v>
      </c>
      <c r="AZ172" s="178">
        <v>43.841006003934702</v>
      </c>
      <c r="BA172" s="178">
        <v>45.180396130736177</v>
      </c>
      <c r="BB172" s="178">
        <v>46.509999963890856</v>
      </c>
      <c r="BC172" s="178">
        <v>47.83744871325657</v>
      </c>
      <c r="BD172" s="178">
        <v>49.189704119970337</v>
      </c>
      <c r="BE172" s="178">
        <v>50.497517063046892</v>
      </c>
      <c r="BF172" s="178">
        <v>51.795797255328544</v>
      </c>
      <c r="BG172" s="178">
        <v>53.07697108355719</v>
      </c>
      <c r="BH172" s="178">
        <v>54.31382249564944</v>
      </c>
      <c r="BI172" s="178">
        <v>55.544962005560002</v>
      </c>
      <c r="BJ172" s="178">
        <v>56.732147744074787</v>
      </c>
      <c r="BK172" s="178">
        <v>57.981692926025609</v>
      </c>
      <c r="BL172" s="178">
        <v>58.920995591928666</v>
      </c>
      <c r="BM172" s="178">
        <v>59.657348268881606</v>
      </c>
      <c r="BN172" s="178">
        <v>60.371259963531827</v>
      </c>
      <c r="BO172" s="178">
        <v>61.027407897061018</v>
      </c>
      <c r="BP172" s="178">
        <v>61.675063791846107</v>
      </c>
      <c r="BQ172" s="178">
        <v>62.353127883902168</v>
      </c>
      <c r="BR172" s="178">
        <v>63.013506839493424</v>
      </c>
      <c r="BS172" s="178">
        <v>63.66871309866832</v>
      </c>
      <c r="BT172" s="178">
        <v>64.389624288108209</v>
      </c>
      <c r="BU172" s="178">
        <v>65.066844700363021</v>
      </c>
      <c r="BV172" s="178">
        <v>65.742078665983627</v>
      </c>
      <c r="BW172" s="178">
        <v>66.275441769231023</v>
      </c>
      <c r="BX172" s="178">
        <v>66.637856963270238</v>
      </c>
      <c r="BY172" s="178">
        <v>66.781427538525222</v>
      </c>
      <c r="BZ172" s="178">
        <v>66.82870547069119</v>
      </c>
      <c r="CA172" s="178">
        <v>66.838545234684858</v>
      </c>
      <c r="CB172" s="178">
        <v>66.826474071393079</v>
      </c>
      <c r="CC172" s="178">
        <v>66.835226126203708</v>
      </c>
      <c r="CD172" s="178">
        <v>66.879978835671238</v>
      </c>
      <c r="CE172" s="178">
        <v>66.91312718470779</v>
      </c>
      <c r="CF172" s="178">
        <v>66.866938926907807</v>
      </c>
      <c r="CG172" s="178">
        <v>66.854117677367142</v>
      </c>
      <c r="CH172" s="178">
        <v>66.850868304598478</v>
      </c>
      <c r="CI172" s="178">
        <v>66.84591390805123</v>
      </c>
      <c r="CJ172" s="178">
        <v>66.896470569702856</v>
      </c>
      <c r="CK172" s="178">
        <v>67.068593852909942</v>
      </c>
      <c r="CL172" s="178">
        <v>67.280216489197912</v>
      </c>
      <c r="CM172" s="178">
        <v>67.53831100725327</v>
      </c>
      <c r="CN172" s="178">
        <v>67.79601145266507</v>
      </c>
      <c r="CO172" s="178">
        <v>68.01091697697953</v>
      </c>
      <c r="CP172" s="178">
        <v>68.194669459303967</v>
      </c>
      <c r="CQ172" s="178">
        <v>68.37619027644655</v>
      </c>
      <c r="CR172" s="178">
        <v>68.558466475170306</v>
      </c>
      <c r="CS172" s="178">
        <v>68.69257475687165</v>
      </c>
      <c r="CT172" s="178">
        <v>68.833987014939467</v>
      </c>
      <c r="CU172" s="178">
        <v>68.966337439031165</v>
      </c>
      <c r="CV172" s="178">
        <v>69.118099927054814</v>
      </c>
      <c r="CW172" s="178">
        <v>69.327992653002298</v>
      </c>
      <c r="CX172" s="178">
        <v>69.509862955442017</v>
      </c>
      <c r="CY172" s="178">
        <v>69.700163382111086</v>
      </c>
      <c r="CZ172" s="178">
        <v>69.963740464275418</v>
      </c>
      <c r="DA172" s="178">
        <v>70.333693512386787</v>
      </c>
      <c r="DB172" s="178">
        <v>70.760352038682115</v>
      </c>
      <c r="DC172" s="178">
        <v>71.209904226874315</v>
      </c>
      <c r="DD172" s="178">
        <v>71.707840822953756</v>
      </c>
      <c r="DE172" s="178">
        <v>72.221037760935374</v>
      </c>
      <c r="DF172" s="178">
        <v>72.731797834004752</v>
      </c>
      <c r="DG172" s="178">
        <v>73.234526772811378</v>
      </c>
      <c r="DH172" s="178">
        <v>73.761448112112191</v>
      </c>
      <c r="DI172" s="178">
        <v>74.270598813683563</v>
      </c>
      <c r="DJ172" s="178">
        <v>74.771564575528927</v>
      </c>
      <c r="DK172" s="178">
        <v>75.263475728331983</v>
      </c>
      <c r="DL172" s="178">
        <v>75.690109833845568</v>
      </c>
      <c r="DM172" s="178">
        <v>76.04062935872777</v>
      </c>
      <c r="DN172" s="178">
        <v>76.352928482412352</v>
      </c>
      <c r="DO172" s="178">
        <v>76.665501000966685</v>
      </c>
      <c r="DP172" s="178">
        <v>76.977072156204926</v>
      </c>
      <c r="DQ172" s="178">
        <v>77.342102532256817</v>
      </c>
      <c r="DR172" s="178">
        <v>77.714661338556695</v>
      </c>
      <c r="DS172" s="178">
        <v>78.156813642526004</v>
      </c>
      <c r="DT172" s="178">
        <v>78.606876989111825</v>
      </c>
      <c r="DU172" s="178">
        <v>79.078179533574215</v>
      </c>
      <c r="DV172" s="178">
        <v>79.53627655414158</v>
      </c>
      <c r="DW172" s="178">
        <v>80.026815996893291</v>
      </c>
      <c r="DX172" s="178">
        <v>80.542584135748925</v>
      </c>
      <c r="DY172" s="178">
        <v>81.026940721989931</v>
      </c>
      <c r="DZ172" s="178">
        <v>81.5173632172759</v>
      </c>
      <c r="EA172" s="178">
        <v>82.023076281497183</v>
      </c>
      <c r="EB172" s="178">
        <v>82.501888115048658</v>
      </c>
      <c r="EC172" s="178">
        <v>82.958132134283971</v>
      </c>
      <c r="ED172" s="178">
        <v>83.435003307224335</v>
      </c>
      <c r="EE172" s="178">
        <v>83.892068301036971</v>
      </c>
      <c r="EF172" s="178">
        <v>84.309415930398913</v>
      </c>
      <c r="EG172" s="178">
        <v>84.709695195214948</v>
      </c>
      <c r="EH172" s="178">
        <v>85.160866332079522</v>
      </c>
      <c r="EI172" s="178">
        <v>85.561886555298045</v>
      </c>
      <c r="EJ172" s="178">
        <v>86.027994155744636</v>
      </c>
      <c r="EK172" s="178">
        <v>86.527504911589901</v>
      </c>
      <c r="EL172" s="178">
        <v>87.022106845712642</v>
      </c>
      <c r="EM172" s="178">
        <v>87.534402885505685</v>
      </c>
      <c r="EN172" s="178">
        <v>88.070161885840321</v>
      </c>
      <c r="EO172" s="178">
        <v>88.592762618982192</v>
      </c>
      <c r="EP172" s="178">
        <v>89.109352921207332</v>
      </c>
      <c r="EQ172" s="178">
        <v>89.622159370461517</v>
      </c>
      <c r="ER172" s="178">
        <v>90.177098952620369</v>
      </c>
      <c r="ES172" s="178">
        <v>90.784597679280708</v>
      </c>
      <c r="ET172" s="178">
        <v>91.403438886573653</v>
      </c>
      <c r="EU172" s="178">
        <v>92.068332096852728</v>
      </c>
      <c r="EV172" s="178">
        <v>92.678578902612003</v>
      </c>
      <c r="EW172" s="178">
        <v>93.286751916860581</v>
      </c>
      <c r="EX172" s="178">
        <v>93.885321691080208</v>
      </c>
      <c r="EY172" s="178">
        <v>94.477061084399722</v>
      </c>
      <c r="EZ172" s="178">
        <v>95.089433970225272</v>
      </c>
      <c r="FA172" s="178">
        <v>95.740584290635965</v>
      </c>
      <c r="FB172" s="178">
        <v>96.374178016542729</v>
      </c>
      <c r="FC172" s="178">
        <v>96.999452290722601</v>
      </c>
      <c r="FD172" s="178">
        <v>97.586312421558304</v>
      </c>
      <c r="FE172" s="178">
        <v>98.132940426055583</v>
      </c>
      <c r="FF172" s="178">
        <v>98.652716533371702</v>
      </c>
      <c r="FG172" s="178">
        <v>99.18904298470575</v>
      </c>
      <c r="FH172" s="178">
        <v>99.722568096824261</v>
      </c>
      <c r="FI172" s="178">
        <v>100.31214413752082</v>
      </c>
      <c r="FJ172" s="178">
        <v>100.96036997509623</v>
      </c>
      <c r="FK172" s="178">
        <v>101.65010487073165</v>
      </c>
      <c r="FL172" s="178">
        <v>102.36131076138764</v>
      </c>
      <c r="FM172" s="178">
        <v>103.17020075481996</v>
      </c>
      <c r="FN172" s="178">
        <v>104.08811568487739</v>
      </c>
      <c r="FO172" s="178">
        <v>105.07428219676912</v>
      </c>
      <c r="FP172" s="178">
        <v>106.15469390655592</v>
      </c>
      <c r="FQ172" s="178">
        <v>107.42875952566071</v>
      </c>
      <c r="FR172" s="178">
        <v>108.92348202760985</v>
      </c>
      <c r="FS172" s="178">
        <v>110.58356021249723</v>
      </c>
      <c r="FT172" s="178">
        <v>112.33882168975551</v>
      </c>
      <c r="FU172" s="380">
        <v>114.28436351292686</v>
      </c>
      <c r="FV172" s="380">
        <v>116.15028784028128</v>
      </c>
      <c r="FW172" s="380">
        <v>119.10900453632922</v>
      </c>
      <c r="FX172" s="380">
        <v>122.14170569110354</v>
      </c>
      <c r="FY172" s="380">
        <v>125.38797801325514</v>
      </c>
      <c r="FZ172" s="380">
        <v>128.77248284064169</v>
      </c>
      <c r="GA172" s="380">
        <v>132.48807699660989</v>
      </c>
      <c r="GB172" s="380">
        <v>136.43799805851611</v>
      </c>
      <c r="GC172" s="380">
        <v>140.42774079886058</v>
      </c>
    </row>
    <row r="173" spans="2:185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>
        <v>30.55101195045108</v>
      </c>
      <c r="P173" s="178">
        <v>31.799870526229736</v>
      </c>
      <c r="Q173" s="178">
        <v>33.735077269849079</v>
      </c>
      <c r="R173" s="178">
        <v>35.863715754125728</v>
      </c>
      <c r="S173" s="178">
        <v>38.355048861411369</v>
      </c>
      <c r="T173" s="178">
        <v>40.941961263377699</v>
      </c>
      <c r="U173" s="178">
        <v>43.482294012707719</v>
      </c>
      <c r="V173" s="178">
        <v>46.053278459175552</v>
      </c>
      <c r="W173" s="178">
        <v>48.670892429558286</v>
      </c>
      <c r="X173" s="178">
        <v>51.359127079671786</v>
      </c>
      <c r="Y173" s="178">
        <v>54.044282036286994</v>
      </c>
      <c r="Z173" s="178">
        <v>56.6764640529519</v>
      </c>
      <c r="AA173" s="178">
        <v>59.064762970399244</v>
      </c>
      <c r="AB173" s="178">
        <v>61.291661083512224</v>
      </c>
      <c r="AC173" s="178">
        <v>62.922788926597605</v>
      </c>
      <c r="AD173" s="178">
        <v>64.328416907940991</v>
      </c>
      <c r="AE173" s="178">
        <v>65.357943914450871</v>
      </c>
      <c r="AF173" s="178">
        <v>66.176579572331903</v>
      </c>
      <c r="AG173" s="178">
        <v>66.891264751864625</v>
      </c>
      <c r="AH173" s="178">
        <v>67.519026529797529</v>
      </c>
      <c r="AI173" s="178">
        <v>67.965586830168718</v>
      </c>
      <c r="AJ173" s="178">
        <v>68.33370911952295</v>
      </c>
      <c r="AK173" s="178">
        <v>68.701831408877183</v>
      </c>
      <c r="AL173" s="178">
        <v>69.069953698231416</v>
      </c>
      <c r="AM173" s="178">
        <v>69.438075987585663</v>
      </c>
      <c r="AN173" s="178">
        <v>70.099460877928237</v>
      </c>
      <c r="AO173" s="178">
        <v>71.342714542954312</v>
      </c>
      <c r="AP173" s="178">
        <v>72.632138108609837</v>
      </c>
      <c r="AQ173" s="178">
        <v>74.125540244123968</v>
      </c>
      <c r="AR173" s="178">
        <v>75.617489967523696</v>
      </c>
      <c r="AS173" s="178">
        <v>77.109439690923438</v>
      </c>
      <c r="AT173" s="178">
        <v>78.557030486500295</v>
      </c>
      <c r="AU173" s="178">
        <v>79.981903987945913</v>
      </c>
      <c r="AV173" s="178">
        <v>81.409689870112729</v>
      </c>
      <c r="AW173" s="178">
        <v>82.837475752279531</v>
      </c>
      <c r="AX173" s="178">
        <v>84.24122488264014</v>
      </c>
      <c r="AY173" s="178">
        <v>85.668931443525992</v>
      </c>
      <c r="AZ173" s="178">
        <v>86.752886208111406</v>
      </c>
      <c r="BA173" s="178">
        <v>87.070541972603607</v>
      </c>
      <c r="BB173" s="178">
        <v>87.296244833003087</v>
      </c>
      <c r="BC173" s="178">
        <v>87.317969123543961</v>
      </c>
      <c r="BD173" s="178">
        <v>87.341145826199238</v>
      </c>
      <c r="BE173" s="178">
        <v>87.364322528854515</v>
      </c>
      <c r="BF173" s="178">
        <v>87.378786501718025</v>
      </c>
      <c r="BG173" s="178">
        <v>87.381619561158274</v>
      </c>
      <c r="BH173" s="178">
        <v>87.38154023987731</v>
      </c>
      <c r="BI173" s="178">
        <v>87.381460918596346</v>
      </c>
      <c r="BJ173" s="178">
        <v>87.405418349121632</v>
      </c>
      <c r="BK173" s="178">
        <v>87.405418349121632</v>
      </c>
      <c r="BL173" s="178">
        <v>87.405418349121632</v>
      </c>
      <c r="BM173" s="178">
        <v>87.405418349121632</v>
      </c>
      <c r="BN173" s="178">
        <v>87.405418349121632</v>
      </c>
      <c r="BO173" s="178">
        <v>87.405418349121632</v>
      </c>
      <c r="BP173" s="178">
        <v>87.405418349121632</v>
      </c>
      <c r="BQ173" s="178">
        <v>87.405418349121632</v>
      </c>
      <c r="BR173" s="178">
        <v>87.405418349121632</v>
      </c>
      <c r="BS173" s="178">
        <v>87.405418349121632</v>
      </c>
      <c r="BT173" s="178">
        <v>87.405418349121632</v>
      </c>
      <c r="BU173" s="178">
        <v>87.405418349121632</v>
      </c>
      <c r="BV173" s="178">
        <v>87.405418349121632</v>
      </c>
      <c r="BW173" s="178">
        <v>87.405418349121632</v>
      </c>
      <c r="BX173" s="178">
        <v>87.405418349121632</v>
      </c>
      <c r="BY173" s="178">
        <v>87.405418349121632</v>
      </c>
      <c r="BZ173" s="178">
        <v>87.405418349121632</v>
      </c>
      <c r="CA173" s="178">
        <v>87.405418349121632</v>
      </c>
      <c r="CB173" s="178">
        <v>87.405418349121632</v>
      </c>
      <c r="CC173" s="178">
        <v>87.405418349121632</v>
      </c>
      <c r="CD173" s="178">
        <v>87.405418349121632</v>
      </c>
      <c r="CE173" s="178">
        <v>87.405418349121632</v>
      </c>
      <c r="CF173" s="178">
        <v>87.405418349121632</v>
      </c>
      <c r="CG173" s="178">
        <v>87.405418349121632</v>
      </c>
      <c r="CH173" s="178">
        <v>87.405418349121632</v>
      </c>
      <c r="CI173" s="178">
        <v>87.405418349121632</v>
      </c>
      <c r="CJ173" s="178">
        <v>87.405418349121632</v>
      </c>
      <c r="CK173" s="178">
        <v>87.405418349121632</v>
      </c>
      <c r="CL173" s="178">
        <v>87.405418349121632</v>
      </c>
      <c r="CM173" s="178">
        <v>87.405418349121632</v>
      </c>
      <c r="CN173" s="178">
        <v>87.405418349121632</v>
      </c>
      <c r="CO173" s="178">
        <v>87.405418349121632</v>
      </c>
      <c r="CP173" s="178">
        <v>87.405418349121632</v>
      </c>
      <c r="CQ173" s="178">
        <v>87.405418349121632</v>
      </c>
      <c r="CR173" s="178">
        <v>87.472562591912222</v>
      </c>
      <c r="CS173" s="178">
        <v>87.608247742849699</v>
      </c>
      <c r="CT173" s="178">
        <v>87.743932893787175</v>
      </c>
      <c r="CU173" s="178">
        <v>87.879618044724623</v>
      </c>
      <c r="CV173" s="178">
        <v>88.015303195662099</v>
      </c>
      <c r="CW173" s="178">
        <v>88.2584806790328</v>
      </c>
      <c r="CX173" s="178">
        <v>88.50165816240353</v>
      </c>
      <c r="CY173" s="178">
        <v>88.744835645774245</v>
      </c>
      <c r="CZ173" s="178">
        <v>89.043850558066595</v>
      </c>
      <c r="DA173" s="178">
        <v>89.342865470358944</v>
      </c>
      <c r="DB173" s="178">
        <v>89.641880382651308</v>
      </c>
      <c r="DC173" s="178">
        <v>89.940895294943672</v>
      </c>
      <c r="DD173" s="178">
        <v>90.172765964445418</v>
      </c>
      <c r="DE173" s="178">
        <v>90.336095725800305</v>
      </c>
      <c r="DF173" s="178">
        <v>90.54795540571341</v>
      </c>
      <c r="DG173" s="178">
        <v>90.762104484534476</v>
      </c>
      <c r="DH173" s="178">
        <v>91.047331751390686</v>
      </c>
      <c r="DI173" s="178">
        <v>91.297886136857926</v>
      </c>
      <c r="DJ173" s="178">
        <v>91.54844052232518</v>
      </c>
      <c r="DK173" s="178">
        <v>91.803420147415508</v>
      </c>
      <c r="DL173" s="178">
        <v>92.002562343584202</v>
      </c>
      <c r="DM173" s="178">
        <v>92.500698827755016</v>
      </c>
      <c r="DN173" s="178">
        <v>93.013412343756684</v>
      </c>
      <c r="DO173" s="178">
        <v>93.587823252306109</v>
      </c>
      <c r="DP173" s="178">
        <v>94.162234160855519</v>
      </c>
      <c r="DQ173" s="178">
        <v>94.736645069404929</v>
      </c>
      <c r="DR173" s="178">
        <v>95.262526059396123</v>
      </c>
      <c r="DS173" s="178">
        <v>95.786117650479355</v>
      </c>
      <c r="DT173" s="178">
        <v>96.267242807896551</v>
      </c>
      <c r="DU173" s="178">
        <v>96.698468817094863</v>
      </c>
      <c r="DV173" s="178">
        <v>97.129694826293132</v>
      </c>
      <c r="DW173" s="178">
        <v>97.556495595868341</v>
      </c>
      <c r="DX173" s="178">
        <v>97.983296365443536</v>
      </c>
      <c r="DY173" s="178">
        <v>98.111102847016596</v>
      </c>
      <c r="DZ173" s="178">
        <v>98.224332296758817</v>
      </c>
      <c r="EA173" s="178">
        <v>98.275864353953295</v>
      </c>
      <c r="EB173" s="178">
        <v>98.327396411147774</v>
      </c>
      <c r="EC173" s="178">
        <v>98.378928468342238</v>
      </c>
      <c r="ED173" s="178">
        <v>98.430460525536716</v>
      </c>
      <c r="EE173" s="178">
        <v>98.481992582731209</v>
      </c>
      <c r="EF173" s="178">
        <v>98.518867748215371</v>
      </c>
      <c r="EG173" s="178">
        <v>98.589559224335687</v>
      </c>
      <c r="EH173" s="178">
        <v>98.680949285997485</v>
      </c>
      <c r="EI173" s="178">
        <v>98.772339347659269</v>
      </c>
      <c r="EJ173" s="178">
        <v>98.863729409321039</v>
      </c>
      <c r="EK173" s="178">
        <v>98.955119470982837</v>
      </c>
      <c r="EL173" s="178">
        <v>99.04650953264462</v>
      </c>
      <c r="EM173" s="178">
        <v>99.137899594306418</v>
      </c>
      <c r="EN173" s="178">
        <v>99.229289655968202</v>
      </c>
      <c r="EO173" s="178">
        <v>99.32067971763</v>
      </c>
      <c r="EP173" s="178">
        <v>99.41206977929177</v>
      </c>
      <c r="EQ173" s="178">
        <v>99.503459840953553</v>
      </c>
      <c r="ER173" s="178">
        <v>99.614095571165066</v>
      </c>
      <c r="ES173" s="178">
        <v>99.667994687915026</v>
      </c>
      <c r="ET173" s="178">
        <v>99.70119521912352</v>
      </c>
      <c r="EU173" s="178">
        <v>99.734395750332013</v>
      </c>
      <c r="EV173" s="178">
        <v>99.76759628154052</v>
      </c>
      <c r="EW173" s="178">
        <v>99.800796812749013</v>
      </c>
      <c r="EX173" s="178">
        <v>99.833997343957506</v>
      </c>
      <c r="EY173" s="178">
        <v>99.867197875166013</v>
      </c>
      <c r="EZ173" s="178">
        <v>99.900398406374507</v>
      </c>
      <c r="FA173" s="178">
        <v>99.933598937583</v>
      </c>
      <c r="FB173" s="178">
        <v>99.966799468791507</v>
      </c>
      <c r="FC173" s="178">
        <v>100</v>
      </c>
      <c r="FD173" s="178">
        <v>100.07333333333334</v>
      </c>
      <c r="FE173" s="178">
        <v>100.14666666666669</v>
      </c>
      <c r="FF173" s="178">
        <v>100.242698</v>
      </c>
      <c r="FG173" s="178">
        <v>100.36654623673333</v>
      </c>
      <c r="FH173" s="178">
        <v>100.69844114009031</v>
      </c>
      <c r="FI173" s="178">
        <v>101.16551360393964</v>
      </c>
      <c r="FJ173" s="178">
        <v>101.7584318706887</v>
      </c>
      <c r="FK173" s="178">
        <v>102.35135013743775</v>
      </c>
      <c r="FL173" s="178">
        <v>102.9442684041868</v>
      </c>
      <c r="FM173" s="178">
        <v>103.54757453690361</v>
      </c>
      <c r="FN173" s="178">
        <v>104.15088066962043</v>
      </c>
      <c r="FO173" s="178">
        <v>104.75418680233724</v>
      </c>
      <c r="FP173" s="178">
        <v>106.70687260471591</v>
      </c>
      <c r="FQ173" s="178">
        <v>109.23657433962042</v>
      </c>
      <c r="FR173" s="178">
        <v>111.89559359530676</v>
      </c>
      <c r="FS173" s="178">
        <v>114.58999973595049</v>
      </c>
      <c r="FT173" s="178">
        <v>117.07635920997059</v>
      </c>
      <c r="FU173" s="380">
        <v>119.42754112349833</v>
      </c>
      <c r="FV173" s="380">
        <v>121.65287723412636</v>
      </c>
      <c r="FW173" s="380">
        <v>123.9605747557821</v>
      </c>
      <c r="FX173" s="380">
        <v>126.21711202639386</v>
      </c>
      <c r="FY173" s="380">
        <v>128.46326143103789</v>
      </c>
      <c r="FZ173" s="380">
        <v>130.70941083568189</v>
      </c>
      <c r="GA173" s="380">
        <v>132.95556024032592</v>
      </c>
      <c r="GB173" s="380">
        <v>135.53245793689959</v>
      </c>
      <c r="GC173" s="380">
        <v>143.21005989863764</v>
      </c>
    </row>
    <row r="174" spans="2:185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>
        <v>10.36805835980322</v>
      </c>
      <c r="P174" s="178">
        <v>11.110649045135874</v>
      </c>
      <c r="Q174" s="178">
        <v>11.877862302294572</v>
      </c>
      <c r="R174" s="178">
        <v>12.527344768833267</v>
      </c>
      <c r="S174" s="178">
        <v>13.253563155162546</v>
      </c>
      <c r="T174" s="178">
        <v>13.955713321479818</v>
      </c>
      <c r="U174" s="178">
        <v>14.689643409018748</v>
      </c>
      <c r="V174" s="178">
        <v>15.454352413935338</v>
      </c>
      <c r="W174" s="178">
        <v>16.210996626546542</v>
      </c>
      <c r="X174" s="178">
        <v>16.939589443413499</v>
      </c>
      <c r="Y174" s="178">
        <v>17.660532557254523</v>
      </c>
      <c r="Z174" s="178">
        <v>18.413901680579389</v>
      </c>
      <c r="AA174" s="178">
        <v>19.181049239059767</v>
      </c>
      <c r="AB174" s="178">
        <v>19.972870802769332</v>
      </c>
      <c r="AC174" s="178">
        <v>20.74035280544852</v>
      </c>
      <c r="AD174" s="178">
        <v>21.470531007462686</v>
      </c>
      <c r="AE174" s="178">
        <v>22.10936239109277</v>
      </c>
      <c r="AF174" s="178">
        <v>22.750210725653957</v>
      </c>
      <c r="AG174" s="178">
        <v>23.353396312441721</v>
      </c>
      <c r="AH174" s="178">
        <v>23.94964169769948</v>
      </c>
      <c r="AI174" s="178">
        <v>24.545884633666361</v>
      </c>
      <c r="AJ174" s="178">
        <v>25.177222558449078</v>
      </c>
      <c r="AK174" s="178">
        <v>25.815343619763837</v>
      </c>
      <c r="AL174" s="178">
        <v>26.384305066199079</v>
      </c>
      <c r="AM174" s="178">
        <v>26.856108466346281</v>
      </c>
      <c r="AN174" s="178">
        <v>27.246494685035959</v>
      </c>
      <c r="AO174" s="178">
        <v>27.607093558385184</v>
      </c>
      <c r="AP174" s="178">
        <v>27.959809240922468</v>
      </c>
      <c r="AQ174" s="178">
        <v>28.31924456068359</v>
      </c>
      <c r="AR174" s="178">
        <v>28.642865469016801</v>
      </c>
      <c r="AS174" s="178">
        <v>28.966169260952949</v>
      </c>
      <c r="AT174" s="178">
        <v>29.280230190493679</v>
      </c>
      <c r="AU174" s="178">
        <v>29.545249808643018</v>
      </c>
      <c r="AV174" s="178">
        <v>29.766758339556844</v>
      </c>
      <c r="AW174" s="178">
        <v>29.980743054611438</v>
      </c>
      <c r="AX174" s="178">
        <v>30.214036091307957</v>
      </c>
      <c r="AY174" s="178">
        <v>30.436364823268004</v>
      </c>
      <c r="AZ174" s="178">
        <v>30.641536739663028</v>
      </c>
      <c r="BA174" s="178">
        <v>30.839909183050029</v>
      </c>
      <c r="BB174" s="178">
        <v>31.012302365519506</v>
      </c>
      <c r="BC174" s="178">
        <v>31.171815912740595</v>
      </c>
      <c r="BD174" s="178">
        <v>31.331961265731774</v>
      </c>
      <c r="BE174" s="178">
        <v>31.4644070243498</v>
      </c>
      <c r="BF174" s="178">
        <v>31.618755832725242</v>
      </c>
      <c r="BG174" s="178">
        <v>31.813749554795223</v>
      </c>
      <c r="BH174" s="178">
        <v>32.016055070939551</v>
      </c>
      <c r="BI174" s="178">
        <v>32.227414392149392</v>
      </c>
      <c r="BJ174" s="178">
        <v>32.417943274313615</v>
      </c>
      <c r="BK174" s="178">
        <v>32.620298910749405</v>
      </c>
      <c r="BL174" s="178">
        <v>32.813987511809898</v>
      </c>
      <c r="BM174" s="178">
        <v>33.003054943762223</v>
      </c>
      <c r="BN174" s="178">
        <v>33.193541532487949</v>
      </c>
      <c r="BO174" s="178">
        <v>33.384028121213667</v>
      </c>
      <c r="BP174" s="178">
        <v>33.622395413902083</v>
      </c>
      <c r="BQ174" s="178">
        <v>33.90185710328516</v>
      </c>
      <c r="BR174" s="178">
        <v>34.151155826353317</v>
      </c>
      <c r="BS174" s="178">
        <v>34.389855499536374</v>
      </c>
      <c r="BT174" s="178">
        <v>34.680748437002983</v>
      </c>
      <c r="BU174" s="178">
        <v>34.968267857032998</v>
      </c>
      <c r="BV174" s="178">
        <v>35.25418963119003</v>
      </c>
      <c r="BW174" s="178">
        <v>35.522333767009989</v>
      </c>
      <c r="BX174" s="178">
        <v>35.789626519121235</v>
      </c>
      <c r="BY174" s="178">
        <v>36.061761807462794</v>
      </c>
      <c r="BZ174" s="178">
        <v>36.343986599721013</v>
      </c>
      <c r="CA174" s="178">
        <v>36.654309009441739</v>
      </c>
      <c r="CB174" s="178">
        <v>36.911652546569449</v>
      </c>
      <c r="CC174" s="178">
        <v>37.174541151005577</v>
      </c>
      <c r="CD174" s="178">
        <v>37.473790568807267</v>
      </c>
      <c r="CE174" s="178">
        <v>37.747060812190604</v>
      </c>
      <c r="CF174" s="178">
        <v>37.955448503446156</v>
      </c>
      <c r="CG174" s="178">
        <v>38.180926503572017</v>
      </c>
      <c r="CH174" s="178">
        <v>38.434687899238419</v>
      </c>
      <c r="CI174" s="178">
        <v>38.7572755208896</v>
      </c>
      <c r="CJ174" s="178">
        <v>39.192706885633562</v>
      </c>
      <c r="CK174" s="178">
        <v>39.682889793336408</v>
      </c>
      <c r="CL174" s="178">
        <v>40.190369094292016</v>
      </c>
      <c r="CM174" s="178">
        <v>40.722377611338587</v>
      </c>
      <c r="CN174" s="178">
        <v>41.302097552623415</v>
      </c>
      <c r="CO174" s="178">
        <v>41.881815968363014</v>
      </c>
      <c r="CP174" s="178">
        <v>42.40262834564539</v>
      </c>
      <c r="CQ174" s="178">
        <v>42.97779941583326</v>
      </c>
      <c r="CR174" s="178">
        <v>43.563595711382249</v>
      </c>
      <c r="CS174" s="178">
        <v>44.174138918646804</v>
      </c>
      <c r="CT174" s="178">
        <v>44.845721986097544</v>
      </c>
      <c r="CU174" s="178">
        <v>45.544311491571598</v>
      </c>
      <c r="CV174" s="178">
        <v>46.236128421923077</v>
      </c>
      <c r="CW174" s="178">
        <v>46.930951675789892</v>
      </c>
      <c r="CX174" s="178">
        <v>47.622673756315187</v>
      </c>
      <c r="CY174" s="178">
        <v>48.305855341999582</v>
      </c>
      <c r="CZ174" s="178">
        <v>49.026777645886746</v>
      </c>
      <c r="DA174" s="178">
        <v>49.821164208851691</v>
      </c>
      <c r="DB174" s="178">
        <v>50.680192022897238</v>
      </c>
      <c r="DC174" s="178">
        <v>51.510329867727187</v>
      </c>
      <c r="DD174" s="178">
        <v>52.40331106383119</v>
      </c>
      <c r="DE174" s="178">
        <v>53.307668494502828</v>
      </c>
      <c r="DF174" s="178">
        <v>54.290011613735885</v>
      </c>
      <c r="DG174" s="178">
        <v>55.49502470205033</v>
      </c>
      <c r="DH174" s="178">
        <v>56.764288391490503</v>
      </c>
      <c r="DI174" s="178">
        <v>58.032620516348544</v>
      </c>
      <c r="DJ174" s="178">
        <v>59.334975673919679</v>
      </c>
      <c r="DK174" s="178">
        <v>60.627700971153359</v>
      </c>
      <c r="DL174" s="178">
        <v>61.872546624191735</v>
      </c>
      <c r="DM174" s="178">
        <v>63.133087972892575</v>
      </c>
      <c r="DN174" s="178">
        <v>64.371366158435052</v>
      </c>
      <c r="DO174" s="178">
        <v>65.610900094286208</v>
      </c>
      <c r="DP174" s="178">
        <v>66.858658025629836</v>
      </c>
      <c r="DQ174" s="178">
        <v>68.118461069384466</v>
      </c>
      <c r="DR174" s="178">
        <v>69.273476780646817</v>
      </c>
      <c r="DS174" s="178">
        <v>70.224417413964275</v>
      </c>
      <c r="DT174" s="178">
        <v>71.044927285089116</v>
      </c>
      <c r="DU174" s="178">
        <v>71.851083901663671</v>
      </c>
      <c r="DV174" s="178">
        <v>72.632548295483687</v>
      </c>
      <c r="DW174" s="178">
        <v>73.431436536201133</v>
      </c>
      <c r="DX174" s="178">
        <v>74.237335953780786</v>
      </c>
      <c r="DY174" s="178">
        <v>74.965311529977427</v>
      </c>
      <c r="DZ174" s="178">
        <v>75.688024788375671</v>
      </c>
      <c r="EA174" s="178">
        <v>76.420126731335742</v>
      </c>
      <c r="EB174" s="178">
        <v>77.102307625698373</v>
      </c>
      <c r="EC174" s="178">
        <v>77.746944985149725</v>
      </c>
      <c r="ED174" s="178">
        <v>78.381369372344167</v>
      </c>
      <c r="EE174" s="178">
        <v>78.965762104837069</v>
      </c>
      <c r="EF174" s="178">
        <v>79.552456232472039</v>
      </c>
      <c r="EG174" s="178">
        <v>80.145108041673097</v>
      </c>
      <c r="EH174" s="178">
        <v>80.757729665138385</v>
      </c>
      <c r="EI174" s="178">
        <v>81.364787123675498</v>
      </c>
      <c r="EJ174" s="178">
        <v>82.000878396912015</v>
      </c>
      <c r="EK174" s="178">
        <v>82.631208812521351</v>
      </c>
      <c r="EL174" s="178">
        <v>83.243255804108358</v>
      </c>
      <c r="EM174" s="178">
        <v>83.884679907903106</v>
      </c>
      <c r="EN174" s="178">
        <v>84.522184086453862</v>
      </c>
      <c r="EO174" s="178">
        <v>85.176172607484048</v>
      </c>
      <c r="EP174" s="178">
        <v>85.828674090997765</v>
      </c>
      <c r="EQ174" s="178">
        <v>86.499481416446244</v>
      </c>
      <c r="ER174" s="178">
        <v>87.210439878708243</v>
      </c>
      <c r="ES174" s="178">
        <v>87.909563929444303</v>
      </c>
      <c r="ET174" s="178">
        <v>88.597355277065432</v>
      </c>
      <c r="EU174" s="178">
        <v>89.30972006522029</v>
      </c>
      <c r="EV174" s="178">
        <v>90.019526754828732</v>
      </c>
      <c r="EW174" s="178">
        <v>90.739224193519703</v>
      </c>
      <c r="EX174" s="178">
        <v>91.499196171676104</v>
      </c>
      <c r="EY174" s="178">
        <v>92.274901663806176</v>
      </c>
      <c r="EZ174" s="178">
        <v>93.103952690365062</v>
      </c>
      <c r="FA174" s="178">
        <v>93.92902395527193</v>
      </c>
      <c r="FB174" s="178">
        <v>94.746722077306913</v>
      </c>
      <c r="FC174" s="178">
        <v>95.550607580247856</v>
      </c>
      <c r="FD174" s="178">
        <v>96.318145598790167</v>
      </c>
      <c r="FE174" s="178">
        <v>97.114377500704833</v>
      </c>
      <c r="FF174" s="178">
        <v>97.941367574110402</v>
      </c>
      <c r="FG174" s="178">
        <v>98.792177480990389</v>
      </c>
      <c r="FH174" s="178">
        <v>99.677643901817746</v>
      </c>
      <c r="FI174" s="178">
        <v>100.61464924822718</v>
      </c>
      <c r="FJ174" s="178">
        <v>101.58309142798383</v>
      </c>
      <c r="FK174" s="178">
        <v>102.59102093447763</v>
      </c>
      <c r="FL174" s="178">
        <v>103.61225666243762</v>
      </c>
      <c r="FM174" s="178">
        <v>104.65795828125141</v>
      </c>
      <c r="FN174" s="178">
        <v>105.7889736720072</v>
      </c>
      <c r="FO174" s="178">
        <v>107.05869516321887</v>
      </c>
      <c r="FP174" s="178">
        <v>108.46893805640393</v>
      </c>
      <c r="FQ174" s="178">
        <v>110.09506742398194</v>
      </c>
      <c r="FR174" s="178">
        <v>111.90693610474347</v>
      </c>
      <c r="FS174" s="178">
        <v>114.05234730752647</v>
      </c>
      <c r="FT174" s="178">
        <v>116.42796189910935</v>
      </c>
      <c r="FU174" s="380">
        <v>119.04332149119891</v>
      </c>
      <c r="FV174" s="380">
        <v>121.556048810726</v>
      </c>
      <c r="FW174" s="380">
        <v>124.71103000425597</v>
      </c>
      <c r="FX174" s="380">
        <v>127.86287986940435</v>
      </c>
      <c r="FY174" s="380">
        <v>131.2883883378403</v>
      </c>
      <c r="FZ174" s="380">
        <v>134.84940879188085</v>
      </c>
      <c r="GA174" s="380">
        <v>138.45586753457442</v>
      </c>
      <c r="GB174" s="380">
        <v>142.10047136272135</v>
      </c>
      <c r="GC174" s="380">
        <v>145.88179603953606</v>
      </c>
    </row>
    <row r="175" spans="2:185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>
        <v>15.337864896328886</v>
      </c>
      <c r="P175" s="178">
        <v>16.279804536508916</v>
      </c>
      <c r="Q175" s="178">
        <v>17.237524921564233</v>
      </c>
      <c r="R175" s="178">
        <v>18.160128200932995</v>
      </c>
      <c r="S175" s="178">
        <v>19.1541378864781</v>
      </c>
      <c r="T175" s="178">
        <v>20.204427623552238</v>
      </c>
      <c r="U175" s="178">
        <v>21.253423712134786</v>
      </c>
      <c r="V175" s="178">
        <v>22.485952461206196</v>
      </c>
      <c r="W175" s="178">
        <v>23.747590929815441</v>
      </c>
      <c r="X175" s="178">
        <v>24.996779344977707</v>
      </c>
      <c r="Y175" s="178">
        <v>26.176790317130799</v>
      </c>
      <c r="Z175" s="178">
        <v>27.387661070678949</v>
      </c>
      <c r="AA175" s="178">
        <v>28.553197861071499</v>
      </c>
      <c r="AB175" s="178">
        <v>29.671052030491243</v>
      </c>
      <c r="AC175" s="178">
        <v>30.746458970831156</v>
      </c>
      <c r="AD175" s="178">
        <v>31.807614617912279</v>
      </c>
      <c r="AE175" s="178">
        <v>32.845417995434183</v>
      </c>
      <c r="AF175" s="178">
        <v>33.784030585315456</v>
      </c>
      <c r="AG175" s="178">
        <v>34.708818281683087</v>
      </c>
      <c r="AH175" s="178">
        <v>35.470144690146668</v>
      </c>
      <c r="AI175" s="178">
        <v>36.157666960159176</v>
      </c>
      <c r="AJ175" s="178">
        <v>36.809335888877214</v>
      </c>
      <c r="AK175" s="178">
        <v>37.447404357692378</v>
      </c>
      <c r="AL175" s="178">
        <v>38.016890132218229</v>
      </c>
      <c r="AM175" s="178">
        <v>38.592156175620708</v>
      </c>
      <c r="AN175" s="178">
        <v>39.134461988029841</v>
      </c>
      <c r="AO175" s="178">
        <v>39.657749990383024</v>
      </c>
      <c r="AP175" s="178">
        <v>40.117673684765315</v>
      </c>
      <c r="AQ175" s="178">
        <v>40.493001751918676</v>
      </c>
      <c r="AR175" s="178">
        <v>40.878984899832936</v>
      </c>
      <c r="AS175" s="178">
        <v>41.238993822206432</v>
      </c>
      <c r="AT175" s="178">
        <v>41.532720206361304</v>
      </c>
      <c r="AU175" s="178">
        <v>41.805974120859005</v>
      </c>
      <c r="AV175" s="178">
        <v>42.08932265965003</v>
      </c>
      <c r="AW175" s="178">
        <v>42.379525109334061</v>
      </c>
      <c r="AX175" s="178">
        <v>42.66359397706492</v>
      </c>
      <c r="AY175" s="178">
        <v>42.898663685057407</v>
      </c>
      <c r="AZ175" s="178">
        <v>43.137466854412629</v>
      </c>
      <c r="BA175" s="178">
        <v>43.365069241940681</v>
      </c>
      <c r="BB175" s="178">
        <v>43.581949103158401</v>
      </c>
      <c r="BC175" s="178">
        <v>43.788918259474308</v>
      </c>
      <c r="BD175" s="178">
        <v>43.93741797659672</v>
      </c>
      <c r="BE175" s="178">
        <v>44.052962002256329</v>
      </c>
      <c r="BF175" s="178">
        <v>44.166446615733499</v>
      </c>
      <c r="BG175" s="178">
        <v>44.271909250273104</v>
      </c>
      <c r="BH175" s="178">
        <v>44.353561979101578</v>
      </c>
      <c r="BI175" s="178">
        <v>44.415993081811372</v>
      </c>
      <c r="BJ175" s="178">
        <v>44.46781489123547</v>
      </c>
      <c r="BK175" s="178">
        <v>44.527948348592979</v>
      </c>
      <c r="BL175" s="178">
        <v>44.607636186667484</v>
      </c>
      <c r="BM175" s="178">
        <v>44.684748383715174</v>
      </c>
      <c r="BN175" s="178">
        <v>44.76149119837735</v>
      </c>
      <c r="BO175" s="178">
        <v>44.835655752054862</v>
      </c>
      <c r="BP175" s="178">
        <v>44.930244728361657</v>
      </c>
      <c r="BQ175" s="178">
        <v>45.071176281659525</v>
      </c>
      <c r="BR175" s="178">
        <v>45.237199351662291</v>
      </c>
      <c r="BS175" s="178">
        <v>45.429893468905696</v>
      </c>
      <c r="BT175" s="178">
        <v>45.673622307771808</v>
      </c>
      <c r="BU175" s="178">
        <v>45.945402600248237</v>
      </c>
      <c r="BV175" s="178">
        <v>46.220892684460829</v>
      </c>
      <c r="BW175" s="178">
        <v>46.49433470611806</v>
      </c>
      <c r="BX175" s="178">
        <v>46.753446665113309</v>
      </c>
      <c r="BY175" s="178">
        <v>47.027897284933879</v>
      </c>
      <c r="BZ175" s="178">
        <v>47.307606907427832</v>
      </c>
      <c r="CA175" s="178">
        <v>47.590585017423642</v>
      </c>
      <c r="CB175" s="178">
        <v>47.85707328105115</v>
      </c>
      <c r="CC175" s="178">
        <v>48.14116008805437</v>
      </c>
      <c r="CD175" s="178">
        <v>48.409162039961899</v>
      </c>
      <c r="CE175" s="178">
        <v>48.653887762945352</v>
      </c>
      <c r="CF175" s="178">
        <v>48.842010790998124</v>
      </c>
      <c r="CG175" s="178">
        <v>49.040387679503276</v>
      </c>
      <c r="CH175" s="178">
        <v>49.296136697892145</v>
      </c>
      <c r="CI175" s="178">
        <v>49.589409754273767</v>
      </c>
      <c r="CJ175" s="178">
        <v>49.897189213051611</v>
      </c>
      <c r="CK175" s="178">
        <v>50.209205227008418</v>
      </c>
      <c r="CL175" s="178">
        <v>50.521626861783375</v>
      </c>
      <c r="CM175" s="178">
        <v>50.837383823146105</v>
      </c>
      <c r="CN175" s="178">
        <v>51.154988585808262</v>
      </c>
      <c r="CO175" s="178">
        <v>51.484744606927002</v>
      </c>
      <c r="CP175" s="178">
        <v>51.81411990128337</v>
      </c>
      <c r="CQ175" s="178">
        <v>52.143044013460901</v>
      </c>
      <c r="CR175" s="178">
        <v>52.472595551321469</v>
      </c>
      <c r="CS175" s="178">
        <v>52.781386942006641</v>
      </c>
      <c r="CT175" s="178">
        <v>53.045905685204922</v>
      </c>
      <c r="CU175" s="178">
        <v>53.279234249238279</v>
      </c>
      <c r="CV175" s="178">
        <v>53.503101167175224</v>
      </c>
      <c r="CW175" s="178">
        <v>53.718092090543415</v>
      </c>
      <c r="CX175" s="178">
        <v>54.013578948025184</v>
      </c>
      <c r="CY175" s="178">
        <v>54.388393681163507</v>
      </c>
      <c r="CZ175" s="178">
        <v>54.856501567034108</v>
      </c>
      <c r="DA175" s="178">
        <v>55.303929386326558</v>
      </c>
      <c r="DB175" s="178">
        <v>55.778749949195479</v>
      </c>
      <c r="DC175" s="178">
        <v>56.27731723438535</v>
      </c>
      <c r="DD175" s="178">
        <v>56.823736954909386</v>
      </c>
      <c r="DE175" s="178">
        <v>57.41394453420142</v>
      </c>
      <c r="DF175" s="178">
        <v>58.051622694762358</v>
      </c>
      <c r="DG175" s="178">
        <v>58.696199837335961</v>
      </c>
      <c r="DH175" s="178">
        <v>59.355138793755863</v>
      </c>
      <c r="DI175" s="178">
        <v>60.020268438252423</v>
      </c>
      <c r="DJ175" s="178">
        <v>60.646658957882011</v>
      </c>
      <c r="DK175" s="178">
        <v>61.223167593427554</v>
      </c>
      <c r="DL175" s="178">
        <v>61.743440826145665</v>
      </c>
      <c r="DM175" s="178">
        <v>62.34820521988771</v>
      </c>
      <c r="DN175" s="178">
        <v>62.988901963977213</v>
      </c>
      <c r="DO175" s="178">
        <v>63.646907079923515</v>
      </c>
      <c r="DP175" s="178">
        <v>64.305400309682298</v>
      </c>
      <c r="DQ175" s="178">
        <v>64.993751432593569</v>
      </c>
      <c r="DR175" s="178">
        <v>65.6989699324496</v>
      </c>
      <c r="DS175" s="178">
        <v>66.499399476436011</v>
      </c>
      <c r="DT175" s="178">
        <v>67.321528123162594</v>
      </c>
      <c r="DU175" s="178">
        <v>68.186813653827116</v>
      </c>
      <c r="DV175" s="178">
        <v>69.043735727973143</v>
      </c>
      <c r="DW175" s="178">
        <v>69.905381410147456</v>
      </c>
      <c r="DX175" s="178">
        <v>70.768220177218538</v>
      </c>
      <c r="DY175" s="178">
        <v>71.541637486737272</v>
      </c>
      <c r="DZ175" s="178">
        <v>72.285375052323275</v>
      </c>
      <c r="EA175" s="178">
        <v>73.021626571767854</v>
      </c>
      <c r="EB175" s="178">
        <v>73.737537365944249</v>
      </c>
      <c r="EC175" s="178">
        <v>74.403652982657164</v>
      </c>
      <c r="ED175" s="178">
        <v>75.034882111404286</v>
      </c>
      <c r="EE175" s="178">
        <v>75.614254173937169</v>
      </c>
      <c r="EF175" s="178">
        <v>76.186898230530133</v>
      </c>
      <c r="EG175" s="178">
        <v>76.751377166806762</v>
      </c>
      <c r="EH175" s="178">
        <v>77.322802412135829</v>
      </c>
      <c r="EI175" s="178">
        <v>77.895370889806273</v>
      </c>
      <c r="EJ175" s="178">
        <v>78.481073149376172</v>
      </c>
      <c r="EK175" s="178">
        <v>79.070332165834714</v>
      </c>
      <c r="EL175" s="178">
        <v>79.648029168857633</v>
      </c>
      <c r="EM175" s="178">
        <v>80.253938496324835</v>
      </c>
      <c r="EN175" s="178">
        <v>80.877196466940219</v>
      </c>
      <c r="EO175" s="178">
        <v>81.49081795604566</v>
      </c>
      <c r="EP175" s="178">
        <v>82.108273577804098</v>
      </c>
      <c r="EQ175" s="178">
        <v>82.783649122500876</v>
      </c>
      <c r="ER175" s="178">
        <v>83.571520727681033</v>
      </c>
      <c r="ES175" s="178">
        <v>84.393007250750046</v>
      </c>
      <c r="ET175" s="178">
        <v>85.226153050223175</v>
      </c>
      <c r="EU175" s="178">
        <v>86.095488063234896</v>
      </c>
      <c r="EV175" s="178">
        <v>87.035847000158142</v>
      </c>
      <c r="EW175" s="178">
        <v>87.994775377517954</v>
      </c>
      <c r="EX175" s="178">
        <v>88.947439765200372</v>
      </c>
      <c r="EY175" s="178">
        <v>89.890462292681988</v>
      </c>
      <c r="EZ175" s="178">
        <v>90.863622105527938</v>
      </c>
      <c r="FA175" s="178">
        <v>91.899373591236539</v>
      </c>
      <c r="FB175" s="178">
        <v>93.002643934899012</v>
      </c>
      <c r="FC175" s="178">
        <v>94.089598453876576</v>
      </c>
      <c r="FD175" s="178">
        <v>95.141697857130723</v>
      </c>
      <c r="FE175" s="178">
        <v>96.201774113462605</v>
      </c>
      <c r="FF175" s="178">
        <v>97.299933933718251</v>
      </c>
      <c r="FG175" s="178">
        <v>98.465704500670981</v>
      </c>
      <c r="FH175" s="178">
        <v>99.621637970868662</v>
      </c>
      <c r="FI175" s="178">
        <v>100.84481402043457</v>
      </c>
      <c r="FJ175" s="178">
        <v>102.17457803811196</v>
      </c>
      <c r="FK175" s="178">
        <v>103.5177364774887</v>
      </c>
      <c r="FL175" s="178">
        <v>104.86573412405482</v>
      </c>
      <c r="FM175" s="178">
        <v>106.2975806456725</v>
      </c>
      <c r="FN175" s="178">
        <v>107.81721514285755</v>
      </c>
      <c r="FO175" s="178">
        <v>109.50498445369061</v>
      </c>
      <c r="FP175" s="178">
        <v>111.57514856085858</v>
      </c>
      <c r="FQ175" s="178">
        <v>113.8661645748309</v>
      </c>
      <c r="FR175" s="178">
        <v>116.62619050858116</v>
      </c>
      <c r="FS175" s="178">
        <v>119.63814410468012</v>
      </c>
      <c r="FT175" s="178">
        <v>122.97610640301512</v>
      </c>
      <c r="FU175" s="380">
        <v>126.83509097116224</v>
      </c>
      <c r="FV175" s="380">
        <v>130.56008072438166</v>
      </c>
      <c r="FW175" s="380">
        <v>136.97212498582738</v>
      </c>
      <c r="FX175" s="380">
        <v>142.52831281840966</v>
      </c>
      <c r="FY175" s="380">
        <v>148.45380460784705</v>
      </c>
      <c r="FZ175" s="380">
        <v>154.70421843806756</v>
      </c>
      <c r="GA175" s="380">
        <v>161.20560486389812</v>
      </c>
      <c r="GB175" s="380">
        <v>167.90348336329501</v>
      </c>
      <c r="GC175" s="380">
        <v>174.90152207694192</v>
      </c>
    </row>
    <row r="176" spans="2:185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</row>
    <row r="177" spans="2:185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</row>
    <row r="178" spans="2:185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>
        <v>104.34877686408855</v>
      </c>
      <c r="Q178" s="180">
        <v>107.17706706265938</v>
      </c>
      <c r="R178" s="180">
        <v>107.19668238807718</v>
      </c>
      <c r="S178" s="180">
        <v>113.52360239954326</v>
      </c>
      <c r="T178" s="180">
        <v>110.03074107780834</v>
      </c>
      <c r="U178" s="180">
        <v>110.69058632300712</v>
      </c>
      <c r="V178" s="180">
        <v>104.15191295436207</v>
      </c>
      <c r="W178" s="180">
        <v>99.684485862055965</v>
      </c>
      <c r="X178" s="180">
        <v>95.034039185610752</v>
      </c>
      <c r="Y178" s="180">
        <v>90.345720935956606</v>
      </c>
      <c r="Z178" s="180">
        <v>83.514360755417854</v>
      </c>
      <c r="AA178" s="180">
        <v>76.55999020434794</v>
      </c>
      <c r="AB178" s="180">
        <v>70.106918960199465</v>
      </c>
      <c r="AC178" s="180">
        <v>62.603131208890538</v>
      </c>
      <c r="AD178" s="180">
        <v>57.261534453282749</v>
      </c>
      <c r="AE178" s="180">
        <v>50.022697515161106</v>
      </c>
      <c r="AF178" s="180">
        <v>48.967705629185417</v>
      </c>
      <c r="AG178" s="180">
        <v>44.146790034656405</v>
      </c>
      <c r="AH178" s="180">
        <v>40.652994604365624</v>
      </c>
      <c r="AI178" s="180">
        <v>36.046689373605759</v>
      </c>
      <c r="AJ178" s="180">
        <v>34.457822928366546</v>
      </c>
      <c r="AK178" s="180">
        <v>34.537305385270045</v>
      </c>
      <c r="AL178" s="180">
        <v>33.932643338594644</v>
      </c>
      <c r="AM178" s="180">
        <v>31.013270233317435</v>
      </c>
      <c r="AN178" s="180">
        <v>29.57691634408053</v>
      </c>
      <c r="AO178" s="180">
        <v>28.456509703196108</v>
      </c>
      <c r="AP178" s="180">
        <v>28.205028674019928</v>
      </c>
      <c r="AQ178" s="180">
        <v>27.015394202049634</v>
      </c>
      <c r="AR178" s="180">
        <v>23.125555351953352</v>
      </c>
      <c r="AS178" s="180">
        <v>21.97834784327981</v>
      </c>
      <c r="AT178" s="180">
        <v>21.593596031452812</v>
      </c>
      <c r="AU178" s="180">
        <v>21.055041718321398</v>
      </c>
      <c r="AV178" s="180">
        <v>20.506688008912931</v>
      </c>
      <c r="AW178" s="180">
        <v>19.806619616580722</v>
      </c>
      <c r="AX178" s="180">
        <v>18.983529679083389</v>
      </c>
      <c r="AY178" s="180">
        <v>18.530015443598224</v>
      </c>
      <c r="AZ178" s="180">
        <v>17.239370778673813</v>
      </c>
      <c r="BA178" s="180">
        <v>15.711260595063115</v>
      </c>
      <c r="BB178" s="180">
        <v>14.383463665912233</v>
      </c>
      <c r="BC178" s="180">
        <v>13.729392790173023</v>
      </c>
      <c r="BD178" s="180">
        <v>13.190444142337277</v>
      </c>
      <c r="BE178" s="180">
        <v>12.92150337811433</v>
      </c>
      <c r="BF178" s="180">
        <v>12.675851932023296</v>
      </c>
      <c r="BG178" s="180">
        <v>12.285970091428045</v>
      </c>
      <c r="BH178" s="180">
        <v>12.008281966758382</v>
      </c>
      <c r="BI178" s="180">
        <v>11.897349727512307</v>
      </c>
      <c r="BJ178" s="180">
        <v>12.162745161197464</v>
      </c>
      <c r="BK178" s="180">
        <v>12.206760758239032</v>
      </c>
      <c r="BL178" s="180">
        <v>12.1956324471453</v>
      </c>
      <c r="BM178" s="180">
        <v>12.36273943619377</v>
      </c>
      <c r="BN178" s="180">
        <v>12.373887639332581</v>
      </c>
      <c r="BO178" s="180">
        <v>12.29588890720812</v>
      </c>
      <c r="BP178" s="180">
        <v>12.373864427726966</v>
      </c>
      <c r="BQ178" s="180">
        <v>12.396167467208485</v>
      </c>
      <c r="BR178" s="180">
        <v>12.440720501582557</v>
      </c>
      <c r="BS178" s="180">
        <v>12.418410834816363</v>
      </c>
      <c r="BT178" s="180">
        <v>12.318077068700406</v>
      </c>
      <c r="BU178" s="180">
        <v>12.25126746600267</v>
      </c>
      <c r="BV178" s="180">
        <v>11.841793257559186</v>
      </c>
      <c r="BW178" s="180">
        <v>11.775984611923684</v>
      </c>
      <c r="BX178" s="180">
        <v>11.809244674791719</v>
      </c>
      <c r="BY178" s="180">
        <v>11.809244674791719</v>
      </c>
      <c r="BZ178" s="180">
        <v>11.720507179018069</v>
      </c>
      <c r="CA178" s="180">
        <v>11.875705343386622</v>
      </c>
      <c r="CB178" s="180">
        <v>12.030965045488884</v>
      </c>
      <c r="CC178" s="180">
        <v>12.264386046178943</v>
      </c>
      <c r="CD178" s="180">
        <v>12.497922659053607</v>
      </c>
      <c r="CE178" s="180">
        <v>12.776990734711124</v>
      </c>
      <c r="CF178" s="180">
        <v>12.900121940476051</v>
      </c>
      <c r="CG178" s="180">
        <v>13.202502983268726</v>
      </c>
      <c r="CH178" s="180">
        <v>13.314518125741781</v>
      </c>
      <c r="CI178" s="180">
        <v>13.169970119105079</v>
      </c>
      <c r="CJ178" s="180">
        <v>13.270964638794936</v>
      </c>
      <c r="CK178" s="180">
        <v>13.461883377527784</v>
      </c>
      <c r="CL178" s="180">
        <v>13.698450052560363</v>
      </c>
      <c r="CM178" s="180">
        <v>13.889975384594976</v>
      </c>
      <c r="CN178" s="180">
        <v>13.811057365619339</v>
      </c>
      <c r="CO178" s="180">
        <v>13.935010002354176</v>
      </c>
      <c r="CP178" s="180">
        <v>13.957535706190161</v>
      </c>
      <c r="CQ178" s="180">
        <v>13.77706252284867</v>
      </c>
      <c r="CR178" s="180">
        <v>13.720659061356088</v>
      </c>
      <c r="CS178" s="180">
        <v>13.540650103601681</v>
      </c>
      <c r="CT178" s="180">
        <v>13.563097839881543</v>
      </c>
      <c r="CU178" s="180">
        <v>13.987090541582825</v>
      </c>
      <c r="CV178" s="180">
        <v>13.828994715588937</v>
      </c>
      <c r="CW178" s="180">
        <v>13.67125880288793</v>
      </c>
      <c r="CX178" s="180">
        <v>13.806407431208001</v>
      </c>
      <c r="CY178" s="180">
        <v>13.738859855326391</v>
      </c>
      <c r="CZ178" s="180">
        <v>13.862795215247981</v>
      </c>
      <c r="DA178" s="180">
        <v>13.761443701358434</v>
      </c>
      <c r="DB178" s="180">
        <v>13.716469815728338</v>
      </c>
      <c r="DC178" s="180">
        <v>13.99830898945622</v>
      </c>
      <c r="DD178" s="180">
        <v>15.739777056550409</v>
      </c>
      <c r="DE178" s="180">
        <v>16.095299558408605</v>
      </c>
      <c r="DF178" s="180">
        <v>15.90023926067261</v>
      </c>
      <c r="DG178" s="180">
        <v>15.321645662170802</v>
      </c>
      <c r="DH178" s="180">
        <v>15.132432587674094</v>
      </c>
      <c r="DI178" s="180">
        <v>15.065406714976671</v>
      </c>
      <c r="DJ178" s="180">
        <v>14.760821817661519</v>
      </c>
      <c r="DK178" s="180">
        <v>14.635550262793263</v>
      </c>
      <c r="DL178" s="180">
        <v>14.543343750913706</v>
      </c>
      <c r="DM178" s="180">
        <v>14.576204250787672</v>
      </c>
      <c r="DN178" s="180">
        <v>14.128811529727292</v>
      </c>
      <c r="DO178" s="180">
        <v>13.684272735903003</v>
      </c>
      <c r="DP178" s="180">
        <v>11.913276180099963</v>
      </c>
      <c r="DQ178" s="180">
        <v>11.445648280211064</v>
      </c>
      <c r="DR178" s="180">
        <v>11.28264966228414</v>
      </c>
      <c r="DS178" s="180">
        <v>11.375530889330165</v>
      </c>
      <c r="DT178" s="180">
        <v>11.480019174812295</v>
      </c>
      <c r="DU178" s="180">
        <v>11.323834622809258</v>
      </c>
      <c r="DV178" s="180">
        <v>11.122229837815967</v>
      </c>
      <c r="DW178" s="180">
        <v>10.8803006408843</v>
      </c>
      <c r="DX178" s="180">
        <v>10.51935539382538</v>
      </c>
      <c r="DY178" s="180">
        <v>10.115793384376914</v>
      </c>
      <c r="DZ178" s="180">
        <v>10.022807991334236</v>
      </c>
      <c r="EA178" s="180">
        <v>9.8850351683387849</v>
      </c>
      <c r="EB178" s="180">
        <v>9.660837339740036</v>
      </c>
      <c r="EC178" s="180">
        <v>9.772870714635884</v>
      </c>
      <c r="ED178" s="180">
        <v>9.8465903755692743</v>
      </c>
      <c r="EE178" s="180">
        <v>9.0423596130108095</v>
      </c>
      <c r="EF178" s="180">
        <v>8.91693182464941</v>
      </c>
      <c r="EG178" s="180">
        <v>9.060005925506708</v>
      </c>
      <c r="EH178" s="180">
        <v>9.1259880041651531</v>
      </c>
      <c r="EI178" s="180">
        <v>9.0163558776475519</v>
      </c>
      <c r="EJ178" s="180">
        <v>9.2592147207291919</v>
      </c>
      <c r="EK178" s="180">
        <v>9.1996896399627595</v>
      </c>
      <c r="EL178" s="180">
        <v>9.0519131968467512</v>
      </c>
      <c r="EM178" s="180">
        <v>8.9818667758660098</v>
      </c>
      <c r="EN178" s="180">
        <v>8.9327071787534962</v>
      </c>
      <c r="EO178" s="180">
        <v>8.3913940649066543</v>
      </c>
      <c r="EP178" s="180">
        <v>7.9490481130634949</v>
      </c>
      <c r="EQ178" s="180">
        <v>7.6886871501600229</v>
      </c>
      <c r="ER178" s="180">
        <v>7.8421100787115172</v>
      </c>
      <c r="ES178" s="180">
        <v>7.4835183541583028</v>
      </c>
      <c r="ET178" s="180">
        <v>7.3171033155522869</v>
      </c>
      <c r="EU178" s="180">
        <v>7.2213228144130781</v>
      </c>
      <c r="EV178" s="180">
        <v>6.9529349109916039</v>
      </c>
      <c r="EW178" s="180">
        <v>6.8920098331069157</v>
      </c>
      <c r="EX178" s="180">
        <v>6.9824420220216954</v>
      </c>
      <c r="EY178" s="180">
        <v>7.0519280562665765</v>
      </c>
      <c r="EZ178" s="180">
        <v>7.1900614817151265</v>
      </c>
      <c r="FA178" s="180">
        <v>7.4774155730275238</v>
      </c>
      <c r="FB178" s="180">
        <v>7.4912212368670072</v>
      </c>
      <c r="FC178" s="180">
        <v>7.4754192051943669</v>
      </c>
      <c r="FD178" s="180">
        <v>7.4406455521851322</v>
      </c>
      <c r="FE178" s="180">
        <v>7.7347340297752698</v>
      </c>
      <c r="FF178" s="180">
        <v>7.8673547357538176</v>
      </c>
      <c r="FG178" s="180">
        <v>8.2331364041531074</v>
      </c>
      <c r="FH178" s="180">
        <v>8.8645903552605496</v>
      </c>
      <c r="FI178" s="180">
        <v>9.6080894364948257</v>
      </c>
      <c r="FJ178" s="180">
        <v>10.414948452457562</v>
      </c>
      <c r="FK178" s="180">
        <v>11.013539059248444</v>
      </c>
      <c r="FL178" s="180">
        <v>11.658194443193469</v>
      </c>
      <c r="FM178" s="180">
        <v>12.403788168497787</v>
      </c>
      <c r="FN178" s="180">
        <v>13.297132906607612</v>
      </c>
      <c r="FO178" s="180">
        <v>14.273844748032861</v>
      </c>
      <c r="FP178" s="180">
        <v>17.343981862927226</v>
      </c>
      <c r="FQ178" s="180">
        <v>20.27627223772399</v>
      </c>
      <c r="FR178" s="180">
        <v>23.624480404625594</v>
      </c>
      <c r="FS178" s="180">
        <v>26.382740302989262</v>
      </c>
      <c r="FT178" s="180">
        <v>29.006618354293966</v>
      </c>
      <c r="FU178" s="362">
        <v>31.395947669333822</v>
      </c>
      <c r="FV178" s="362">
        <v>29.646450156259128</v>
      </c>
      <c r="FW178" s="362">
        <v>38.197451336633634</v>
      </c>
      <c r="FX178" s="362">
        <v>39.455317564851057</v>
      </c>
      <c r="FY178" s="362">
        <v>40.06074765590715</v>
      </c>
      <c r="FZ178" s="362">
        <v>41.166526774872182</v>
      </c>
      <c r="GA178" s="362">
        <v>41.958504336502855</v>
      </c>
      <c r="GB178" s="362">
        <v>40.393845195599695</v>
      </c>
      <c r="GC178" s="362">
        <v>39.455892511779368</v>
      </c>
    </row>
    <row r="179" spans="2:185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>
        <v>120.22752725191141</v>
      </c>
      <c r="Q179" s="178">
        <v>125.45023221602985</v>
      </c>
      <c r="R179" s="178">
        <v>132.54931226069579</v>
      </c>
      <c r="S179" s="178">
        <v>137.41017325471395</v>
      </c>
      <c r="T179" s="178">
        <v>129.9973103039116</v>
      </c>
      <c r="U179" s="178">
        <v>131.02233150477295</v>
      </c>
      <c r="V179" s="178">
        <v>118.16198999921426</v>
      </c>
      <c r="W179" s="178">
        <v>109.95245164637804</v>
      </c>
      <c r="X179" s="178">
        <v>103.90654575992851</v>
      </c>
      <c r="Y179" s="178">
        <v>99.327014930883166</v>
      </c>
      <c r="Z179" s="178">
        <v>90.868454016251803</v>
      </c>
      <c r="AA179" s="178">
        <v>86.407684538280535</v>
      </c>
      <c r="AB179" s="178">
        <v>80.548915829537265</v>
      </c>
      <c r="AC179" s="178">
        <v>73.650230905362974</v>
      </c>
      <c r="AD179" s="178">
        <v>67.373520620741758</v>
      </c>
      <c r="AE179" s="178">
        <v>57.348774899031874</v>
      </c>
      <c r="AF179" s="178">
        <v>55.205511010718908</v>
      </c>
      <c r="AG179" s="178">
        <v>50.048110852522676</v>
      </c>
      <c r="AH179" s="178">
        <v>46.988567811366686</v>
      </c>
      <c r="AI179" s="178">
        <v>42.163997751912639</v>
      </c>
      <c r="AJ179" s="178">
        <v>39.816108664064757</v>
      </c>
      <c r="AK179" s="178">
        <v>40.131844599192256</v>
      </c>
      <c r="AL179" s="178">
        <v>39.035136756506319</v>
      </c>
      <c r="AM179" s="178">
        <v>32.850578308441023</v>
      </c>
      <c r="AN179" s="178">
        <v>28.79807317720784</v>
      </c>
      <c r="AO179" s="178">
        <v>25.33742060167592</v>
      </c>
      <c r="AP179" s="178">
        <v>24.436325767854463</v>
      </c>
      <c r="AQ179" s="178">
        <v>24.241722971227976</v>
      </c>
      <c r="AR179" s="178">
        <v>23.432212571629396</v>
      </c>
      <c r="AS179" s="178">
        <v>22.094357323562708</v>
      </c>
      <c r="AT179" s="178">
        <v>22.431601281840273</v>
      </c>
      <c r="AU179" s="178">
        <v>22.744725581793858</v>
      </c>
      <c r="AV179" s="178">
        <v>22.105869600664985</v>
      </c>
      <c r="AW179" s="178">
        <v>21.125003485142415</v>
      </c>
      <c r="AX179" s="178">
        <v>21.590777014615959</v>
      </c>
      <c r="AY179" s="178">
        <v>22.31922303680134</v>
      </c>
      <c r="AZ179" s="178">
        <v>22.173532647080062</v>
      </c>
      <c r="BA179" s="178">
        <v>21.318161301261828</v>
      </c>
      <c r="BB179" s="178">
        <v>19.988517102637537</v>
      </c>
      <c r="BC179" s="178">
        <v>18.367526856904391</v>
      </c>
      <c r="BD179" s="178">
        <v>17.081427064312727</v>
      </c>
      <c r="BE179" s="178">
        <v>16.977406053100609</v>
      </c>
      <c r="BF179" s="178">
        <v>16.286934399073449</v>
      </c>
      <c r="BG179" s="178">
        <v>15.425507441937425</v>
      </c>
      <c r="BH179" s="178">
        <v>15.402718595453324</v>
      </c>
      <c r="BI179" s="178">
        <v>14.867074928261314</v>
      </c>
      <c r="BJ179" s="178">
        <v>14.742967490464331</v>
      </c>
      <c r="BK179" s="178">
        <v>14.317288220266388</v>
      </c>
      <c r="BL179" s="178">
        <v>14.464970297863866</v>
      </c>
      <c r="BM179" s="178">
        <v>14.862812796416524</v>
      </c>
      <c r="BN179" s="178">
        <v>14.226390760540486</v>
      </c>
      <c r="BO179" s="178">
        <v>13.421580425718771</v>
      </c>
      <c r="BP179" s="178">
        <v>13.679739391556623</v>
      </c>
      <c r="BQ179" s="178">
        <v>13.320313281436103</v>
      </c>
      <c r="BR179" s="178">
        <v>14.150170103091341</v>
      </c>
      <c r="BS179" s="178">
        <v>14.347632464264116</v>
      </c>
      <c r="BT179" s="178">
        <v>13.862151797206135</v>
      </c>
      <c r="BU179" s="178">
        <v>14.189763901791785</v>
      </c>
      <c r="BV179" s="178">
        <v>14.369413481184967</v>
      </c>
      <c r="BW179" s="178">
        <v>14.481485419922047</v>
      </c>
      <c r="BX179" s="178">
        <v>15.231364145380066</v>
      </c>
      <c r="BY179" s="178">
        <v>16.120829400534898</v>
      </c>
      <c r="BZ179" s="178">
        <v>16.790912785793168</v>
      </c>
      <c r="CA179" s="178">
        <v>18.086514556652979</v>
      </c>
      <c r="CB179" s="178">
        <v>18.587869229434983</v>
      </c>
      <c r="CC179" s="178">
        <v>18.999265346297921</v>
      </c>
      <c r="CD179" s="178">
        <v>18.636854772986666</v>
      </c>
      <c r="CE179" s="178">
        <v>19.140247782187238</v>
      </c>
      <c r="CF179" s="178">
        <v>19.872691546440624</v>
      </c>
      <c r="CG179" s="178">
        <v>20.228467243551187</v>
      </c>
      <c r="CH179" s="178">
        <v>20.157647412070602</v>
      </c>
      <c r="CI179" s="178">
        <v>20.087070232973915</v>
      </c>
      <c r="CJ179" s="178">
        <v>19.81473710189934</v>
      </c>
      <c r="CK179" s="178">
        <v>18.838146393909796</v>
      </c>
      <c r="CL179" s="178">
        <v>18.614788516623793</v>
      </c>
      <c r="CM179" s="178">
        <v>18.462372558264949</v>
      </c>
      <c r="CN179" s="178">
        <v>17.61213627896565</v>
      </c>
      <c r="CO179" s="178">
        <v>18.100057033975169</v>
      </c>
      <c r="CP179" s="178">
        <v>18.600481004458125</v>
      </c>
      <c r="CQ179" s="178">
        <v>17.924561981341427</v>
      </c>
      <c r="CR179" s="178">
        <v>17.576665627050446</v>
      </c>
      <c r="CS179" s="178">
        <v>17.570415765550628</v>
      </c>
      <c r="CT179" s="178">
        <v>16.892584173068713</v>
      </c>
      <c r="CU179" s="178">
        <v>17.66188103730455</v>
      </c>
      <c r="CV179" s="178">
        <v>17.274756473490392</v>
      </c>
      <c r="CW179" s="178">
        <v>17.617690916415985</v>
      </c>
      <c r="CX179" s="178">
        <v>17.780517868017377</v>
      </c>
      <c r="CY179" s="178">
        <v>18.328636446661427</v>
      </c>
      <c r="CZ179" s="178">
        <v>18.268086442751642</v>
      </c>
      <c r="DA179" s="178">
        <v>17.465386473954215</v>
      </c>
      <c r="DB179" s="178">
        <v>16.62167007944133</v>
      </c>
      <c r="DC179" s="178">
        <v>16.936213842445724</v>
      </c>
      <c r="DD179" s="178">
        <v>17.554360553361036</v>
      </c>
      <c r="DE179" s="178">
        <v>17.514225418734686</v>
      </c>
      <c r="DF179" s="178">
        <v>17.429363753684935</v>
      </c>
      <c r="DG179" s="178">
        <v>16.295912651709866</v>
      </c>
      <c r="DH179" s="178">
        <v>16.174943176238333</v>
      </c>
      <c r="DI179" s="178">
        <v>15.848605453172793</v>
      </c>
      <c r="DJ179" s="178">
        <v>15.538559028899822</v>
      </c>
      <c r="DK179" s="178">
        <v>15.423085523254244</v>
      </c>
      <c r="DL179" s="178">
        <v>15.925927234531812</v>
      </c>
      <c r="DM179" s="178">
        <v>15.705067937386419</v>
      </c>
      <c r="DN179" s="178">
        <v>15.503526330805585</v>
      </c>
      <c r="DO179" s="178">
        <v>14.731699327902948</v>
      </c>
      <c r="DP179" s="178">
        <v>13.86617516744284</v>
      </c>
      <c r="DQ179" s="178">
        <v>13.366602831116881</v>
      </c>
      <c r="DR179" s="178">
        <v>13.26750974365012</v>
      </c>
      <c r="DS179" s="178">
        <v>14.009542995359524</v>
      </c>
      <c r="DT179" s="178">
        <v>14.183917381347722</v>
      </c>
      <c r="DU179" s="178">
        <v>13.832581401904021</v>
      </c>
      <c r="DV179" s="178">
        <v>13.788220375584203</v>
      </c>
      <c r="DW179" s="178">
        <v>13.172470918188917</v>
      </c>
      <c r="DX179" s="178">
        <v>12.649946383061049</v>
      </c>
      <c r="DY179" s="178">
        <v>12.764347779117081</v>
      </c>
      <c r="DZ179" s="178">
        <v>12.65071968890612</v>
      </c>
      <c r="EA179" s="178">
        <v>12.63404443690337</v>
      </c>
      <c r="EB179" s="178">
        <v>12.379404032465246</v>
      </c>
      <c r="EC179" s="178">
        <v>12.284300921139636</v>
      </c>
      <c r="ED179" s="178">
        <v>12.149190631144124</v>
      </c>
      <c r="EE179" s="178">
        <v>10.784273142769063</v>
      </c>
      <c r="EF179" s="178">
        <v>10.612718911031237</v>
      </c>
      <c r="EG179" s="178">
        <v>11.008156635042887</v>
      </c>
      <c r="EH179" s="178">
        <v>11.129380671872568</v>
      </c>
      <c r="EI179" s="178">
        <v>10.953089764600099</v>
      </c>
      <c r="EJ179" s="178">
        <v>10.986078790298226</v>
      </c>
      <c r="EK179" s="178">
        <v>10.887062661321956</v>
      </c>
      <c r="EL179" s="178">
        <v>10.601327911154046</v>
      </c>
      <c r="EM179" s="178">
        <v>10.3049861572986</v>
      </c>
      <c r="EN179" s="178">
        <v>10.064026004835004</v>
      </c>
      <c r="EO179" s="178">
        <v>9.6600612233471708</v>
      </c>
      <c r="EP179" s="178">
        <v>9.2689225922126575</v>
      </c>
      <c r="EQ179" s="178">
        <v>8.7721965877416874</v>
      </c>
      <c r="ER179" s="178">
        <v>8.7721965877416874</v>
      </c>
      <c r="ES179" s="178">
        <v>8.1479350201492551</v>
      </c>
      <c r="ET179" s="178">
        <v>7.7189467812751822</v>
      </c>
      <c r="EU179" s="178">
        <v>7.4729154231848893</v>
      </c>
      <c r="EV179" s="178">
        <v>7.0469849152162478</v>
      </c>
      <c r="EW179" s="178">
        <v>6.632773940745218</v>
      </c>
      <c r="EX179" s="178">
        <v>6.4102691461550343</v>
      </c>
      <c r="EY179" s="178">
        <v>6.4632095785660759</v>
      </c>
      <c r="EZ179" s="178">
        <v>6.4949928036368343</v>
      </c>
      <c r="FA179" s="178">
        <v>6.5480070374100308</v>
      </c>
      <c r="FB179" s="178">
        <v>6.4102796742315116</v>
      </c>
      <c r="FC179" s="178">
        <v>6.2623849144341159</v>
      </c>
      <c r="FD179" s="178">
        <v>5.9354237300820012</v>
      </c>
      <c r="FE179" s="178">
        <v>6.3782270537945163</v>
      </c>
      <c r="FF179" s="178">
        <v>6.6430075870825389</v>
      </c>
      <c r="FG179" s="178">
        <v>6.993283216660906</v>
      </c>
      <c r="FH179" s="178">
        <v>7.5892867837685118</v>
      </c>
      <c r="FI179" s="178">
        <v>8.4465719374240411</v>
      </c>
      <c r="FJ179" s="178">
        <v>9.5803855442575969</v>
      </c>
      <c r="FK179" s="178">
        <v>10.256067682869618</v>
      </c>
      <c r="FL179" s="178">
        <v>11.056773307705402</v>
      </c>
      <c r="FM179" s="178">
        <v>11.839781874092537</v>
      </c>
      <c r="FN179" s="178">
        <v>12.919875346990505</v>
      </c>
      <c r="FO179" s="178">
        <v>13.916599654661322</v>
      </c>
      <c r="FP179" s="178">
        <v>15.402369721841813</v>
      </c>
      <c r="FQ179" s="178">
        <v>18.696312484962796</v>
      </c>
      <c r="FR179" s="178">
        <v>22.103128882634305</v>
      </c>
      <c r="FS179" s="178">
        <v>25.119366887770788</v>
      </c>
      <c r="FT179" s="178">
        <v>29.129523666051305</v>
      </c>
      <c r="FU179" s="380">
        <v>31.885647886591517</v>
      </c>
      <c r="FV179" s="380">
        <v>29.96220721973939</v>
      </c>
      <c r="FW179" s="380">
        <v>41.988227096090782</v>
      </c>
      <c r="FX179" s="380">
        <v>43.250344670278281</v>
      </c>
      <c r="FY179" s="380">
        <v>42.799485493804326</v>
      </c>
      <c r="FZ179" s="380">
        <v>42.391124870658658</v>
      </c>
      <c r="GA179" s="380">
        <v>43.572750751721756</v>
      </c>
      <c r="GB179" s="380">
        <v>44.17949554605336</v>
      </c>
      <c r="GC179" s="380">
        <v>40.998043967710096</v>
      </c>
    </row>
    <row r="180" spans="2:185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>
        <v>98.618038177448852</v>
      </c>
      <c r="Q180" s="178">
        <v>98.155404155792652</v>
      </c>
      <c r="R180" s="178">
        <v>101.88276161007428</v>
      </c>
      <c r="S180" s="178">
        <v>106.77327365625598</v>
      </c>
      <c r="T180" s="178">
        <v>100.60924868934866</v>
      </c>
      <c r="U180" s="178">
        <v>96.416511614500664</v>
      </c>
      <c r="V180" s="178">
        <v>98.282298857816301</v>
      </c>
      <c r="W180" s="178">
        <v>97.637293293219528</v>
      </c>
      <c r="X180" s="178">
        <v>93.509198061072183</v>
      </c>
      <c r="Y180" s="178">
        <v>91.440787626059276</v>
      </c>
      <c r="Z180" s="178">
        <v>92.418279123571878</v>
      </c>
      <c r="AA180" s="178">
        <v>83.191672054405785</v>
      </c>
      <c r="AB180" s="178">
        <v>76.790402655042158</v>
      </c>
      <c r="AC180" s="178">
        <v>73.752539927312625</v>
      </c>
      <c r="AD180" s="178">
        <v>66.799181487859727</v>
      </c>
      <c r="AE180" s="178">
        <v>55.381916994891476</v>
      </c>
      <c r="AF180" s="178">
        <v>49.908523154160164</v>
      </c>
      <c r="AG180" s="178">
        <v>44.618482000547033</v>
      </c>
      <c r="AH180" s="178">
        <v>38.103021448483609</v>
      </c>
      <c r="AI180" s="178">
        <v>33.065668007283392</v>
      </c>
      <c r="AJ180" s="178">
        <v>30.656709343877253</v>
      </c>
      <c r="AK180" s="178">
        <v>29.142369720797245</v>
      </c>
      <c r="AL180" s="178">
        <v>24.636683669002913</v>
      </c>
      <c r="AM180" s="178">
        <v>19.851620454874141</v>
      </c>
      <c r="AN180" s="178">
        <v>14.170580341569705</v>
      </c>
      <c r="AO180" s="178">
        <v>9.0066506339882437</v>
      </c>
      <c r="AP180" s="178">
        <v>7.4848356344119127</v>
      </c>
      <c r="AQ180" s="178">
        <v>6.5614446301466955</v>
      </c>
      <c r="AR180" s="178">
        <v>6.4134279395204441</v>
      </c>
      <c r="AS180" s="178">
        <v>6.349789888325641</v>
      </c>
      <c r="AT180" s="178">
        <v>6.2862785178339653</v>
      </c>
      <c r="AU180" s="178">
        <v>6.3074553017586243</v>
      </c>
      <c r="AV180" s="178">
        <v>6.0002083211176727</v>
      </c>
      <c r="AW180" s="178">
        <v>6.611160530461313</v>
      </c>
      <c r="AX180" s="178">
        <v>7.3735007388427976</v>
      </c>
      <c r="AY180" s="178">
        <v>9.1349397271467616</v>
      </c>
      <c r="AZ180" s="178">
        <v>10.886704409765491</v>
      </c>
      <c r="BA180" s="178">
        <v>9.8934914920824966</v>
      </c>
      <c r="BB180" s="178">
        <v>9.2841810442056083</v>
      </c>
      <c r="BC180" s="178">
        <v>9.5780727661372254</v>
      </c>
      <c r="BD180" s="178">
        <v>9.1643651888780866</v>
      </c>
      <c r="BE180" s="178">
        <v>8.9139632342212458</v>
      </c>
      <c r="BF180" s="178">
        <v>8.545167820421451</v>
      </c>
      <c r="BG180" s="178">
        <v>8.2586691204970197</v>
      </c>
      <c r="BH180" s="178">
        <v>8.420975970752643</v>
      </c>
      <c r="BI180" s="178">
        <v>7.29616592461797</v>
      </c>
      <c r="BJ180" s="178">
        <v>5.8783879703828035</v>
      </c>
      <c r="BK180" s="178">
        <v>3.8297930062499708</v>
      </c>
      <c r="BL180" s="178">
        <v>2.8148690817220379</v>
      </c>
      <c r="BM180" s="178">
        <v>4.9211387435689202</v>
      </c>
      <c r="BN180" s="178">
        <v>5.6837077527565505</v>
      </c>
      <c r="BO180" s="178">
        <v>5.1693040893131093</v>
      </c>
      <c r="BP180" s="178">
        <v>4.9280660326606496</v>
      </c>
      <c r="BQ180" s="178">
        <v>5.0014863107722851</v>
      </c>
      <c r="BR180" s="178">
        <v>4.9385294887612563</v>
      </c>
      <c r="BS180" s="178">
        <v>4.8180128772747022</v>
      </c>
      <c r="BT180" s="178">
        <v>4.7447867205740124</v>
      </c>
      <c r="BU180" s="178">
        <v>4.7866177056860693</v>
      </c>
      <c r="BV180" s="178">
        <v>4.7552037101712408</v>
      </c>
      <c r="BW180" s="178">
        <v>3.8931491882651992</v>
      </c>
      <c r="BX180" s="178">
        <v>3.6963230007512893</v>
      </c>
      <c r="BY180" s="178">
        <v>2.5636432277653443</v>
      </c>
      <c r="BZ180" s="178">
        <v>1.8337250393301252</v>
      </c>
      <c r="CA180" s="178">
        <v>1.8438901146983877</v>
      </c>
      <c r="CB180" s="178">
        <v>2.2307421563176</v>
      </c>
      <c r="CC180" s="178">
        <v>2.9251473572595277</v>
      </c>
      <c r="CD180" s="178">
        <v>4.0777937430222622</v>
      </c>
      <c r="CE180" s="178">
        <v>4.8165983176827964</v>
      </c>
      <c r="CF180" s="178">
        <v>5.2039162181875209</v>
      </c>
      <c r="CG180" s="178">
        <v>6.1803597519491493</v>
      </c>
      <c r="CH180" s="178">
        <v>6.6155251607686205</v>
      </c>
      <c r="CI180" s="178">
        <v>7.4681935615345418</v>
      </c>
      <c r="CJ180" s="178">
        <v>9.1215503855581517</v>
      </c>
      <c r="CK180" s="178">
        <v>8.7307061099755945</v>
      </c>
      <c r="CL180" s="178">
        <v>8.7090573880024955</v>
      </c>
      <c r="CM180" s="178">
        <v>8.7958597095020288</v>
      </c>
      <c r="CN180" s="178">
        <v>9.4459046788876186</v>
      </c>
      <c r="CO180" s="178">
        <v>9.4676222906901586</v>
      </c>
      <c r="CP180" s="178">
        <v>8.9047510992419134</v>
      </c>
      <c r="CQ180" s="178">
        <v>8.7750124897719495</v>
      </c>
      <c r="CR180" s="178">
        <v>8.3848716281468061</v>
      </c>
      <c r="CS180" s="178">
        <v>8.0817357717855476</v>
      </c>
      <c r="CT180" s="178">
        <v>8.1701478150730367</v>
      </c>
      <c r="CU180" s="178">
        <v>9.784170007798032</v>
      </c>
      <c r="CV180" s="178">
        <v>9.4188657369536308</v>
      </c>
      <c r="CW180" s="178">
        <v>9.8471936493889523</v>
      </c>
      <c r="CX180" s="178">
        <v>9.8948083109348097</v>
      </c>
      <c r="CY180" s="178">
        <v>10.017665976321521</v>
      </c>
      <c r="CZ180" s="178">
        <v>10.94260494669934</v>
      </c>
      <c r="DA180" s="178">
        <v>11.232665763194149</v>
      </c>
      <c r="DB180" s="178">
        <v>12.70260738653144</v>
      </c>
      <c r="DC180" s="178">
        <v>12.494860756638747</v>
      </c>
      <c r="DD180" s="178">
        <v>12.585463388916507</v>
      </c>
      <c r="DE180" s="178">
        <v>12.23139259591135</v>
      </c>
      <c r="DF180" s="178">
        <v>13.624437126214595</v>
      </c>
      <c r="DG180" s="178">
        <v>12.264846874088352</v>
      </c>
      <c r="DH180" s="178">
        <v>11.669259996207293</v>
      </c>
      <c r="DI180" s="178">
        <v>11.515243447535649</v>
      </c>
      <c r="DJ180" s="178">
        <v>11.503631145057302</v>
      </c>
      <c r="DK180" s="178">
        <v>11.935848614688439</v>
      </c>
      <c r="DL180" s="178">
        <v>11.01479480418066</v>
      </c>
      <c r="DM180" s="178">
        <v>10.418787147094477</v>
      </c>
      <c r="DN180" s="178">
        <v>8.6641853274041836</v>
      </c>
      <c r="DO180" s="178">
        <v>9.5620561931310846</v>
      </c>
      <c r="DP180" s="178">
        <v>10.56294056199787</v>
      </c>
      <c r="DQ180" s="178">
        <v>10.999028358162155</v>
      </c>
      <c r="DR180" s="178">
        <v>10.25546838661835</v>
      </c>
      <c r="DS180" s="178">
        <v>10.703798808948184</v>
      </c>
      <c r="DT180" s="178">
        <v>10.590571788615865</v>
      </c>
      <c r="DU180" s="178">
        <v>10.95033746397891</v>
      </c>
      <c r="DV180" s="178">
        <v>11.841502135839765</v>
      </c>
      <c r="DW180" s="178">
        <v>11.684784934158433</v>
      </c>
      <c r="DX180" s="178">
        <v>11.141929648708349</v>
      </c>
      <c r="DY180" s="178">
        <v>11.251453101837484</v>
      </c>
      <c r="DZ180" s="178">
        <v>11.584476990531067</v>
      </c>
      <c r="EA180" s="178">
        <v>10.995631278918161</v>
      </c>
      <c r="EB180" s="178">
        <v>10.056470166060194</v>
      </c>
      <c r="EC180" s="178">
        <v>9.8530823443733873</v>
      </c>
      <c r="ED180" s="178">
        <v>9.5073307903438931</v>
      </c>
      <c r="EE180" s="178">
        <v>8.783392876510776</v>
      </c>
      <c r="EF180" s="178">
        <v>8.7279444720959951</v>
      </c>
      <c r="EG180" s="178">
        <v>8.749532468615806</v>
      </c>
      <c r="EH180" s="178">
        <v>8.2555580938200812</v>
      </c>
      <c r="EI180" s="178">
        <v>8.1157069306262422</v>
      </c>
      <c r="EJ180" s="178">
        <v>8.1909814431102355</v>
      </c>
      <c r="EK180" s="178">
        <v>8.0619650685383348</v>
      </c>
      <c r="EL180" s="178">
        <v>7.8793916829126953</v>
      </c>
      <c r="EM180" s="178">
        <v>7.4938021177235692</v>
      </c>
      <c r="EN180" s="178">
        <v>7.633153875554699</v>
      </c>
      <c r="EO180" s="178">
        <v>7.1096255313118695</v>
      </c>
      <c r="EP180" s="178">
        <v>7.3434429317572825</v>
      </c>
      <c r="EQ180" s="178">
        <v>7.3647306745300511</v>
      </c>
      <c r="ER180" s="178">
        <v>7.4821158288308265</v>
      </c>
      <c r="ES180" s="178">
        <v>7.2687518271855156</v>
      </c>
      <c r="ET180" s="178">
        <v>7.0985008571195385</v>
      </c>
      <c r="EU180" s="178">
        <v>7.4395110091024064</v>
      </c>
      <c r="EV180" s="178">
        <v>7.5996931644683352</v>
      </c>
      <c r="EW180" s="178">
        <v>8.2527208515673856</v>
      </c>
      <c r="EX180" s="178">
        <v>9.1256397553978417</v>
      </c>
      <c r="EY180" s="178">
        <v>10.180361462878285</v>
      </c>
      <c r="EZ180" s="178">
        <v>10.794852075558413</v>
      </c>
      <c r="FA180" s="178">
        <v>11.093252175911573</v>
      </c>
      <c r="FB180" s="178">
        <v>10.609281572372954</v>
      </c>
      <c r="FC180" s="178">
        <v>10.905350830076333</v>
      </c>
      <c r="FD180" s="178">
        <v>10.839283305753412</v>
      </c>
      <c r="FE180" s="178">
        <v>11.081795909704329</v>
      </c>
      <c r="FF180" s="178">
        <v>11.379779862964368</v>
      </c>
      <c r="FG180" s="178">
        <v>11.622822429616342</v>
      </c>
      <c r="FH180" s="178">
        <v>12.176726868032439</v>
      </c>
      <c r="FI180" s="178">
        <v>12.309847983777722</v>
      </c>
      <c r="FJ180" s="178">
        <v>13.052960744484142</v>
      </c>
      <c r="FK180" s="178">
        <v>12.751724196561387</v>
      </c>
      <c r="FL180" s="178">
        <v>13.857242736272157</v>
      </c>
      <c r="FM180" s="178">
        <v>15.291855868654757</v>
      </c>
      <c r="FN180" s="178">
        <v>17.045998067133674</v>
      </c>
      <c r="FO180" s="178">
        <v>18.266546294616283</v>
      </c>
      <c r="FP180" s="178">
        <v>20.839601494151449</v>
      </c>
      <c r="FQ180" s="178">
        <v>27.147196054628164</v>
      </c>
      <c r="FR180" s="178">
        <v>31.556779746574225</v>
      </c>
      <c r="FS180" s="178">
        <v>34.863927614312743</v>
      </c>
      <c r="FT180" s="178">
        <v>39.232421418134081</v>
      </c>
      <c r="FU180" s="380">
        <v>42.12049021483579</v>
      </c>
      <c r="FV180" s="380">
        <v>39.429500848460506</v>
      </c>
      <c r="FW180" s="380">
        <v>46.982917940645798</v>
      </c>
      <c r="FX180" s="380">
        <v>48.150593142018124</v>
      </c>
      <c r="FY180" s="380">
        <v>49.625653951559045</v>
      </c>
      <c r="FZ180" s="380">
        <v>51.193872677469223</v>
      </c>
      <c r="GA180" s="380">
        <v>53.879580304843856</v>
      </c>
      <c r="GB180" s="380">
        <v>54.074080503576297</v>
      </c>
      <c r="GC180" s="380">
        <v>49.729258276794312</v>
      </c>
    </row>
    <row r="181" spans="2:185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>
        <v>143.49606959389573</v>
      </c>
      <c r="Q181" s="178">
        <v>141.78772485867199</v>
      </c>
      <c r="R181" s="178">
        <v>116.48827743270363</v>
      </c>
      <c r="S181" s="178">
        <v>116.91014065837652</v>
      </c>
      <c r="T181" s="178">
        <v>114.80040151971393</v>
      </c>
      <c r="U181" s="178">
        <v>112.1826167491856</v>
      </c>
      <c r="V181" s="178">
        <v>110.58024348437479</v>
      </c>
      <c r="W181" s="178">
        <v>103.66316023361213</v>
      </c>
      <c r="X181" s="178">
        <v>92.831213761353567</v>
      </c>
      <c r="Y181" s="178">
        <v>75.939638000097816</v>
      </c>
      <c r="Z181" s="178">
        <v>66.204742588695353</v>
      </c>
      <c r="AA181" s="178">
        <v>62.140494477040441</v>
      </c>
      <c r="AB181" s="178">
        <v>55.728049449080387</v>
      </c>
      <c r="AC181" s="178">
        <v>47.835285379028079</v>
      </c>
      <c r="AD181" s="178">
        <v>45.231589100580671</v>
      </c>
      <c r="AE181" s="178">
        <v>44.430454959149387</v>
      </c>
      <c r="AF181" s="178">
        <v>43.234401119333612</v>
      </c>
      <c r="AG181" s="178">
        <v>41.960414957885831</v>
      </c>
      <c r="AH181" s="178">
        <v>42.917574372936087</v>
      </c>
      <c r="AI181" s="178">
        <v>42.972421374518333</v>
      </c>
      <c r="AJ181" s="178">
        <v>43.26522621642053</v>
      </c>
      <c r="AK181" s="178">
        <v>42.776980557455161</v>
      </c>
      <c r="AL181" s="178">
        <v>41.623984898156777</v>
      </c>
      <c r="AM181" s="178">
        <v>35.783268154343276</v>
      </c>
      <c r="AN181" s="178">
        <v>34.087302275756649</v>
      </c>
      <c r="AO181" s="178">
        <v>34.566328065369369</v>
      </c>
      <c r="AP181" s="178">
        <v>37.471979760917165</v>
      </c>
      <c r="AQ181" s="178">
        <v>36.604690749516642</v>
      </c>
      <c r="AR181" s="178">
        <v>35.172191807779797</v>
      </c>
      <c r="AS181" s="178">
        <v>34.337392977740407</v>
      </c>
      <c r="AT181" s="178">
        <v>30.173088028947092</v>
      </c>
      <c r="AU181" s="178">
        <v>26.702471507220093</v>
      </c>
      <c r="AV181" s="178">
        <v>28.132883837617872</v>
      </c>
      <c r="AW181" s="178">
        <v>26.355173089699768</v>
      </c>
      <c r="AX181" s="178">
        <v>25.834631915617656</v>
      </c>
      <c r="AY181" s="178">
        <v>29.559019205937819</v>
      </c>
      <c r="AZ181" s="178">
        <v>29.738251050689122</v>
      </c>
      <c r="BA181" s="178">
        <v>30.867190642547172</v>
      </c>
      <c r="BB181" s="178">
        <v>29.649113242732874</v>
      </c>
      <c r="BC181" s="178">
        <v>31.586631735225335</v>
      </c>
      <c r="BD181" s="178">
        <v>32.012729159154517</v>
      </c>
      <c r="BE181" s="178">
        <v>29.769576658634843</v>
      </c>
      <c r="BF181" s="178">
        <v>32.960001677197283</v>
      </c>
      <c r="BG181" s="178">
        <v>34.512446272600592</v>
      </c>
      <c r="BH181" s="178">
        <v>31.496239941976413</v>
      </c>
      <c r="BI181" s="178">
        <v>32.851199711516223</v>
      </c>
      <c r="BJ181" s="178">
        <v>32.458652090975917</v>
      </c>
      <c r="BK181" s="178">
        <v>31.011710126777814</v>
      </c>
      <c r="BL181" s="178">
        <v>32.899188879344379</v>
      </c>
      <c r="BM181" s="178">
        <v>32.443206954947065</v>
      </c>
      <c r="BN181" s="178">
        <v>30.991490456713166</v>
      </c>
      <c r="BO181" s="178">
        <v>27.902960463267434</v>
      </c>
      <c r="BP181" s="178">
        <v>26.351711725254411</v>
      </c>
      <c r="BQ181" s="178">
        <v>26.738604560446323</v>
      </c>
      <c r="BR181" s="178">
        <v>22.854738679149044</v>
      </c>
      <c r="BS181" s="178">
        <v>20.706949480911163</v>
      </c>
      <c r="BT181" s="178">
        <v>19.708782149113912</v>
      </c>
      <c r="BU181" s="178">
        <v>18.523081747323133</v>
      </c>
      <c r="BV181" s="178">
        <v>18.569914931852338</v>
      </c>
      <c r="BW181" s="178">
        <v>16.146135426851306</v>
      </c>
      <c r="BX181" s="178">
        <v>12.926130699550464</v>
      </c>
      <c r="BY181" s="178">
        <v>13.670381216653581</v>
      </c>
      <c r="BZ181" s="178">
        <v>13.355442499647218</v>
      </c>
      <c r="CA181" s="178">
        <v>13.232545804644658</v>
      </c>
      <c r="CB181" s="178">
        <v>13.55766895596493</v>
      </c>
      <c r="CC181" s="178">
        <v>13.009729440569306</v>
      </c>
      <c r="CD181" s="178">
        <v>12.818739739755136</v>
      </c>
      <c r="CE181" s="178">
        <v>12.706905144454051</v>
      </c>
      <c r="CF181" s="178">
        <v>12.438395543156933</v>
      </c>
      <c r="CG181" s="178">
        <v>12.516354018672192</v>
      </c>
      <c r="CH181" s="178">
        <v>12.271922322374106</v>
      </c>
      <c r="CI181" s="178">
        <v>12.571728662271653</v>
      </c>
      <c r="CJ181" s="178">
        <v>13.123606071421356</v>
      </c>
      <c r="CK181" s="178">
        <v>11.155854495078831</v>
      </c>
      <c r="CL181" s="178">
        <v>10.416874315363579</v>
      </c>
      <c r="CM181" s="178">
        <v>9.0768372615116064</v>
      </c>
      <c r="CN181" s="178">
        <v>8.2153359305884308</v>
      </c>
      <c r="CO181" s="178">
        <v>7.7227666199999767</v>
      </c>
      <c r="CP181" s="178">
        <v>8.4093088490061483</v>
      </c>
      <c r="CQ181" s="178">
        <v>9.37744119633801</v>
      </c>
      <c r="CR181" s="178">
        <v>9.9536482282121632</v>
      </c>
      <c r="CS181" s="178">
        <v>9.4793829000693108</v>
      </c>
      <c r="CT181" s="178">
        <v>8.9975552278447104</v>
      </c>
      <c r="CU181" s="178">
        <v>8.5228133082033697</v>
      </c>
      <c r="CV181" s="178">
        <v>8.7068500250306649</v>
      </c>
      <c r="CW181" s="178">
        <v>8.3810370974378259</v>
      </c>
      <c r="CX181" s="178">
        <v>9.0463677195997469</v>
      </c>
      <c r="CY181" s="178">
        <v>9.4865446698960909</v>
      </c>
      <c r="CZ181" s="178">
        <v>9.9584629347140954</v>
      </c>
      <c r="DA181" s="178">
        <v>10.618615586638258</v>
      </c>
      <c r="DB181" s="178">
        <v>11.028899627260081</v>
      </c>
      <c r="DC181" s="178">
        <v>9.9638165470522289</v>
      </c>
      <c r="DD181" s="178">
        <v>10.195988138958212</v>
      </c>
      <c r="DE181" s="178">
        <v>9.7860429499809989</v>
      </c>
      <c r="DF181" s="178">
        <v>9.8675916703240283</v>
      </c>
      <c r="DG181" s="178">
        <v>9.6842549806594569</v>
      </c>
      <c r="DH181" s="178">
        <v>10.023618750977658</v>
      </c>
      <c r="DI181" s="178">
        <v>10.259160105740017</v>
      </c>
      <c r="DJ181" s="178">
        <v>10.044333846101438</v>
      </c>
      <c r="DK181" s="178">
        <v>10.931696803701296</v>
      </c>
      <c r="DL181" s="178">
        <v>11.166286236989809</v>
      </c>
      <c r="DM181" s="178">
        <v>11.079597063459779</v>
      </c>
      <c r="DN181" s="178">
        <v>10.352994415638751</v>
      </c>
      <c r="DO181" s="178">
        <v>11.028614193906261</v>
      </c>
      <c r="DP181" s="178">
        <v>10.330534049001461</v>
      </c>
      <c r="DQ181" s="178">
        <v>11.081787350343998</v>
      </c>
      <c r="DR181" s="178">
        <v>11.548855477750086</v>
      </c>
      <c r="DS181" s="178">
        <v>13.031956800911914</v>
      </c>
      <c r="DT181" s="178">
        <v>12.964283163622326</v>
      </c>
      <c r="DU181" s="178">
        <v>13.477869066001102</v>
      </c>
      <c r="DV181" s="178">
        <v>13.626526082522638</v>
      </c>
      <c r="DW181" s="178">
        <v>13.071774824603843</v>
      </c>
      <c r="DX181" s="178">
        <v>12.650771375289715</v>
      </c>
      <c r="DY181" s="178">
        <v>12.277537107242352</v>
      </c>
      <c r="DZ181" s="178">
        <v>12.086658176500942</v>
      </c>
      <c r="EA181" s="178">
        <v>11.44376198399193</v>
      </c>
      <c r="EB181" s="178">
        <v>11.126736662513114</v>
      </c>
      <c r="EC181" s="178">
        <v>10.881790646336963</v>
      </c>
      <c r="ED181" s="178">
        <v>10.571056044334348</v>
      </c>
      <c r="EE181" s="178">
        <v>9.4234464250253289</v>
      </c>
      <c r="EF181" s="178">
        <v>9.1834732523362828</v>
      </c>
      <c r="EG181" s="178">
        <v>9.1401979953991344</v>
      </c>
      <c r="EH181" s="178">
        <v>8.966718642336712</v>
      </c>
      <c r="EI181" s="178">
        <v>8.707376987495774</v>
      </c>
      <c r="EJ181" s="178">
        <v>8.869208136246499</v>
      </c>
      <c r="EK181" s="178">
        <v>8.7719938418495893</v>
      </c>
      <c r="EL181" s="178">
        <v>8.9125540724603667</v>
      </c>
      <c r="EM181" s="178">
        <v>9.1179678631469372</v>
      </c>
      <c r="EN181" s="178">
        <v>9.8032182594167026</v>
      </c>
      <c r="EO181" s="178">
        <v>9.9013736988619705</v>
      </c>
      <c r="EP181" s="178">
        <v>9.8141676891822627</v>
      </c>
      <c r="EQ181" s="178">
        <v>9.9663100293751139</v>
      </c>
      <c r="ER181" s="178">
        <v>10.359671233772726</v>
      </c>
      <c r="ES181" s="178">
        <v>10.075239091417654</v>
      </c>
      <c r="ET181" s="178">
        <v>10.381916374458422</v>
      </c>
      <c r="EU181" s="178">
        <v>10.447750519413358</v>
      </c>
      <c r="EV181" s="178">
        <v>10.458695693382181</v>
      </c>
      <c r="EW181" s="178">
        <v>11.17168628127394</v>
      </c>
      <c r="EX181" s="178">
        <v>11.811809164656628</v>
      </c>
      <c r="EY181" s="178">
        <v>12.343560560664123</v>
      </c>
      <c r="EZ181" s="178">
        <v>12.655162313581258</v>
      </c>
      <c r="FA181" s="178">
        <v>12.990545351132843</v>
      </c>
      <c r="FB181" s="178">
        <v>13.091489852637729</v>
      </c>
      <c r="FC181" s="178">
        <v>13.158546769241708</v>
      </c>
      <c r="FD181" s="178">
        <v>13.203362035288935</v>
      </c>
      <c r="FE181" s="178">
        <v>13.563380678215719</v>
      </c>
      <c r="FF181" s="178">
        <v>13.574649122418769</v>
      </c>
      <c r="FG181" s="178">
        <v>14.025969007665818</v>
      </c>
      <c r="FH181" s="178">
        <v>14.116358202281475</v>
      </c>
      <c r="FI181" s="178">
        <v>14.105098571477082</v>
      </c>
      <c r="FJ181" s="178">
        <v>13.947417061260836</v>
      </c>
      <c r="FK181" s="178">
        <v>14.10472539760419</v>
      </c>
      <c r="FL181" s="178">
        <v>14.454152097922845</v>
      </c>
      <c r="FM181" s="178">
        <v>15.042910915776542</v>
      </c>
      <c r="FN181" s="178">
        <v>15.681848038783963</v>
      </c>
      <c r="FO181" s="178">
        <v>15.965860493909844</v>
      </c>
      <c r="FP181" s="178">
        <v>16.25279106718256</v>
      </c>
      <c r="FQ181" s="178">
        <v>17.231737692971194</v>
      </c>
      <c r="FR181" s="178">
        <v>17.894721029462858</v>
      </c>
      <c r="FS181" s="178">
        <v>18.897981073845791</v>
      </c>
      <c r="FT181" s="178">
        <v>20.687336828620495</v>
      </c>
      <c r="FU181" s="380">
        <v>23.164440248825045</v>
      </c>
      <c r="FV181" s="380">
        <v>21.740081297642622</v>
      </c>
      <c r="FW181" s="380">
        <v>26.953267328336761</v>
      </c>
      <c r="FX181" s="380">
        <v>29.691376993976505</v>
      </c>
      <c r="FY181" s="380">
        <v>33.227720236446068</v>
      </c>
      <c r="FZ181" s="380">
        <v>35.882025344224154</v>
      </c>
      <c r="GA181" s="380">
        <v>38.240139483977551</v>
      </c>
      <c r="GB181" s="380">
        <v>40.751363263724038</v>
      </c>
      <c r="GC181" s="380">
        <v>42.369195025376037</v>
      </c>
    </row>
    <row r="182" spans="2:185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>
        <v>77.006448319862855</v>
      </c>
      <c r="Q182" s="178">
        <v>84.181010186411527</v>
      </c>
      <c r="R182" s="178">
        <v>82.023461209942127</v>
      </c>
      <c r="S182" s="178">
        <v>90.27967107332411</v>
      </c>
      <c r="T182" s="178">
        <v>83.779817833281129</v>
      </c>
      <c r="U182" s="178">
        <v>100.89072603461196</v>
      </c>
      <c r="V182" s="178">
        <v>100.1147207804741</v>
      </c>
      <c r="W182" s="178">
        <v>111.19956438604741</v>
      </c>
      <c r="X182" s="178">
        <v>107.6864600860838</v>
      </c>
      <c r="Y182" s="178">
        <v>105.32987963123426</v>
      </c>
      <c r="Z182" s="178">
        <v>106.02841635237476</v>
      </c>
      <c r="AA182" s="178">
        <v>84.974153997697385</v>
      </c>
      <c r="AB182" s="178">
        <v>69.788027144118288</v>
      </c>
      <c r="AC182" s="178">
        <v>57.076205975671066</v>
      </c>
      <c r="AD182" s="178">
        <v>51.672312217040009</v>
      </c>
      <c r="AE182" s="178">
        <v>47.520302303384931</v>
      </c>
      <c r="AF182" s="178">
        <v>51.050581522370294</v>
      </c>
      <c r="AG182" s="178">
        <v>38.334103994386396</v>
      </c>
      <c r="AH182" s="178">
        <v>31.478238062951782</v>
      </c>
      <c r="AI182" s="178">
        <v>23.748527108583104</v>
      </c>
      <c r="AJ182" s="178">
        <v>24.450384426512393</v>
      </c>
      <c r="AK182" s="178">
        <v>26.686020074892845</v>
      </c>
      <c r="AL182" s="178">
        <v>27.459169281975893</v>
      </c>
      <c r="AM182" s="178">
        <v>29.026902133355104</v>
      </c>
      <c r="AN182" s="178">
        <v>31.426815144156595</v>
      </c>
      <c r="AO182" s="178">
        <v>38.543696234980928</v>
      </c>
      <c r="AP182" s="178">
        <v>39.400952638830098</v>
      </c>
      <c r="AQ182" s="178">
        <v>37.337878655838509</v>
      </c>
      <c r="AR182" s="178">
        <v>28.90733870456026</v>
      </c>
      <c r="AS182" s="178">
        <v>26.466534587030566</v>
      </c>
      <c r="AT182" s="178">
        <v>25.963135106138814</v>
      </c>
      <c r="AU182" s="178">
        <v>24.1140211031029</v>
      </c>
      <c r="AV182" s="178">
        <v>22.812340462266945</v>
      </c>
      <c r="AW182" s="178">
        <v>21.596257483179816</v>
      </c>
      <c r="AX182" s="178">
        <v>17.40489794351312</v>
      </c>
      <c r="AY182" s="178">
        <v>14.880183166135751</v>
      </c>
      <c r="AZ182" s="178">
        <v>10.916513223161894</v>
      </c>
      <c r="BA182" s="178">
        <v>5.2083451677678472</v>
      </c>
      <c r="BB182" s="178">
        <v>4.5404881859450796</v>
      </c>
      <c r="BC182" s="178">
        <v>4.9044871002415391</v>
      </c>
      <c r="BD182" s="178">
        <v>5.6493089586532541</v>
      </c>
      <c r="BE182" s="178">
        <v>6.4416787758431626</v>
      </c>
      <c r="BF182" s="178">
        <v>6.3885057921405863</v>
      </c>
      <c r="BG182" s="178">
        <v>6.415100259141937</v>
      </c>
      <c r="BH182" s="178">
        <v>6.4363811511045643</v>
      </c>
      <c r="BI182" s="178">
        <v>7.4797717574972111</v>
      </c>
      <c r="BJ182" s="178">
        <v>8.4015169081897767</v>
      </c>
      <c r="BK182" s="178">
        <v>7.098177491337565</v>
      </c>
      <c r="BL182" s="178">
        <v>7.4926262836110702</v>
      </c>
      <c r="BM182" s="178">
        <v>7.7815561899980956</v>
      </c>
      <c r="BN182" s="178">
        <v>8.3410132594610396</v>
      </c>
      <c r="BO182" s="178">
        <v>8.5128637811375807</v>
      </c>
      <c r="BP182" s="178">
        <v>7.9956740818530436</v>
      </c>
      <c r="BQ182" s="178">
        <v>7.288208623847825</v>
      </c>
      <c r="BR182" s="178">
        <v>6.4731442640504788</v>
      </c>
      <c r="BS182" s="178">
        <v>5.5418302116583718</v>
      </c>
      <c r="BT182" s="178">
        <v>5.4679730876474153</v>
      </c>
      <c r="BU182" s="178">
        <v>3.6374346255456658</v>
      </c>
      <c r="BV182" s="178">
        <v>2.4897786360201346</v>
      </c>
      <c r="BW182" s="178">
        <v>3.9312807594793719</v>
      </c>
      <c r="BX182" s="178">
        <v>4.2920458915414406</v>
      </c>
      <c r="BY182" s="178">
        <v>0.86465637703585507</v>
      </c>
      <c r="BZ182" s="178">
        <v>-0.96833588880299581</v>
      </c>
      <c r="CA182" s="178">
        <v>-2.8503590016753955</v>
      </c>
      <c r="CB182" s="178">
        <v>-3.1411391303743597</v>
      </c>
      <c r="CC182" s="178">
        <v>-2.5798628859505013</v>
      </c>
      <c r="CD182" s="178">
        <v>0.23637193996934869</v>
      </c>
      <c r="CE182" s="178">
        <v>1.1360328014716758</v>
      </c>
      <c r="CF182" s="178">
        <v>1.3181505075968047</v>
      </c>
      <c r="CG182" s="178">
        <v>1.6720209065356206</v>
      </c>
      <c r="CH182" s="178">
        <v>1.6720209065356206</v>
      </c>
      <c r="CI182" s="178">
        <v>0.99194049913404747</v>
      </c>
      <c r="CJ182" s="178">
        <v>0.10359470901513124</v>
      </c>
      <c r="CK182" s="178">
        <v>2.6727250526404012</v>
      </c>
      <c r="CL182" s="178">
        <v>5.3623412950429161</v>
      </c>
      <c r="CM182" s="178">
        <v>7.2227398145295885</v>
      </c>
      <c r="CN182" s="178">
        <v>10.098322149193262</v>
      </c>
      <c r="CO182" s="178">
        <v>9.3655728113571701</v>
      </c>
      <c r="CP182" s="178">
        <v>7.0637031927138327</v>
      </c>
      <c r="CQ182" s="178">
        <v>7.0423011530950763</v>
      </c>
      <c r="CR182" s="178">
        <v>6.9274306809269603</v>
      </c>
      <c r="CS182" s="178">
        <v>6.3319716397443937</v>
      </c>
      <c r="CT182" s="178">
        <v>8.2201026936785873</v>
      </c>
      <c r="CU182" s="178">
        <v>5.6702311115723658</v>
      </c>
      <c r="CV182" s="178">
        <v>6.3605200140161244</v>
      </c>
      <c r="CW182" s="178">
        <v>6.6814570346240387</v>
      </c>
      <c r="CX182" s="178">
        <v>5.4738309817560893</v>
      </c>
      <c r="CY182" s="178">
        <v>4.5949314139563491</v>
      </c>
      <c r="CZ182" s="178">
        <v>3.5420323055504133</v>
      </c>
      <c r="DA182" s="178">
        <v>4.5231854526398108</v>
      </c>
      <c r="DB182" s="178">
        <v>5.6593605014178872</v>
      </c>
      <c r="DC182" s="178">
        <v>6.13059658572086</v>
      </c>
      <c r="DD182" s="178">
        <v>7.1984586449796106</v>
      </c>
      <c r="DE182" s="178">
        <v>7.4557349457275324</v>
      </c>
      <c r="DF182" s="178">
        <v>6.2354108546141873</v>
      </c>
      <c r="DG182" s="178">
        <v>8.8527920048447228</v>
      </c>
      <c r="DH182" s="178">
        <v>7.9195554855483019</v>
      </c>
      <c r="DI182" s="178">
        <v>8.3942754015461585</v>
      </c>
      <c r="DJ182" s="178">
        <v>9.2798306331994596</v>
      </c>
      <c r="DK182" s="178">
        <v>9.4416096017162499</v>
      </c>
      <c r="DL182" s="178">
        <v>8.6623968887201706</v>
      </c>
      <c r="DM182" s="178">
        <v>7.8193837512917419</v>
      </c>
      <c r="DN182" s="178">
        <v>6.8716196344354552</v>
      </c>
      <c r="DO182" s="178">
        <v>6.4519018299702413</v>
      </c>
      <c r="DP182" s="178">
        <v>5.9421682965892009</v>
      </c>
      <c r="DQ182" s="178">
        <v>6.1403107291764458</v>
      </c>
      <c r="DR182" s="178">
        <v>5.9003454201999483</v>
      </c>
      <c r="DS182" s="178">
        <v>5.4363295258651245</v>
      </c>
      <c r="DT182" s="178">
        <v>5.5940627767530504</v>
      </c>
      <c r="DU182" s="178">
        <v>5.465772531919777</v>
      </c>
      <c r="DV182" s="178">
        <v>4.5887235716445485</v>
      </c>
      <c r="DW182" s="178">
        <v>4.8313634578154296</v>
      </c>
      <c r="DX182" s="178">
        <v>4.0373740149264759</v>
      </c>
      <c r="DY182" s="178">
        <v>4.2405076673208031</v>
      </c>
      <c r="DZ182" s="178">
        <v>4.377392457609397</v>
      </c>
      <c r="EA182" s="178">
        <v>4.5843829285669324</v>
      </c>
      <c r="EB182" s="178">
        <v>4.2981281110867409</v>
      </c>
      <c r="EC182" s="178">
        <v>6.4609144241564387</v>
      </c>
      <c r="ED182" s="178">
        <v>7.7835906657179654</v>
      </c>
      <c r="EE182" s="178">
        <v>8.1614978241387313</v>
      </c>
      <c r="EF182" s="178">
        <v>8.3671589606373775</v>
      </c>
      <c r="EG182" s="178">
        <v>8.5935302267443383</v>
      </c>
      <c r="EH182" s="178">
        <v>8.6043581787063275</v>
      </c>
      <c r="EI182" s="178">
        <v>8.3447461671237733</v>
      </c>
      <c r="EJ182" s="178">
        <v>9.6437140500346352</v>
      </c>
      <c r="EK182" s="178">
        <v>9.7857395863688588</v>
      </c>
      <c r="EL182" s="178">
        <v>9.599717701292775</v>
      </c>
      <c r="EM182" s="178">
        <v>9.577858962221919</v>
      </c>
      <c r="EN182" s="178">
        <v>9.4904414441028706</v>
      </c>
      <c r="EO182" s="178">
        <v>6.8949700490275712</v>
      </c>
      <c r="EP182" s="178">
        <v>5.2125782323991565</v>
      </c>
      <c r="EQ182" s="178">
        <v>4.6080280503624005</v>
      </c>
      <c r="ER182" s="178">
        <v>4.3892699753716125</v>
      </c>
      <c r="ES182" s="178">
        <v>3.8711576566532457</v>
      </c>
      <c r="ET182" s="178">
        <v>3.8297334661620663</v>
      </c>
      <c r="EU182" s="178">
        <v>3.8297334661620663</v>
      </c>
      <c r="EV182" s="178">
        <v>2.6406477635187109</v>
      </c>
      <c r="EW182" s="178">
        <v>2.3546553127894221</v>
      </c>
      <c r="EX182" s="178">
        <v>3.0188977843680354</v>
      </c>
      <c r="EY182" s="178">
        <v>2.8647701694901828</v>
      </c>
      <c r="EZ182" s="178">
        <v>2.9982274561372257</v>
      </c>
      <c r="FA182" s="178">
        <v>3.5848480561571971</v>
      </c>
      <c r="FB182" s="178">
        <v>3.8540071656375297</v>
      </c>
      <c r="FC182" s="178">
        <v>3.8850516077954422</v>
      </c>
      <c r="FD182" s="178">
        <v>4.1545867182437579</v>
      </c>
      <c r="FE182" s="178">
        <v>4.2584919324479387</v>
      </c>
      <c r="FF182" s="178">
        <v>4.1441049973534927</v>
      </c>
      <c r="FG182" s="178">
        <v>4.4144471229456528</v>
      </c>
      <c r="FH182" s="178">
        <v>5.6032264070778437</v>
      </c>
      <c r="FI182" s="178">
        <v>7.6687121246497014</v>
      </c>
      <c r="FJ182" s="178">
        <v>8.3522551834709802</v>
      </c>
      <c r="FK182" s="178">
        <v>8.9800077357276251</v>
      </c>
      <c r="FL182" s="178">
        <v>9.9032909668187017</v>
      </c>
      <c r="FM182" s="178">
        <v>11.277324484550721</v>
      </c>
      <c r="FN182" s="178">
        <v>11.865213060874581</v>
      </c>
      <c r="FO182" s="178">
        <v>13.297443015060884</v>
      </c>
      <c r="FP182" s="178">
        <v>20.040935691780938</v>
      </c>
      <c r="FQ182" s="178">
        <v>22.900192581389824</v>
      </c>
      <c r="FR182" s="178">
        <v>25.072267877136809</v>
      </c>
      <c r="FS182" s="178">
        <v>29.257119700151968</v>
      </c>
      <c r="FT182" s="178">
        <v>29.601737280077355</v>
      </c>
      <c r="FU182" s="380">
        <v>29.639792013545119</v>
      </c>
      <c r="FV182" s="380">
        <v>27.786882221335762</v>
      </c>
      <c r="FW182" s="380">
        <v>28.31500984205735</v>
      </c>
      <c r="FX182" s="380">
        <v>26.881960216424574</v>
      </c>
      <c r="FY182" s="380">
        <v>24.717614722875858</v>
      </c>
      <c r="FZ182" s="380">
        <v>24.037449248432786</v>
      </c>
      <c r="GA182" s="380">
        <v>22.408454532203905</v>
      </c>
      <c r="GB182" s="380">
        <v>15.462967774340953</v>
      </c>
      <c r="GC182" s="380">
        <v>13.563499113398315</v>
      </c>
    </row>
    <row r="183" spans="2:185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>
        <v>122.01075019290499</v>
      </c>
      <c r="Q183" s="178">
        <v>120.31865723918496</v>
      </c>
      <c r="R183" s="178">
        <v>111.86628051715446</v>
      </c>
      <c r="S183" s="178">
        <v>124.5545783685584</v>
      </c>
      <c r="T183" s="178">
        <v>118.9553387888437</v>
      </c>
      <c r="U183" s="178">
        <v>112.55589469496839</v>
      </c>
      <c r="V183" s="178">
        <v>100.408734746178</v>
      </c>
      <c r="W183" s="178">
        <v>91.852160996725644</v>
      </c>
      <c r="X183" s="178">
        <v>93.752600752703998</v>
      </c>
      <c r="Y183" s="178">
        <v>90.581832353786027</v>
      </c>
      <c r="Z183" s="178">
        <v>87.97062204176234</v>
      </c>
      <c r="AA183" s="178">
        <v>77.120469393562757</v>
      </c>
      <c r="AB183" s="178">
        <v>69.77961198723996</v>
      </c>
      <c r="AC183" s="178">
        <v>61.123318269744907</v>
      </c>
      <c r="AD183" s="178">
        <v>55.103691810404044</v>
      </c>
      <c r="AE183" s="178">
        <v>45.067272724228303</v>
      </c>
      <c r="AF183" s="178">
        <v>39.627249997069725</v>
      </c>
      <c r="AG183" s="178">
        <v>37.053786255929097</v>
      </c>
      <c r="AH183" s="178">
        <v>36.071797469819614</v>
      </c>
      <c r="AI183" s="178">
        <v>30.825903737637205</v>
      </c>
      <c r="AJ183" s="178">
        <v>27.175585692200798</v>
      </c>
      <c r="AK183" s="178">
        <v>25.308651081334666</v>
      </c>
      <c r="AL183" s="178">
        <v>22.87405517922987</v>
      </c>
      <c r="AM183" s="178">
        <v>21.738346114643072</v>
      </c>
      <c r="AN183" s="178">
        <v>18.537848100249875</v>
      </c>
      <c r="AO183" s="178">
        <v>16.295615014110187</v>
      </c>
      <c r="AP183" s="178">
        <v>14.571876985622145</v>
      </c>
      <c r="AQ183" s="178">
        <v>14.255723190845625</v>
      </c>
      <c r="AR183" s="178">
        <v>13.904585348185194</v>
      </c>
      <c r="AS183" s="178">
        <v>13.299901155420525</v>
      </c>
      <c r="AT183" s="178">
        <v>12.791631655405954</v>
      </c>
      <c r="AU183" s="178">
        <v>12.148691642038534</v>
      </c>
      <c r="AV183" s="178">
        <v>11.808114698376414</v>
      </c>
      <c r="AW183" s="178">
        <v>11.98579942574769</v>
      </c>
      <c r="AX183" s="178">
        <v>11.974705132164809</v>
      </c>
      <c r="AY183" s="178">
        <v>13.308266527148916</v>
      </c>
      <c r="AZ183" s="178">
        <v>14.758009610863198</v>
      </c>
      <c r="BA183" s="178">
        <v>14.039488978237035</v>
      </c>
      <c r="BB183" s="178">
        <v>13.046172633578546</v>
      </c>
      <c r="BC183" s="178">
        <v>12.230640406851467</v>
      </c>
      <c r="BD183" s="178">
        <v>11.81769950638869</v>
      </c>
      <c r="BE183" s="178">
        <v>10.546792662819326</v>
      </c>
      <c r="BF183" s="178">
        <v>8.3917366538164728</v>
      </c>
      <c r="BG183" s="178">
        <v>7.3096406370095623</v>
      </c>
      <c r="BH183" s="178">
        <v>5.6858139043673761</v>
      </c>
      <c r="BI183" s="178">
        <v>5.1303450292254249</v>
      </c>
      <c r="BJ183" s="178">
        <v>4.786611611414604</v>
      </c>
      <c r="BK183" s="178">
        <v>3.6972254961919582</v>
      </c>
      <c r="BL183" s="178">
        <v>3.7281706545017723</v>
      </c>
      <c r="BM183" s="178">
        <v>4.018638579126832</v>
      </c>
      <c r="BN183" s="178">
        <v>4.4340899563774627</v>
      </c>
      <c r="BO183" s="178">
        <v>4.3613208313829865</v>
      </c>
      <c r="BP183" s="178">
        <v>4.9342195883174345</v>
      </c>
      <c r="BQ183" s="178">
        <v>6.7280565921765012</v>
      </c>
      <c r="BR183" s="178">
        <v>6.8986679325176992</v>
      </c>
      <c r="BS183" s="178">
        <v>7.5390353522412301</v>
      </c>
      <c r="BT183" s="178">
        <v>8.2793519679555736</v>
      </c>
      <c r="BU183" s="178">
        <v>9.0673484482327602</v>
      </c>
      <c r="BV183" s="178">
        <v>8.7529395908770411</v>
      </c>
      <c r="BW183" s="178">
        <v>7.9876810466795956</v>
      </c>
      <c r="BX183" s="178">
        <v>7.5366585124750918</v>
      </c>
      <c r="BY183" s="178">
        <v>7.6117314764311494</v>
      </c>
      <c r="BZ183" s="178">
        <v>7.5796245451104749</v>
      </c>
      <c r="CA183" s="178">
        <v>8.0189874902593559</v>
      </c>
      <c r="CB183" s="178">
        <v>7.4506922414025123</v>
      </c>
      <c r="CC183" s="178">
        <v>6.6797171545514678</v>
      </c>
      <c r="CD183" s="178">
        <v>6.6265103130779046</v>
      </c>
      <c r="CE183" s="178">
        <v>5.8751722590655309</v>
      </c>
      <c r="CF183" s="178">
        <v>4.9729462568578464</v>
      </c>
      <c r="CG183" s="178">
        <v>5.0768387214826349</v>
      </c>
      <c r="CH183" s="178">
        <v>5.1396899857961476</v>
      </c>
      <c r="CI183" s="178">
        <v>5.475498956705982</v>
      </c>
      <c r="CJ183" s="178">
        <v>6.2022624306437235</v>
      </c>
      <c r="CK183" s="178">
        <v>6.0117461137460193</v>
      </c>
      <c r="CL183" s="178">
        <v>5.6004391003719567</v>
      </c>
      <c r="CM183" s="178">
        <v>5.1813897388625296</v>
      </c>
      <c r="CN183" s="178">
        <v>5.2653585162211636</v>
      </c>
      <c r="CO183" s="178">
        <v>4.9110349651319885</v>
      </c>
      <c r="CP183" s="178">
        <v>5.036676923174066</v>
      </c>
      <c r="CQ183" s="178">
        <v>5.1206642710386996</v>
      </c>
      <c r="CR183" s="178">
        <v>5.4808788598264213</v>
      </c>
      <c r="CS183" s="178">
        <v>4.5758035745935954</v>
      </c>
      <c r="CT183" s="178">
        <v>5.0506169222901187</v>
      </c>
      <c r="CU183" s="178">
        <v>5.1065527531810151</v>
      </c>
      <c r="CV183" s="178">
        <v>4.7455284577284429</v>
      </c>
      <c r="CW183" s="178">
        <v>4.8531664413548059</v>
      </c>
      <c r="CX183" s="178">
        <v>4.8565474141186726</v>
      </c>
      <c r="CY183" s="178">
        <v>4.7890434528022663</v>
      </c>
      <c r="CZ183" s="178">
        <v>5.766665890859235</v>
      </c>
      <c r="DA183" s="178">
        <v>6.3589710838667157</v>
      </c>
      <c r="DB183" s="178">
        <v>6.8340173089354916</v>
      </c>
      <c r="DC183" s="178">
        <v>7.3143488437572346</v>
      </c>
      <c r="DD183" s="178">
        <v>8.4075582476996971</v>
      </c>
      <c r="DE183" s="178">
        <v>8.4160219128099669</v>
      </c>
      <c r="DF183" s="178">
        <v>7.958255872207709</v>
      </c>
      <c r="DG183" s="178">
        <v>7.6968311447213722</v>
      </c>
      <c r="DH183" s="178">
        <v>7.7176653075159862</v>
      </c>
      <c r="DI183" s="178">
        <v>8.0887956320820251</v>
      </c>
      <c r="DJ183" s="178">
        <v>8.5015590546590136</v>
      </c>
      <c r="DK183" s="178">
        <v>8.4334064662803918</v>
      </c>
      <c r="DL183" s="178">
        <v>8.258696179869407</v>
      </c>
      <c r="DM183" s="178">
        <v>9.0286237916995749</v>
      </c>
      <c r="DN183" s="178">
        <v>8.9341679471805158</v>
      </c>
      <c r="DO183" s="178">
        <v>10.042782197423893</v>
      </c>
      <c r="DP183" s="178">
        <v>9.2570298818643657</v>
      </c>
      <c r="DQ183" s="178">
        <v>10.106498447913093</v>
      </c>
      <c r="DR183" s="178">
        <v>10.573332804958824</v>
      </c>
      <c r="DS183" s="178">
        <v>11.646830144771613</v>
      </c>
      <c r="DT183" s="178">
        <v>12.020583659369045</v>
      </c>
      <c r="DU183" s="178">
        <v>12.801799191025133</v>
      </c>
      <c r="DV183" s="178">
        <v>13.480062719210405</v>
      </c>
      <c r="DW183" s="178">
        <v>14.077223194525734</v>
      </c>
      <c r="DX183" s="178">
        <v>13.803435830972122</v>
      </c>
      <c r="DY183" s="178">
        <v>12.493287396284591</v>
      </c>
      <c r="DZ183" s="178">
        <v>12.414209616879223</v>
      </c>
      <c r="EA183" s="178">
        <v>11.447454234786925</v>
      </c>
      <c r="EB183" s="178">
        <v>11.213436614284822</v>
      </c>
      <c r="EC183" s="178">
        <v>10.817626692759298</v>
      </c>
      <c r="ED183" s="178">
        <v>10.624536241883863</v>
      </c>
      <c r="EE183" s="178">
        <v>10.32534812106829</v>
      </c>
      <c r="EF183" s="178">
        <v>10.194550009323144</v>
      </c>
      <c r="EG183" s="178">
        <v>9.6071938055423356</v>
      </c>
      <c r="EH183" s="178">
        <v>8.9134773890515504</v>
      </c>
      <c r="EI183" s="178">
        <v>8.7946233958690492</v>
      </c>
      <c r="EJ183" s="178">
        <v>8.7946233958690492</v>
      </c>
      <c r="EK183" s="178">
        <v>8.6650802840660734</v>
      </c>
      <c r="EL183" s="178">
        <v>8.9242952653619145</v>
      </c>
      <c r="EM183" s="178">
        <v>9.0432436668231198</v>
      </c>
      <c r="EN183" s="178">
        <v>9.8462290416211129</v>
      </c>
      <c r="EO183" s="178">
        <v>10.118935667841654</v>
      </c>
      <c r="EP183" s="178">
        <v>10.633152257646783</v>
      </c>
      <c r="EQ183" s="178">
        <v>11.038361783832995</v>
      </c>
      <c r="ER183" s="178">
        <v>11.391144505942052</v>
      </c>
      <c r="ES183" s="178">
        <v>11.369036508620244</v>
      </c>
      <c r="ET183" s="178">
        <v>12.16706304411197</v>
      </c>
      <c r="EU183" s="178">
        <v>12.256181775302055</v>
      </c>
      <c r="EV183" s="178">
        <v>12.434330843781026</v>
      </c>
      <c r="EW183" s="178">
        <v>13.115683335482853</v>
      </c>
      <c r="EX183" s="178">
        <v>13.743792236502884</v>
      </c>
      <c r="EY183" s="178">
        <v>14.161138558671738</v>
      </c>
      <c r="EZ183" s="178">
        <v>14.138583755044642</v>
      </c>
      <c r="FA183" s="178">
        <v>13.822003235466497</v>
      </c>
      <c r="FB183" s="178">
        <v>13.720698050624769</v>
      </c>
      <c r="FC183" s="178">
        <v>13.473942418204032</v>
      </c>
      <c r="FD183" s="178">
        <v>13.709784935106484</v>
      </c>
      <c r="FE183" s="178">
        <v>14.025802203412496</v>
      </c>
      <c r="FF183" s="178">
        <v>13.575107333043256</v>
      </c>
      <c r="FG183" s="178">
        <v>13.777980403599454</v>
      </c>
      <c r="FH183" s="178">
        <v>13.924456314200251</v>
      </c>
      <c r="FI183" s="178">
        <v>14.048201650376434</v>
      </c>
      <c r="FJ183" s="178">
        <v>14.22814161945305</v>
      </c>
      <c r="FK183" s="178">
        <v>14.578015385899379</v>
      </c>
      <c r="FL183" s="178">
        <v>15.076131449231012</v>
      </c>
      <c r="FM183" s="178">
        <v>16.367937483332383</v>
      </c>
      <c r="FN183" s="178">
        <v>17.162690297976567</v>
      </c>
      <c r="FO183" s="178">
        <v>17.462627859906689</v>
      </c>
      <c r="FP183" s="178">
        <v>18.228310174845319</v>
      </c>
      <c r="FQ183" s="178">
        <v>20.323021401342146</v>
      </c>
      <c r="FR183" s="178">
        <v>21.803185553501514</v>
      </c>
      <c r="FS183" s="178">
        <v>24.421441250887298</v>
      </c>
      <c r="FT183" s="178">
        <v>26.328801887212848</v>
      </c>
      <c r="FU183" s="380">
        <v>28.322549007153075</v>
      </c>
      <c r="FV183" s="380">
        <v>26.339026294332047</v>
      </c>
      <c r="FW183" s="380">
        <v>31.010868606357512</v>
      </c>
      <c r="FX183" s="380">
        <v>32.261046103142242</v>
      </c>
      <c r="FY183" s="380">
        <v>36.40545457974271</v>
      </c>
      <c r="FZ183" s="380">
        <v>38.108511277700565</v>
      </c>
      <c r="GA183" s="380">
        <v>39.893610213354982</v>
      </c>
      <c r="GB183" s="380">
        <v>39.289614643794813</v>
      </c>
      <c r="GC183" s="380">
        <v>38.138124929272109</v>
      </c>
    </row>
    <row r="184" spans="2:185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>
        <v>72.801304817763139</v>
      </c>
      <c r="Q184" s="178">
        <v>79.286604152683566</v>
      </c>
      <c r="R184" s="178">
        <v>78.150376146797313</v>
      </c>
      <c r="S184" s="178">
        <v>86.106799642095112</v>
      </c>
      <c r="T184" s="178">
        <v>85.560463393145753</v>
      </c>
      <c r="U184" s="178">
        <v>82.419856520085006</v>
      </c>
      <c r="V184" s="178">
        <v>78.731473177747645</v>
      </c>
      <c r="W184" s="178">
        <v>79.45528682877827</v>
      </c>
      <c r="X184" s="178">
        <v>76.304810891241061</v>
      </c>
      <c r="Y184" s="178">
        <v>68.822869174036924</v>
      </c>
      <c r="Z184" s="178">
        <v>59.793031340687385</v>
      </c>
      <c r="AA184" s="178">
        <v>52.758788322164499</v>
      </c>
      <c r="AB184" s="178">
        <v>48.846934194929467</v>
      </c>
      <c r="AC184" s="178">
        <v>41.133284620400758</v>
      </c>
      <c r="AD184" s="178">
        <v>34.926375767985206</v>
      </c>
      <c r="AE184" s="178">
        <v>26.815671615837356</v>
      </c>
      <c r="AF184" s="178">
        <v>20.588707780203606</v>
      </c>
      <c r="AG184" s="178">
        <v>17.35792414009174</v>
      </c>
      <c r="AH184" s="178">
        <v>14.268366445757618</v>
      </c>
      <c r="AI184" s="178">
        <v>8.5554840411436786</v>
      </c>
      <c r="AJ184" s="178">
        <v>8.0946403434668071</v>
      </c>
      <c r="AK184" s="178">
        <v>7.8578031671341364</v>
      </c>
      <c r="AL184" s="178">
        <v>7.8901088190412194</v>
      </c>
      <c r="AM184" s="178">
        <v>7.9976440615599387</v>
      </c>
      <c r="AN184" s="178">
        <v>9.4155795660207033</v>
      </c>
      <c r="AO184" s="178">
        <v>8.6369749278754515</v>
      </c>
      <c r="AP184" s="178">
        <v>8.9290388851643634</v>
      </c>
      <c r="AQ184" s="178">
        <v>8.8964123759136307</v>
      </c>
      <c r="AR184" s="178">
        <v>9.1139441625215376</v>
      </c>
      <c r="AS184" s="178">
        <v>9.2006974474847745</v>
      </c>
      <c r="AT184" s="178">
        <v>9.5575978154917927</v>
      </c>
      <c r="AU184" s="178">
        <v>8.7030312448535874</v>
      </c>
      <c r="AV184" s="178">
        <v>8.2288161571306695</v>
      </c>
      <c r="AW184" s="178">
        <v>8.1964090857191927</v>
      </c>
      <c r="AX184" s="178">
        <v>8.0884178599624157</v>
      </c>
      <c r="AY184" s="178">
        <v>7.636390223786127</v>
      </c>
      <c r="AZ184" s="178">
        <v>4.9515109587282335</v>
      </c>
      <c r="BA184" s="178">
        <v>4.6067568415036897</v>
      </c>
      <c r="BB184" s="178">
        <v>4.0561949633905137</v>
      </c>
      <c r="BC184" s="178">
        <v>4.2848213779710154</v>
      </c>
      <c r="BD184" s="178">
        <v>4.2952165954129873</v>
      </c>
      <c r="BE184" s="178">
        <v>3.6220101327812282</v>
      </c>
      <c r="BF184" s="178">
        <v>2.2922113847791081</v>
      </c>
      <c r="BG184" s="178">
        <v>2.078445195199996</v>
      </c>
      <c r="BH184" s="178">
        <v>2.2207573076012066</v>
      </c>
      <c r="BI184" s="178">
        <v>2.3432262660368242</v>
      </c>
      <c r="BJ184" s="178">
        <v>2.3227760259996622</v>
      </c>
      <c r="BK184" s="178">
        <v>3.6937641259380705</v>
      </c>
      <c r="BL184" s="178">
        <v>4.7403385415191179</v>
      </c>
      <c r="BM184" s="178">
        <v>5.0018494237260347</v>
      </c>
      <c r="BN184" s="178">
        <v>5.3268027363081893</v>
      </c>
      <c r="BO184" s="178">
        <v>4.791509568440544</v>
      </c>
      <c r="BP184" s="178">
        <v>4.7497308344353506</v>
      </c>
      <c r="BQ184" s="178">
        <v>5.3255664362238608</v>
      </c>
      <c r="BR184" s="178">
        <v>6.0733779579210667</v>
      </c>
      <c r="BS184" s="178">
        <v>6.528219925630574</v>
      </c>
      <c r="BT184" s="178">
        <v>6.814244382471446</v>
      </c>
      <c r="BU184" s="178">
        <v>8.5398035757263902</v>
      </c>
      <c r="BV184" s="178">
        <v>8.5181107999542824</v>
      </c>
      <c r="BW184" s="178">
        <v>7.1154593431418167</v>
      </c>
      <c r="BX184" s="178">
        <v>6.3524683387189862</v>
      </c>
      <c r="BY184" s="178">
        <v>6.9987624778564461</v>
      </c>
      <c r="BZ184" s="178">
        <v>6.7005971365567074</v>
      </c>
      <c r="CA184" s="178">
        <v>8.5067270360036353</v>
      </c>
      <c r="CB184" s="178">
        <v>8.6581971904063018</v>
      </c>
      <c r="CC184" s="178">
        <v>8.150549549457109</v>
      </c>
      <c r="CD184" s="178">
        <v>7.474004556743763</v>
      </c>
      <c r="CE184" s="178">
        <v>6.7163186940162323</v>
      </c>
      <c r="CF184" s="178">
        <v>5.9225347108712079</v>
      </c>
      <c r="CG184" s="178">
        <v>5.0493754453448947</v>
      </c>
      <c r="CH184" s="178">
        <v>5.2383698239572007</v>
      </c>
      <c r="CI184" s="178">
        <v>5.4908409230950417</v>
      </c>
      <c r="CJ184" s="178">
        <v>5.5433971411714911</v>
      </c>
      <c r="CK184" s="178">
        <v>4.5087604130819692</v>
      </c>
      <c r="CL184" s="178">
        <v>4.9051010214349766</v>
      </c>
      <c r="CM184" s="178">
        <v>3.3965671152860866</v>
      </c>
      <c r="CN184" s="178">
        <v>2.9538654936633435</v>
      </c>
      <c r="CO184" s="178">
        <v>2.8201992346582605</v>
      </c>
      <c r="CP184" s="178">
        <v>2.7380088275962056</v>
      </c>
      <c r="CQ184" s="178">
        <v>2.7380088275962056</v>
      </c>
      <c r="CR184" s="178">
        <v>4.0137563253671127</v>
      </c>
      <c r="CS184" s="178">
        <v>3.4631990235014065</v>
      </c>
      <c r="CT184" s="178">
        <v>3.4749858098701791</v>
      </c>
      <c r="CU184" s="178">
        <v>3.7304003675372899</v>
      </c>
      <c r="CV184" s="178">
        <v>3.7781164121500899</v>
      </c>
      <c r="CW184" s="178">
        <v>4.0056912928701394</v>
      </c>
      <c r="CX184" s="178">
        <v>3.634509538115771</v>
      </c>
      <c r="CY184" s="178">
        <v>4.3803688368014848</v>
      </c>
      <c r="CZ184" s="178">
        <v>5.884291003510711</v>
      </c>
      <c r="DA184" s="178">
        <v>6.7491419962779409</v>
      </c>
      <c r="DB184" s="178">
        <v>6.9545475026997483</v>
      </c>
      <c r="DC184" s="178">
        <v>7.7758960658975917</v>
      </c>
      <c r="DD184" s="178">
        <v>7.1301977226726043</v>
      </c>
      <c r="DE184" s="178">
        <v>7.8494670418690182</v>
      </c>
      <c r="DF184" s="178">
        <v>7.7511101799525806</v>
      </c>
      <c r="DG184" s="178">
        <v>7.7108853784939368</v>
      </c>
      <c r="DH184" s="178">
        <v>7.3375758491058818</v>
      </c>
      <c r="DI184" s="178">
        <v>7.6840505118977553</v>
      </c>
      <c r="DJ184" s="178">
        <v>7.8891003294944362</v>
      </c>
      <c r="DK184" s="178">
        <v>7.8333746598140408</v>
      </c>
      <c r="DL184" s="178">
        <v>6.9178909916551623</v>
      </c>
      <c r="DM184" s="178">
        <v>8.3497974102451735</v>
      </c>
      <c r="DN184" s="178">
        <v>9.7322642213178323</v>
      </c>
      <c r="DO184" s="178">
        <v>9.911276185328477</v>
      </c>
      <c r="DP184" s="178">
        <v>10.021119370189503</v>
      </c>
      <c r="DQ184" s="178">
        <v>9.6748498955324678</v>
      </c>
      <c r="DR184" s="178">
        <v>10.455567697700241</v>
      </c>
      <c r="DS184" s="178">
        <v>11.276233300932104</v>
      </c>
      <c r="DT184" s="178">
        <v>11.797100407035099</v>
      </c>
      <c r="DU184" s="178">
        <v>11.983030018277695</v>
      </c>
      <c r="DV184" s="178">
        <v>12.203977429174362</v>
      </c>
      <c r="DW184" s="178">
        <v>12.161489235932788</v>
      </c>
      <c r="DX184" s="178">
        <v>11.972362522512391</v>
      </c>
      <c r="DY184" s="178">
        <v>10.430342760042709</v>
      </c>
      <c r="DZ184" s="178">
        <v>9.4500014681100364</v>
      </c>
      <c r="EA184" s="178">
        <v>9.1872215929692089</v>
      </c>
      <c r="EB184" s="178">
        <v>8.963729188610948</v>
      </c>
      <c r="EC184" s="178">
        <v>8.7892977390230378</v>
      </c>
      <c r="ED184" s="178">
        <v>8.5272926790683314</v>
      </c>
      <c r="EE184" s="178">
        <v>7.9841844669528594</v>
      </c>
      <c r="EF184" s="178">
        <v>8.0951857935961602</v>
      </c>
      <c r="EG184" s="178">
        <v>8.0415192332776044</v>
      </c>
      <c r="EH184" s="178">
        <v>7.9556100638246585</v>
      </c>
      <c r="EI184" s="178">
        <v>8.2021819636725279</v>
      </c>
      <c r="EJ184" s="178">
        <v>8.6224473851029835</v>
      </c>
      <c r="EK184" s="178">
        <v>8.1265529250280633</v>
      </c>
      <c r="EL184" s="178">
        <v>7.900774103170094</v>
      </c>
      <c r="EM184" s="178">
        <v>7.7721804703130282</v>
      </c>
      <c r="EN184" s="178">
        <v>7.4936717045612999</v>
      </c>
      <c r="EO184" s="178">
        <v>6.9493729300445617</v>
      </c>
      <c r="EP184" s="178">
        <v>6.7899373711148403</v>
      </c>
      <c r="EQ184" s="178">
        <v>6.249255666962461</v>
      </c>
      <c r="ER184" s="178">
        <v>6.1015113702464152</v>
      </c>
      <c r="ES184" s="178">
        <v>5.6588068721786122</v>
      </c>
      <c r="ET184" s="178">
        <v>5.9951325281927037</v>
      </c>
      <c r="EU184" s="178">
        <v>5.795597452592216</v>
      </c>
      <c r="EV184" s="178">
        <v>5.4177560331186703</v>
      </c>
      <c r="EW184" s="178">
        <v>5.4492867677248036</v>
      </c>
      <c r="EX184" s="178">
        <v>5.7119643453646285</v>
      </c>
      <c r="EY184" s="178">
        <v>5.7540094738702807</v>
      </c>
      <c r="EZ184" s="178">
        <v>5.7118554093066987</v>
      </c>
      <c r="FA184" s="178">
        <v>5.8595418653220932</v>
      </c>
      <c r="FB184" s="178">
        <v>6.2177805856785229</v>
      </c>
      <c r="FC184" s="178">
        <v>7.0762559625933141</v>
      </c>
      <c r="FD184" s="178">
        <v>7.7365630910676275</v>
      </c>
      <c r="FE184" s="178">
        <v>8.6608791750492529</v>
      </c>
      <c r="FF184" s="178">
        <v>9.0164378277787449</v>
      </c>
      <c r="FG184" s="178">
        <v>8.5294674384348568</v>
      </c>
      <c r="FH184" s="178">
        <v>8.4538296176394745</v>
      </c>
      <c r="FI184" s="178">
        <v>9.4591327328034538</v>
      </c>
      <c r="FJ184" s="178">
        <v>9.8834351059849723</v>
      </c>
      <c r="FK184" s="178">
        <v>10.757172786978785</v>
      </c>
      <c r="FL184" s="178">
        <v>13.318798156989642</v>
      </c>
      <c r="FM184" s="178">
        <v>14.629095676345649</v>
      </c>
      <c r="FN184" s="178">
        <v>15.641097413791805</v>
      </c>
      <c r="FO184" s="178">
        <v>17.334305684409479</v>
      </c>
      <c r="FP184" s="178">
        <v>20.512399768783538</v>
      </c>
      <c r="FQ184" s="178">
        <v>26.162536019070725</v>
      </c>
      <c r="FR184" s="178">
        <v>44.52954684691133</v>
      </c>
      <c r="FS184" s="178">
        <v>48.982596001931356</v>
      </c>
      <c r="FT184" s="178">
        <v>53.346537739957434</v>
      </c>
      <c r="FU184" s="380">
        <v>57.844258627649261</v>
      </c>
      <c r="FV184" s="380">
        <v>56.281444185791351</v>
      </c>
      <c r="FW184" s="380">
        <v>72.472144077086284</v>
      </c>
      <c r="FX184" s="380">
        <v>73.245184964501831</v>
      </c>
      <c r="FY184" s="380">
        <v>75.395015178141193</v>
      </c>
      <c r="FZ184" s="380">
        <v>74.515453155124007</v>
      </c>
      <c r="GA184" s="380">
        <v>75.589224198737924</v>
      </c>
      <c r="GB184" s="380">
        <v>72.107859407117147</v>
      </c>
      <c r="GC184" s="380">
        <v>66.432723075571062</v>
      </c>
    </row>
    <row r="185" spans="2:185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>
        <v>36.6807290286729</v>
      </c>
      <c r="Q185" s="178">
        <v>30.156283895331182</v>
      </c>
      <c r="R185" s="178">
        <v>30.053535694111243</v>
      </c>
      <c r="S185" s="178">
        <v>32.131251169511899</v>
      </c>
      <c r="T185" s="178">
        <v>54.081351363795264</v>
      </c>
      <c r="U185" s="178">
        <v>54.464029069348108</v>
      </c>
      <c r="V185" s="178">
        <v>53.486988363631752</v>
      </c>
      <c r="W185" s="178">
        <v>55.567910422594395</v>
      </c>
      <c r="X185" s="178">
        <v>55.521365720164169</v>
      </c>
      <c r="Y185" s="178">
        <v>55.319450434599183</v>
      </c>
      <c r="Z185" s="178">
        <v>34.254862507216856</v>
      </c>
      <c r="AA185" s="178">
        <v>31.185130454579667</v>
      </c>
      <c r="AB185" s="178">
        <v>29.584386116671936</v>
      </c>
      <c r="AC185" s="178">
        <v>27.966810233359809</v>
      </c>
      <c r="AD185" s="178">
        <v>27.170650936035944</v>
      </c>
      <c r="AE185" s="178">
        <v>36.056456573373794</v>
      </c>
      <c r="AF185" s="178">
        <v>55.715329692216486</v>
      </c>
      <c r="AG185" s="178">
        <v>54.31109869410016</v>
      </c>
      <c r="AH185" s="178">
        <v>53.497642534284417</v>
      </c>
      <c r="AI185" s="178">
        <v>50.155524365455541</v>
      </c>
      <c r="AJ185" s="178">
        <v>49.885891540377926</v>
      </c>
      <c r="AK185" s="178">
        <v>49.885891540377926</v>
      </c>
      <c r="AL185" s="178">
        <v>61.681911204605669</v>
      </c>
      <c r="AM185" s="178">
        <v>78.108793382993568</v>
      </c>
      <c r="AN185" s="178">
        <v>91.41872209451212</v>
      </c>
      <c r="AO185" s="178">
        <v>94.695722213976268</v>
      </c>
      <c r="AP185" s="178">
        <v>100.84828503461071</v>
      </c>
      <c r="AQ185" s="178">
        <v>84.705062566314822</v>
      </c>
      <c r="AR185" s="178">
        <v>36.823627343211072</v>
      </c>
      <c r="AS185" s="178">
        <v>36.878356794148345</v>
      </c>
      <c r="AT185" s="178">
        <v>36.905729728213778</v>
      </c>
      <c r="AU185" s="178">
        <v>36.700760575012524</v>
      </c>
      <c r="AV185" s="178">
        <v>36.6597749382221</v>
      </c>
      <c r="AW185" s="178">
        <v>36.974092420580028</v>
      </c>
      <c r="AX185" s="178">
        <v>27.285464209130804</v>
      </c>
      <c r="AY185" s="178">
        <v>15.545991475245845</v>
      </c>
      <c r="AZ185" s="178">
        <v>6.838642140772877</v>
      </c>
      <c r="BA185" s="178">
        <v>4.5490186327163729</v>
      </c>
      <c r="BB185" s="178">
        <v>0.71189541731662143</v>
      </c>
      <c r="BC185" s="178">
        <v>0.71189541731662143</v>
      </c>
      <c r="BD185" s="178">
        <v>0.61128413318343178</v>
      </c>
      <c r="BE185" s="178">
        <v>0.57105571089908214</v>
      </c>
      <c r="BF185" s="178">
        <v>0.54089344286623042</v>
      </c>
      <c r="BG185" s="178">
        <v>0.50069316559999688</v>
      </c>
      <c r="BH185" s="178">
        <v>0.47055199999999076</v>
      </c>
      <c r="BI185" s="178">
        <v>0.46052800000000449</v>
      </c>
      <c r="BJ185" s="178">
        <v>4.429240000000001</v>
      </c>
      <c r="BK185" s="178">
        <v>10.110190656000007</v>
      </c>
      <c r="BL185" s="178">
        <v>9.6587388743104121</v>
      </c>
      <c r="BM185" s="178">
        <v>9.6587388743104121</v>
      </c>
      <c r="BN185" s="178">
        <v>12.904637544990006</v>
      </c>
      <c r="BO185" s="178">
        <v>19.475687450108438</v>
      </c>
      <c r="BP185" s="178">
        <v>19.475687450108438</v>
      </c>
      <c r="BQ185" s="178">
        <v>19.475687450108438</v>
      </c>
      <c r="BR185" s="178">
        <v>19.475687450108438</v>
      </c>
      <c r="BS185" s="178">
        <v>19.475687450108438</v>
      </c>
      <c r="BT185" s="178">
        <v>19.523477725088469</v>
      </c>
      <c r="BU185" s="178">
        <v>19.439994952779969</v>
      </c>
      <c r="BV185" s="178">
        <v>14.625714925892485</v>
      </c>
      <c r="BW185" s="178">
        <v>15.549765169509788</v>
      </c>
      <c r="BX185" s="178">
        <v>16.060277235727117</v>
      </c>
      <c r="BY185" s="178">
        <v>16.060277235727117</v>
      </c>
      <c r="BZ185" s="178">
        <v>14.662503889065292</v>
      </c>
      <c r="CA185" s="178">
        <v>10.772517223390143</v>
      </c>
      <c r="CB185" s="178">
        <v>10.772517223390143</v>
      </c>
      <c r="CC185" s="178">
        <v>10.772517223390143</v>
      </c>
      <c r="CD185" s="178">
        <v>10.772517223390143</v>
      </c>
      <c r="CE185" s="178">
        <v>10.772517223390143</v>
      </c>
      <c r="CF185" s="178">
        <v>10.728225933016944</v>
      </c>
      <c r="CG185" s="178">
        <v>10.661888503601237</v>
      </c>
      <c r="CH185" s="178">
        <v>10.661888503601237</v>
      </c>
      <c r="CI185" s="178">
        <v>7.6946631556356504</v>
      </c>
      <c r="CJ185" s="178">
        <v>7.6623644463017726</v>
      </c>
      <c r="CK185" s="178">
        <v>12.453339664162201</v>
      </c>
      <c r="CL185" s="178">
        <v>13.404085555935485</v>
      </c>
      <c r="CM185" s="178">
        <v>15.400831657869208</v>
      </c>
      <c r="CN185" s="178">
        <v>16.023996148821706</v>
      </c>
      <c r="CO185" s="178">
        <v>16.232839341889573</v>
      </c>
      <c r="CP185" s="178">
        <v>16.39556531696822</v>
      </c>
      <c r="CQ185" s="178">
        <v>16.39556531696822</v>
      </c>
      <c r="CR185" s="178">
        <v>16.418399964206955</v>
      </c>
      <c r="CS185" s="178">
        <v>16.321393534736384</v>
      </c>
      <c r="CT185" s="178">
        <v>18.316529714941197</v>
      </c>
      <c r="CU185" s="178">
        <v>20.95093227205669</v>
      </c>
      <c r="CV185" s="178">
        <v>21.005938723840643</v>
      </c>
      <c r="CW185" s="178">
        <v>15.854591479031811</v>
      </c>
      <c r="CX185" s="178">
        <v>16.592283804639973</v>
      </c>
      <c r="CY185" s="178">
        <v>12.089344635054843</v>
      </c>
      <c r="CZ185" s="178">
        <v>11.847183743060485</v>
      </c>
      <c r="DA185" s="178">
        <v>12.035332770526264</v>
      </c>
      <c r="DB185" s="178">
        <v>12.953600630046914</v>
      </c>
      <c r="DC185" s="178">
        <v>14.303831817969503</v>
      </c>
      <c r="DD185" s="178">
        <v>27.598002419655753</v>
      </c>
      <c r="DE185" s="178">
        <v>31.634172133896254</v>
      </c>
      <c r="DF185" s="178">
        <v>29.647410577154719</v>
      </c>
      <c r="DG185" s="178">
        <v>25.229714843091134</v>
      </c>
      <c r="DH185" s="178">
        <v>25.190673146770592</v>
      </c>
      <c r="DI185" s="178">
        <v>27.024132016668357</v>
      </c>
      <c r="DJ185" s="178">
        <v>24.898593425240477</v>
      </c>
      <c r="DK185" s="178">
        <v>25.817853999174222</v>
      </c>
      <c r="DL185" s="178">
        <v>25.488127472621102</v>
      </c>
      <c r="DM185" s="178">
        <v>26.182257042933998</v>
      </c>
      <c r="DN185" s="178">
        <v>25.000780854876382</v>
      </c>
      <c r="DO185" s="178">
        <v>23.815350264973322</v>
      </c>
      <c r="DP185" s="178">
        <v>10.965618758399852</v>
      </c>
      <c r="DQ185" s="178">
        <v>7.6833734763806616</v>
      </c>
      <c r="DR185" s="178">
        <v>7.9681118820028152</v>
      </c>
      <c r="DS185" s="178">
        <v>6.5710290638187674</v>
      </c>
      <c r="DT185" s="178">
        <v>7.1614691905884209</v>
      </c>
      <c r="DU185" s="178">
        <v>5.8222789295512722</v>
      </c>
      <c r="DV185" s="178">
        <v>4.4401704543646225</v>
      </c>
      <c r="DW185" s="178">
        <v>4.1205445932211537</v>
      </c>
      <c r="DX185" s="178">
        <v>4.3600053438827224</v>
      </c>
      <c r="DY185" s="178">
        <v>3.6323100475597503</v>
      </c>
      <c r="DZ185" s="178">
        <v>3.8546189793851937</v>
      </c>
      <c r="EA185" s="178">
        <v>3.6414811516338297</v>
      </c>
      <c r="EB185" s="178">
        <v>3.9677332972144042</v>
      </c>
      <c r="EC185" s="178">
        <v>4.4886804503657007</v>
      </c>
      <c r="ED185" s="178">
        <v>5.2845846366369686</v>
      </c>
      <c r="EE185" s="178">
        <v>4.9730369185656542</v>
      </c>
      <c r="EF185" s="178">
        <v>4.6406901479990159</v>
      </c>
      <c r="EG185" s="178">
        <v>4.4318264950089947</v>
      </c>
      <c r="EH185" s="178">
        <v>4.973896267193112</v>
      </c>
      <c r="EI185" s="178">
        <v>5.5278206501243377</v>
      </c>
      <c r="EJ185" s="178">
        <v>5.5383429176136589</v>
      </c>
      <c r="EK185" s="178">
        <v>5.4962118425966322</v>
      </c>
      <c r="EL185" s="178">
        <v>5.7172455100309882</v>
      </c>
      <c r="EM185" s="178">
        <v>5.9391851437119669</v>
      </c>
      <c r="EN185" s="178">
        <v>5.7703241193745036</v>
      </c>
      <c r="EO185" s="178">
        <v>5.1921718805983286</v>
      </c>
      <c r="EP185" s="178">
        <v>4.0488916803349539</v>
      </c>
      <c r="EQ185" s="178">
        <v>3.5727427530273914</v>
      </c>
      <c r="ER185" s="178">
        <v>3.4487654050936012</v>
      </c>
      <c r="ES185" s="178">
        <v>3.469455158174628</v>
      </c>
      <c r="ET185" s="178">
        <v>2.9659791598875884</v>
      </c>
      <c r="EU185" s="178">
        <v>2.3439206545143643</v>
      </c>
      <c r="EV185" s="178">
        <v>2.7520718834456392</v>
      </c>
      <c r="EW185" s="178">
        <v>3.2650115394132984</v>
      </c>
      <c r="EX185" s="178">
        <v>3.1827614306602969</v>
      </c>
      <c r="EY185" s="178">
        <v>2.9665964276630818</v>
      </c>
      <c r="EZ185" s="178">
        <v>3.2439959590487399</v>
      </c>
      <c r="FA185" s="178">
        <v>4.8534756602190976</v>
      </c>
      <c r="FB185" s="178">
        <v>4.8220541811479833</v>
      </c>
      <c r="FC185" s="178">
        <v>5.5763204115140352</v>
      </c>
      <c r="FD185" s="178">
        <v>7.1157334525687732</v>
      </c>
      <c r="FE185" s="178">
        <v>7.094314589650863</v>
      </c>
      <c r="FF185" s="178">
        <v>6.9126357803479754</v>
      </c>
      <c r="FG185" s="178">
        <v>7.8181333930751107</v>
      </c>
      <c r="FH185" s="178">
        <v>9.9166789884120412</v>
      </c>
      <c r="FI185" s="178">
        <v>9.195985484216207</v>
      </c>
      <c r="FJ185" s="178">
        <v>9.6529635023845159</v>
      </c>
      <c r="FK185" s="178">
        <v>11.505542811782021</v>
      </c>
      <c r="FL185" s="178">
        <v>11.494446628797462</v>
      </c>
      <c r="FM185" s="178">
        <v>10.481477072373814</v>
      </c>
      <c r="FN185" s="178">
        <v>10.867853141272011</v>
      </c>
      <c r="FO185" s="178">
        <v>11.423978981093219</v>
      </c>
      <c r="FP185" s="178">
        <v>21.777777205145977</v>
      </c>
      <c r="FQ185" s="178">
        <v>23.580088307782134</v>
      </c>
      <c r="FR185" s="178">
        <v>25.778934341247272</v>
      </c>
      <c r="FS185" s="178">
        <v>27.742482570267857</v>
      </c>
      <c r="FT185" s="178">
        <v>27.543390448592</v>
      </c>
      <c r="FU185" s="380">
        <v>30.706466531717069</v>
      </c>
      <c r="FV185" s="380">
        <v>29.69484672724456</v>
      </c>
      <c r="FW185" s="380">
        <v>31.380907693335104</v>
      </c>
      <c r="FX185" s="380">
        <v>30.844819196576889</v>
      </c>
      <c r="FY185" s="380">
        <v>31.810625726502462</v>
      </c>
      <c r="FZ185" s="380">
        <v>32.243738406874314</v>
      </c>
      <c r="GA185" s="380">
        <v>30.565290246876774</v>
      </c>
      <c r="GB185" s="380">
        <v>18.064983705182634</v>
      </c>
      <c r="GC185" s="380">
        <v>16.959724200650506</v>
      </c>
    </row>
    <row r="186" spans="2:185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>
        <v>144.04092402826655</v>
      </c>
      <c r="Q186" s="178">
        <v>130.29785131249452</v>
      </c>
      <c r="R186" s="178">
        <v>127.86267765813287</v>
      </c>
      <c r="S186" s="178">
        <v>130.8412810578215</v>
      </c>
      <c r="T186" s="178">
        <v>128.26676641361848</v>
      </c>
      <c r="U186" s="178">
        <v>95.532117158975581</v>
      </c>
      <c r="V186" s="178">
        <v>78.957527375229517</v>
      </c>
      <c r="W186" s="178">
        <v>53.016704248401922</v>
      </c>
      <c r="X186" s="178">
        <v>57.861168226743096</v>
      </c>
      <c r="Y186" s="178">
        <v>62.693332787847922</v>
      </c>
      <c r="Z186" s="178">
        <v>57.267600568243516</v>
      </c>
      <c r="AA186" s="178">
        <v>53.222525884882629</v>
      </c>
      <c r="AB186" s="178">
        <v>50.05161856198648</v>
      </c>
      <c r="AC186" s="178">
        <v>46.792818002334656</v>
      </c>
      <c r="AD186" s="178">
        <v>40.069482826655189</v>
      </c>
      <c r="AE186" s="178">
        <v>31.841452163733443</v>
      </c>
      <c r="AF186" s="178">
        <v>18.958271373936153</v>
      </c>
      <c r="AG186" s="178">
        <v>18.401782993864991</v>
      </c>
      <c r="AH186" s="178">
        <v>11.840303552786002</v>
      </c>
      <c r="AI186" s="178">
        <v>8.5301344519999933</v>
      </c>
      <c r="AJ186" s="178">
        <v>2.1652399999999794</v>
      </c>
      <c r="AK186" s="178">
        <v>-1.4799999999999924</v>
      </c>
      <c r="AL186" s="178">
        <v>-1.4799999999999924</v>
      </c>
      <c r="AM186" s="178">
        <v>-1.4799999999999924</v>
      </c>
      <c r="AN186" s="178">
        <v>-1.3125159999999969</v>
      </c>
      <c r="AO186" s="178">
        <v>-1.3125159999999969</v>
      </c>
      <c r="AP186" s="178">
        <v>-1.3125159999999969</v>
      </c>
      <c r="AQ186" s="178">
        <v>-1.3125159999999969</v>
      </c>
      <c r="AR186" s="178">
        <v>-1.3125159999999969</v>
      </c>
      <c r="AS186" s="178">
        <v>-1.3125159999999969</v>
      </c>
      <c r="AT186" s="178">
        <v>0.17000000000000348</v>
      </c>
      <c r="AU186" s="178">
        <v>0.17000000000000348</v>
      </c>
      <c r="AV186" s="178">
        <v>0.17000000000000348</v>
      </c>
      <c r="AW186" s="178">
        <v>0.17000000000000348</v>
      </c>
      <c r="AX186" s="178">
        <v>0.17000000000000348</v>
      </c>
      <c r="AY186" s="178">
        <v>0.17000000000000348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78">
        <v>0</v>
      </c>
      <c r="BP186" s="178">
        <v>0</v>
      </c>
      <c r="BQ186" s="178">
        <v>0</v>
      </c>
      <c r="BR186" s="178">
        <v>0</v>
      </c>
      <c r="BS186" s="178">
        <v>0</v>
      </c>
      <c r="BT186" s="178">
        <v>0</v>
      </c>
      <c r="BU186" s="178">
        <v>0</v>
      </c>
      <c r="BV186" s="178">
        <v>0</v>
      </c>
      <c r="BW186" s="178">
        <v>0</v>
      </c>
      <c r="BX186" s="178">
        <v>0</v>
      </c>
      <c r="BY186" s="178">
        <v>0</v>
      </c>
      <c r="BZ186" s="178">
        <v>0</v>
      </c>
      <c r="CA186" s="178">
        <v>0</v>
      </c>
      <c r="CB186" s="178">
        <v>0</v>
      </c>
      <c r="CC186" s="178">
        <v>0</v>
      </c>
      <c r="CD186" s="178">
        <v>0</v>
      </c>
      <c r="CE186" s="178">
        <v>0</v>
      </c>
      <c r="CF186" s="178">
        <v>0</v>
      </c>
      <c r="CG186" s="178">
        <v>0</v>
      </c>
      <c r="CH186" s="178">
        <v>0</v>
      </c>
      <c r="CI186" s="178">
        <v>0</v>
      </c>
      <c r="CJ186" s="178">
        <v>0</v>
      </c>
      <c r="CK186" s="178">
        <v>0</v>
      </c>
      <c r="CL186" s="178">
        <v>0</v>
      </c>
      <c r="CM186" s="178">
        <v>0</v>
      </c>
      <c r="CN186" s="178">
        <v>0</v>
      </c>
      <c r="CO186" s="178">
        <v>0</v>
      </c>
      <c r="CP186" s="178">
        <v>0</v>
      </c>
      <c r="CQ186" s="178">
        <v>0</v>
      </c>
      <c r="CR186" s="178">
        <v>0</v>
      </c>
      <c r="CS186" s="178">
        <v>0</v>
      </c>
      <c r="CT186" s="178">
        <v>0</v>
      </c>
      <c r="CU186" s="178">
        <v>0</v>
      </c>
      <c r="CV186" s="178">
        <v>0</v>
      </c>
      <c r="CW186" s="178">
        <v>0</v>
      </c>
      <c r="CX186" s="178">
        <v>0</v>
      </c>
      <c r="CY186" s="178">
        <v>0</v>
      </c>
      <c r="CZ186" s="178">
        <v>0</v>
      </c>
      <c r="DA186" s="178">
        <v>0</v>
      </c>
      <c r="DB186" s="178">
        <v>0</v>
      </c>
      <c r="DC186" s="178">
        <v>0</v>
      </c>
      <c r="DD186" s="178">
        <v>0</v>
      </c>
      <c r="DE186" s="178">
        <v>0</v>
      </c>
      <c r="DF186" s="178">
        <v>0</v>
      </c>
      <c r="DG186" s="178">
        <v>0</v>
      </c>
      <c r="DH186" s="178">
        <v>0</v>
      </c>
      <c r="DI186" s="178">
        <v>0</v>
      </c>
      <c r="DJ186" s="178">
        <v>0</v>
      </c>
      <c r="DK186" s="178">
        <v>6.7930308079122703E-2</v>
      </c>
      <c r="DL186" s="178">
        <v>0.13917621625141319</v>
      </c>
      <c r="DM186" s="178">
        <v>0.18422943388167745</v>
      </c>
      <c r="DN186" s="178">
        <v>0.18422943388167745</v>
      </c>
      <c r="DO186" s="178">
        <v>0.20725082381460869</v>
      </c>
      <c r="DP186" s="178">
        <v>0.20725082381460869</v>
      </c>
      <c r="DQ186" s="178">
        <v>0.27690205047066208</v>
      </c>
      <c r="DR186" s="178">
        <v>0.27690205047066208</v>
      </c>
      <c r="DS186" s="178">
        <v>0.27690205047066208</v>
      </c>
      <c r="DT186" s="178">
        <v>0.27690205047066208</v>
      </c>
      <c r="DU186" s="178">
        <v>0.27690205047066208</v>
      </c>
      <c r="DV186" s="178">
        <v>0.27690205047066208</v>
      </c>
      <c r="DW186" s="178">
        <v>0.2088298836082414</v>
      </c>
      <c r="DX186" s="178">
        <v>0.13753441901880326</v>
      </c>
      <c r="DY186" s="178">
        <v>9.2502200309008131E-2</v>
      </c>
      <c r="DZ186" s="178">
        <v>9.2502200309008131E-2</v>
      </c>
      <c r="EA186" s="178">
        <v>6.9507172468497025E-2</v>
      </c>
      <c r="EB186" s="178">
        <v>6.9507172468497025E-2</v>
      </c>
      <c r="EC186" s="178">
        <v>0</v>
      </c>
      <c r="ED186" s="178">
        <v>0</v>
      </c>
      <c r="EE186" s="178">
        <v>0</v>
      </c>
      <c r="EF186" s="178">
        <v>0</v>
      </c>
      <c r="EG186" s="178">
        <v>0</v>
      </c>
      <c r="EH186" s="178">
        <v>0</v>
      </c>
      <c r="EI186" s="178">
        <v>0</v>
      </c>
      <c r="EJ186" s="178">
        <v>0</v>
      </c>
      <c r="EK186" s="178">
        <v>0</v>
      </c>
      <c r="EL186" s="178">
        <v>0</v>
      </c>
      <c r="EM186" s="178">
        <v>0</v>
      </c>
      <c r="EN186" s="178">
        <v>0</v>
      </c>
      <c r="EO186" s="178">
        <v>0</v>
      </c>
      <c r="EP186" s="178">
        <v>0</v>
      </c>
      <c r="EQ186" s="178">
        <v>0</v>
      </c>
      <c r="ER186" s="178">
        <v>0</v>
      </c>
      <c r="ES186" s="178">
        <v>0</v>
      </c>
      <c r="ET186" s="178">
        <v>0</v>
      </c>
      <c r="EU186" s="178">
        <v>0</v>
      </c>
      <c r="EV186" s="178">
        <v>0</v>
      </c>
      <c r="EW186" s="178">
        <v>0</v>
      </c>
      <c r="EX186" s="178">
        <v>0</v>
      </c>
      <c r="EY186" s="178">
        <v>0</v>
      </c>
      <c r="EZ186" s="178">
        <v>0</v>
      </c>
      <c r="FA186" s="178">
        <v>0</v>
      </c>
      <c r="FB186" s="178">
        <v>0</v>
      </c>
      <c r="FC186" s="178">
        <v>0</v>
      </c>
      <c r="FD186" s="178">
        <v>0</v>
      </c>
      <c r="FE186" s="178">
        <v>0</v>
      </c>
      <c r="FF186" s="178">
        <v>0</v>
      </c>
      <c r="FG186" s="178">
        <v>0</v>
      </c>
      <c r="FH186" s="178">
        <v>0</v>
      </c>
      <c r="FI186" s="178">
        <v>0</v>
      </c>
      <c r="FJ186" s="178">
        <v>0</v>
      </c>
      <c r="FK186" s="178">
        <v>0</v>
      </c>
      <c r="FL186" s="178">
        <v>0</v>
      </c>
      <c r="FM186" s="178">
        <v>0</v>
      </c>
      <c r="FN186" s="178">
        <v>0</v>
      </c>
      <c r="FO186" s="178">
        <v>0</v>
      </c>
      <c r="FP186" s="178">
        <v>0</v>
      </c>
      <c r="FQ186" s="178">
        <v>0.15000000000000568</v>
      </c>
      <c r="FR186" s="178">
        <v>0.46046500000000989</v>
      </c>
      <c r="FS186" s="178">
        <v>0.68147802300000393</v>
      </c>
      <c r="FT186" s="178">
        <v>0.74188690981380478</v>
      </c>
      <c r="FU186" s="380">
        <v>0.83255460803262071</v>
      </c>
      <c r="FV186" s="380">
        <v>0.83255460803262071</v>
      </c>
      <c r="FW186" s="380">
        <v>1.2764041864663955</v>
      </c>
      <c r="FX186" s="380">
        <v>1.2764041864663955</v>
      </c>
      <c r="FY186" s="380">
        <v>1.2764041864663955</v>
      </c>
      <c r="FZ186" s="380">
        <v>38.292929916619833</v>
      </c>
      <c r="GA186" s="380">
        <v>38.292929916619833</v>
      </c>
      <c r="GB186" s="380">
        <v>39.689688508777699</v>
      </c>
      <c r="GC186" s="380">
        <v>39.759428742681237</v>
      </c>
    </row>
    <row r="187" spans="2:185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>
        <v>89.847093408566153</v>
      </c>
      <c r="Q187" s="178">
        <v>92.083648207625941</v>
      </c>
      <c r="R187" s="178">
        <v>79.970885010011401</v>
      </c>
      <c r="S187" s="178">
        <v>90.012566635229348</v>
      </c>
      <c r="T187" s="178">
        <v>86.388101844857744</v>
      </c>
      <c r="U187" s="178">
        <v>83.558714290923916</v>
      </c>
      <c r="V187" s="178">
        <v>81.042785226533724</v>
      </c>
      <c r="W187" s="178">
        <v>81.147102590536363</v>
      </c>
      <c r="X187" s="178">
        <v>75.30253864284397</v>
      </c>
      <c r="Y187" s="178">
        <v>75.648815262385398</v>
      </c>
      <c r="Z187" s="178">
        <v>68.923822714432077</v>
      </c>
      <c r="AA187" s="178">
        <v>60.982485079081549</v>
      </c>
      <c r="AB187" s="178">
        <v>53.96407579531872</v>
      </c>
      <c r="AC187" s="178">
        <v>42.123892333127941</v>
      </c>
      <c r="AD187" s="178">
        <v>39.229782479690442</v>
      </c>
      <c r="AE187" s="178">
        <v>32.620666006882068</v>
      </c>
      <c r="AF187" s="178">
        <v>31.382787160342374</v>
      </c>
      <c r="AG187" s="178">
        <v>27.986582992482887</v>
      </c>
      <c r="AH187" s="178">
        <v>24.60108395990428</v>
      </c>
      <c r="AI187" s="178">
        <v>20.164285596421717</v>
      </c>
      <c r="AJ187" s="178">
        <v>19.009539568921308</v>
      </c>
      <c r="AK187" s="178">
        <v>17.977224193656149</v>
      </c>
      <c r="AL187" s="178">
        <v>16.73327829409752</v>
      </c>
      <c r="AM187" s="178">
        <v>15.422959888669464</v>
      </c>
      <c r="AN187" s="178">
        <v>19.837168645711056</v>
      </c>
      <c r="AO187" s="178">
        <v>20.223853554805473</v>
      </c>
      <c r="AP187" s="178">
        <v>22.265324279752896</v>
      </c>
      <c r="AQ187" s="178">
        <v>23.561251936804272</v>
      </c>
      <c r="AR187" s="178">
        <v>21.596689878333141</v>
      </c>
      <c r="AS187" s="178">
        <v>20.772102988740528</v>
      </c>
      <c r="AT187" s="178">
        <v>20.011184048862638</v>
      </c>
      <c r="AU187" s="178">
        <v>20.644204824598098</v>
      </c>
      <c r="AV187" s="178">
        <v>21.384793012630276</v>
      </c>
      <c r="AW187" s="178">
        <v>22.821085184103197</v>
      </c>
      <c r="AX187" s="178">
        <v>23.824105698503772</v>
      </c>
      <c r="AY187" s="178">
        <v>26.635487504843034</v>
      </c>
      <c r="AZ187" s="178">
        <v>34.971233333711396</v>
      </c>
      <c r="BA187" s="178">
        <v>40.733163177782131</v>
      </c>
      <c r="BB187" s="178">
        <v>38.801981685178454</v>
      </c>
      <c r="BC187" s="178">
        <v>37.972054133443912</v>
      </c>
      <c r="BD187" s="178">
        <v>38.577496477302667</v>
      </c>
      <c r="BE187" s="178">
        <v>36.918296291892673</v>
      </c>
      <c r="BF187" s="178">
        <v>36.307901668043321</v>
      </c>
      <c r="BG187" s="178">
        <v>35.471242930946126</v>
      </c>
      <c r="BH187" s="178">
        <v>33.698198716242736</v>
      </c>
      <c r="BI187" s="178">
        <v>32.962438188716227</v>
      </c>
      <c r="BJ187" s="178">
        <v>31.399410415876439</v>
      </c>
      <c r="BK187" s="178">
        <v>32.179874294685447</v>
      </c>
      <c r="BL187" s="178">
        <v>21.714645468122384</v>
      </c>
      <c r="BM187" s="178">
        <v>15.912208639860781</v>
      </c>
      <c r="BN187" s="178">
        <v>15.009992577281594</v>
      </c>
      <c r="BO187" s="178">
        <v>13.603697430887451</v>
      </c>
      <c r="BP187" s="178">
        <v>13.332970716723857</v>
      </c>
      <c r="BQ187" s="178">
        <v>13.979939102387661</v>
      </c>
      <c r="BR187" s="178">
        <v>13.548927291671141</v>
      </c>
      <c r="BS187" s="178">
        <v>13.390576362088179</v>
      </c>
      <c r="BT187" s="178">
        <v>14.69079734938903</v>
      </c>
      <c r="BU187" s="178">
        <v>13.636820654379811</v>
      </c>
      <c r="BV187" s="178">
        <v>13.591384100739523</v>
      </c>
      <c r="BW187" s="178">
        <v>10.39178166406205</v>
      </c>
      <c r="BX187" s="178">
        <v>6.8835226640148184</v>
      </c>
      <c r="BY187" s="178">
        <v>2.6765838548010512</v>
      </c>
      <c r="BZ187" s="178">
        <v>0.86428878774240658</v>
      </c>
      <c r="CA187" s="178">
        <v>0.17957563634314333</v>
      </c>
      <c r="CB187" s="178">
        <v>-0.21926810063842561</v>
      </c>
      <c r="CC187" s="178">
        <v>0.1583128406258405</v>
      </c>
      <c r="CD187" s="178">
        <v>0.80862652903264109</v>
      </c>
      <c r="CE187" s="178">
        <v>0.59745633879724203</v>
      </c>
      <c r="CF187" s="178">
        <v>-0.82066632055290967</v>
      </c>
      <c r="CG187" s="178">
        <v>-0.22719269725911539</v>
      </c>
      <c r="CH187" s="178">
        <v>-5.7578924844448043E-2</v>
      </c>
      <c r="CI187" s="178">
        <v>-8.7442198074072497E-2</v>
      </c>
      <c r="CJ187" s="178">
        <v>0.89840462679389166</v>
      </c>
      <c r="CK187" s="178">
        <v>3.125241798489764</v>
      </c>
      <c r="CL187" s="178">
        <v>3.835527452721732</v>
      </c>
      <c r="CM187" s="178">
        <v>4.7017802196908542</v>
      </c>
      <c r="CN187" s="178">
        <v>4.6913173656667029</v>
      </c>
      <c r="CO187" s="178">
        <v>3.881205981289515</v>
      </c>
      <c r="CP187" s="178">
        <v>3.29354929798924</v>
      </c>
      <c r="CQ187" s="178">
        <v>3.2522483986297868</v>
      </c>
      <c r="CR187" s="178">
        <v>3.2654557748160284</v>
      </c>
      <c r="CS187" s="178">
        <v>2.381811679390311</v>
      </c>
      <c r="CT187" s="178">
        <v>2.5072705863792955</v>
      </c>
      <c r="CU187" s="178">
        <v>2.3379518455706627</v>
      </c>
      <c r="CV187" s="178">
        <v>2.6728447225863761</v>
      </c>
      <c r="CW187" s="178">
        <v>3.6955272639373593</v>
      </c>
      <c r="CX187" s="178">
        <v>3.1745252875858387</v>
      </c>
      <c r="CY187" s="178">
        <v>3.3110766945326775</v>
      </c>
      <c r="CZ187" s="178">
        <v>4.5832824910893688</v>
      </c>
      <c r="DA187" s="178">
        <v>6.4317438449443154</v>
      </c>
      <c r="DB187" s="178">
        <v>7.4035187738951569</v>
      </c>
      <c r="DC187" s="178">
        <v>7.8007771086310518</v>
      </c>
      <c r="DD187" s="178">
        <v>8.6383903157148278</v>
      </c>
      <c r="DE187" s="178">
        <v>8.9025222688690739</v>
      </c>
      <c r="DF187" s="178">
        <v>8.8343869826005736</v>
      </c>
      <c r="DG187" s="178">
        <v>8.6777550920260627</v>
      </c>
      <c r="DH187" s="178">
        <v>9.0385649577058089</v>
      </c>
      <c r="DI187" s="178">
        <v>8.645006916243748</v>
      </c>
      <c r="DJ187" s="178">
        <v>8.4752509791214514</v>
      </c>
      <c r="DK187" s="178">
        <v>8.2845564184149456</v>
      </c>
      <c r="DL187" s="178">
        <v>7.0935279066409507</v>
      </c>
      <c r="DM187" s="178">
        <v>5.7256285011898278</v>
      </c>
      <c r="DN187" s="178">
        <v>5.0455673611964125</v>
      </c>
      <c r="DO187" s="178">
        <v>5.0313746069491794</v>
      </c>
      <c r="DP187" s="178">
        <v>4.9754538194475506</v>
      </c>
      <c r="DQ187" s="178">
        <v>5.8146031547790411</v>
      </c>
      <c r="DR187" s="178">
        <v>5.9209061433662447</v>
      </c>
      <c r="DS187" s="178">
        <v>7.0227100397346698</v>
      </c>
      <c r="DT187" s="178">
        <v>7.0802275321935948</v>
      </c>
      <c r="DU187" s="178">
        <v>7.3656149402049342</v>
      </c>
      <c r="DV187" s="178">
        <v>7.1444915367659068</v>
      </c>
      <c r="DW187" s="178">
        <v>7.6293932763535466</v>
      </c>
      <c r="DX187" s="178">
        <v>8.0075193395402486</v>
      </c>
      <c r="DY187" s="178">
        <v>7.4833470345164521</v>
      </c>
      <c r="DZ187" s="178">
        <v>7.5427878817698524</v>
      </c>
      <c r="EA187" s="178">
        <v>7.7503441065102541</v>
      </c>
      <c r="EB187" s="178">
        <v>7.2837087143482915</v>
      </c>
      <c r="EC187" s="178">
        <v>6.868195532472976</v>
      </c>
      <c r="ED187" s="178">
        <v>7.1550508714137928</v>
      </c>
      <c r="EE187" s="178">
        <v>6.7832037315412652</v>
      </c>
      <c r="EF187" s="178">
        <v>6.1314365010400884</v>
      </c>
      <c r="EG187" s="178">
        <v>5.826491325321248</v>
      </c>
      <c r="EH187" s="178">
        <v>6.5672767645984731</v>
      </c>
      <c r="EI187" s="178">
        <v>5.7949734583524926</v>
      </c>
      <c r="EJ187" s="178">
        <v>6.7000135177793574</v>
      </c>
      <c r="EK187" s="178">
        <v>7.1801635786093554</v>
      </c>
      <c r="EL187" s="178">
        <v>7.073527260254342</v>
      </c>
      <c r="EM187" s="178">
        <v>7.2865029484895594</v>
      </c>
      <c r="EN187" s="178">
        <v>7.5966722821059651</v>
      </c>
      <c r="EO187" s="178">
        <v>7.3615116631702948</v>
      </c>
      <c r="EP187" s="178">
        <v>7.2334462417032785</v>
      </c>
      <c r="EQ187" s="178">
        <v>7.1270110593293801</v>
      </c>
      <c r="ER187" s="178">
        <v>7.6818521524653516</v>
      </c>
      <c r="ES187" s="178">
        <v>8.3559336991272382</v>
      </c>
      <c r="ET187" s="178">
        <v>8.4527761423538692</v>
      </c>
      <c r="EU187" s="178">
        <v>9.0818022439795421</v>
      </c>
      <c r="EV187" s="178">
        <v>8.2211114283647255</v>
      </c>
      <c r="EW187" s="178">
        <v>8.1564696495125553</v>
      </c>
      <c r="EX187" s="178">
        <v>7.9948973912969512</v>
      </c>
      <c r="EY187" s="178">
        <v>7.8448300400832505</v>
      </c>
      <c r="EZ187" s="178">
        <v>8.0699534427514088</v>
      </c>
      <c r="FA187" s="178">
        <v>8.5433781691035762</v>
      </c>
      <c r="FB187" s="178">
        <v>8.2733160219869752</v>
      </c>
      <c r="FC187" s="178">
        <v>8.1119548952776057</v>
      </c>
      <c r="FD187" s="178">
        <v>7.544185017210836</v>
      </c>
      <c r="FE187" s="178">
        <v>6.9388706550126411</v>
      </c>
      <c r="FF187" s="178">
        <v>6.5462981563287226</v>
      </c>
      <c r="FG187" s="178">
        <v>6.7157891854101814</v>
      </c>
      <c r="FH187" s="178">
        <v>6.6415262840981315</v>
      </c>
      <c r="FI187" s="178">
        <v>7.3107578963999886</v>
      </c>
      <c r="FJ187" s="178">
        <v>8.0171722212715615</v>
      </c>
      <c r="FK187" s="178">
        <v>8.4788299496797457</v>
      </c>
      <c r="FL187" s="178">
        <v>8.6725229304449805</v>
      </c>
      <c r="FM187" s="178">
        <v>9.7776503114312732</v>
      </c>
      <c r="FN187" s="178">
        <v>11.070054056492529</v>
      </c>
      <c r="FO187" s="178">
        <v>11.833998142700963</v>
      </c>
      <c r="FP187" s="178">
        <v>12.914573680089347</v>
      </c>
      <c r="FQ187" s="178">
        <v>15.123528100643234</v>
      </c>
      <c r="FR187" s="178">
        <v>17.668581201454113</v>
      </c>
      <c r="FS187" s="178">
        <v>19.479046764907082</v>
      </c>
      <c r="FT187" s="178">
        <v>20.489365007547079</v>
      </c>
      <c r="FU187" s="380">
        <v>22.481220477380791</v>
      </c>
      <c r="FV187" s="380">
        <v>21.36466555428138</v>
      </c>
      <c r="FW187" s="380">
        <v>28.715044763393237</v>
      </c>
      <c r="FX187" s="380">
        <v>34.02984560172726</v>
      </c>
      <c r="FY187" s="380">
        <v>35.745062128310302</v>
      </c>
      <c r="FZ187" s="380">
        <v>36.748994645776392</v>
      </c>
      <c r="GA187" s="380">
        <v>39.869029644030917</v>
      </c>
      <c r="GB187" s="380">
        <v>41.814721552062515</v>
      </c>
      <c r="GC187" s="380">
        <v>41.13790053754505</v>
      </c>
    </row>
    <row r="188" spans="2:185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>
        <v>60.545184816462005</v>
      </c>
      <c r="Q188" s="178">
        <v>89.736614403845465</v>
      </c>
      <c r="R188" s="178">
        <v>95.267012777550832</v>
      </c>
      <c r="S188" s="178">
        <v>110.8343698926796</v>
      </c>
      <c r="T188" s="178">
        <v>109.47065476353455</v>
      </c>
      <c r="U188" s="178">
        <v>101.06189575403661</v>
      </c>
      <c r="V188" s="178">
        <v>98.017546973093815</v>
      </c>
      <c r="W188" s="178">
        <v>93.757304746784314</v>
      </c>
      <c r="X188" s="178">
        <v>96.017935446362898</v>
      </c>
      <c r="Y188" s="178">
        <v>95.802552638460583</v>
      </c>
      <c r="Z188" s="178">
        <v>92.170529628482285</v>
      </c>
      <c r="AA188" s="178">
        <v>77.050423464605004</v>
      </c>
      <c r="AB188" s="178">
        <v>67.246457611558654</v>
      </c>
      <c r="AC188" s="178">
        <v>39.863843193609249</v>
      </c>
      <c r="AD188" s="178">
        <v>32.216781336545196</v>
      </c>
      <c r="AE188" s="178">
        <v>21.723959796149451</v>
      </c>
      <c r="AF188" s="178">
        <v>16.538017995356103</v>
      </c>
      <c r="AG188" s="178">
        <v>14.141055823071614</v>
      </c>
      <c r="AH188" s="178">
        <v>12.086361327862093</v>
      </c>
      <c r="AI188" s="178">
        <v>8.2550848388828424</v>
      </c>
      <c r="AJ188" s="178">
        <v>6.7078214281742987</v>
      </c>
      <c r="AK188" s="178">
        <v>6.7078214281742987</v>
      </c>
      <c r="AL188" s="178">
        <v>6.7078214281742987</v>
      </c>
      <c r="AM188" s="178">
        <v>6.7078214281742987</v>
      </c>
      <c r="AN188" s="178">
        <v>11.941706843052046</v>
      </c>
      <c r="AO188" s="178">
        <v>21.724283178992799</v>
      </c>
      <c r="AP188" s="178">
        <v>22.352225909678069</v>
      </c>
      <c r="AQ188" s="178">
        <v>25.888205238467755</v>
      </c>
      <c r="AR188" s="178">
        <v>25.863027597420075</v>
      </c>
      <c r="AS188" s="178">
        <v>25.863027597420075</v>
      </c>
      <c r="AT188" s="178">
        <v>24.865302448015235</v>
      </c>
      <c r="AU188" s="178">
        <v>24.331530899624255</v>
      </c>
      <c r="AV188" s="178">
        <v>24.381263511984109</v>
      </c>
      <c r="AW188" s="178">
        <v>24.381263511984109</v>
      </c>
      <c r="AX188" s="178">
        <v>23.970805342394552</v>
      </c>
      <c r="AY188" s="178">
        <v>24.379909000024448</v>
      </c>
      <c r="AZ188" s="178">
        <v>17.483620477967744</v>
      </c>
      <c r="BA188" s="178">
        <v>4.5600039853753493</v>
      </c>
      <c r="BB188" s="178">
        <v>3.1977931162409767</v>
      </c>
      <c r="BC188" s="178">
        <v>0.29914774637085362</v>
      </c>
      <c r="BD188" s="178">
        <v>0.31921158868859489</v>
      </c>
      <c r="BE188" s="178">
        <v>0.31921158868859489</v>
      </c>
      <c r="BF188" s="178">
        <v>0.19897282130303395</v>
      </c>
      <c r="BG188" s="178">
        <v>3.8910564399996517E-2</v>
      </c>
      <c r="BH188" s="178">
        <v>-1.0889999999985633E-3</v>
      </c>
      <c r="BI188" s="178">
        <v>-1.0889999999985633E-3</v>
      </c>
      <c r="BJ188" s="178">
        <v>0.33000000000000806</v>
      </c>
      <c r="BK188" s="178">
        <v>0</v>
      </c>
      <c r="BL188" s="178">
        <v>0</v>
      </c>
      <c r="BM188" s="178">
        <v>0</v>
      </c>
      <c r="BN188" s="178">
        <v>0</v>
      </c>
      <c r="BO188" s="178">
        <v>0</v>
      </c>
      <c r="BP188" s="178">
        <v>0</v>
      </c>
      <c r="BQ188" s="178">
        <v>0</v>
      </c>
      <c r="BR188" s="178">
        <v>0</v>
      </c>
      <c r="BS188" s="178">
        <v>0</v>
      </c>
      <c r="BT188" s="178">
        <v>0</v>
      </c>
      <c r="BU188" s="178">
        <v>0</v>
      </c>
      <c r="BV188" s="178">
        <v>0</v>
      </c>
      <c r="BW188" s="178">
        <v>0</v>
      </c>
      <c r="BX188" s="178">
        <v>0</v>
      </c>
      <c r="BY188" s="178">
        <v>0</v>
      </c>
      <c r="BZ188" s="178">
        <v>0</v>
      </c>
      <c r="CA188" s="178">
        <v>0</v>
      </c>
      <c r="CB188" s="178">
        <v>0</v>
      </c>
      <c r="CC188" s="178">
        <v>0</v>
      </c>
      <c r="CD188" s="178">
        <v>0</v>
      </c>
      <c r="CE188" s="178">
        <v>0</v>
      </c>
      <c r="CF188" s="178">
        <v>0</v>
      </c>
      <c r="CG188" s="178">
        <v>0</v>
      </c>
      <c r="CH188" s="178">
        <v>0</v>
      </c>
      <c r="CI188" s="178">
        <v>0</v>
      </c>
      <c r="CJ188" s="178">
        <v>0</v>
      </c>
      <c r="CK188" s="178">
        <v>0</v>
      </c>
      <c r="CL188" s="178">
        <v>0</v>
      </c>
      <c r="CM188" s="178">
        <v>0</v>
      </c>
      <c r="CN188" s="178">
        <v>0</v>
      </c>
      <c r="CO188" s="178">
        <v>0</v>
      </c>
      <c r="CP188" s="178">
        <v>0</v>
      </c>
      <c r="CQ188" s="178">
        <v>0</v>
      </c>
      <c r="CR188" s="178">
        <v>0.9218317682194721</v>
      </c>
      <c r="CS188" s="178">
        <v>1.8628385310691442</v>
      </c>
      <c r="CT188" s="178">
        <v>1.8628385310691442</v>
      </c>
      <c r="CU188" s="178">
        <v>1.8628385310691442</v>
      </c>
      <c r="CV188" s="178">
        <v>1.8628385310691442</v>
      </c>
      <c r="CW188" s="178">
        <v>3.3386143051141293</v>
      </c>
      <c r="CX188" s="178">
        <v>3.3386143051141293</v>
      </c>
      <c r="CY188" s="178">
        <v>3.3386143051141293</v>
      </c>
      <c r="CZ188" s="178">
        <v>4.1052134012746322</v>
      </c>
      <c r="DA188" s="178">
        <v>4.1052134012746322</v>
      </c>
      <c r="DB188" s="178">
        <v>4.1052134012746322</v>
      </c>
      <c r="DC188" s="178">
        <v>4.1052134012746322</v>
      </c>
      <c r="DD188" s="178">
        <v>3.1543042543720645</v>
      </c>
      <c r="DE188" s="178">
        <v>2.2013669582961137</v>
      </c>
      <c r="DF188" s="178">
        <v>2.855455706829213</v>
      </c>
      <c r="DG188" s="178">
        <v>2.8863123435412641</v>
      </c>
      <c r="DH188" s="178">
        <v>3.8443078325330005</v>
      </c>
      <c r="DI188" s="178">
        <v>3.3287583218366334</v>
      </c>
      <c r="DJ188" s="178">
        <v>3.3287583218366334</v>
      </c>
      <c r="DK188" s="178">
        <v>3.3875501613567893</v>
      </c>
      <c r="DL188" s="178">
        <v>2.6262357187990526</v>
      </c>
      <c r="DM188" s="178">
        <v>6.5692949698026082</v>
      </c>
      <c r="DN188" s="178">
        <v>6.7615330911285909</v>
      </c>
      <c r="DO188" s="178">
        <v>7.5751823286233311</v>
      </c>
      <c r="DP188" s="178">
        <v>7.5751823286233311</v>
      </c>
      <c r="DQ188" s="178">
        <v>7.5751823286233311</v>
      </c>
      <c r="DR188" s="178">
        <v>6.8910794203332015</v>
      </c>
      <c r="DS188" s="178">
        <v>6.8590217138190468</v>
      </c>
      <c r="DT188" s="178">
        <v>6.2445692532572705</v>
      </c>
      <c r="DU188" s="178">
        <v>5.5445204954018834</v>
      </c>
      <c r="DV188" s="178">
        <v>5.5445204954018834</v>
      </c>
      <c r="DW188" s="178">
        <v>5.4845020840795122</v>
      </c>
      <c r="DX188" s="178">
        <v>5.4845020840795122</v>
      </c>
      <c r="DY188" s="178">
        <v>1.5815801223832304</v>
      </c>
      <c r="DZ188" s="178">
        <v>1.3986691847200694</v>
      </c>
      <c r="EA188" s="178">
        <v>0.6317362539155047</v>
      </c>
      <c r="EB188" s="178">
        <v>0.6317362539155047</v>
      </c>
      <c r="EC188" s="178">
        <v>0.6317362539155047</v>
      </c>
      <c r="ED188" s="178">
        <v>0.6317362539155047</v>
      </c>
      <c r="EE188" s="178">
        <v>0.6317362539155047</v>
      </c>
      <c r="EF188" s="178">
        <v>0.45047599999998855</v>
      </c>
      <c r="EG188" s="178">
        <v>0.86117299999999286</v>
      </c>
      <c r="EH188" s="178">
        <v>1.1133259324999756</v>
      </c>
      <c r="EI188" s="178">
        <v>1.1133259324999756</v>
      </c>
      <c r="EJ188" s="178">
        <v>1.1133259324999756</v>
      </c>
      <c r="EK188" s="178">
        <v>1.1133259324999756</v>
      </c>
      <c r="EL188" s="178">
        <v>1.1133259324999756</v>
      </c>
      <c r="EM188" s="178">
        <v>1.1133259324999756</v>
      </c>
      <c r="EN188" s="178">
        <v>1.1133259324999756</v>
      </c>
      <c r="EO188" s="178">
        <v>1.1133259324999756</v>
      </c>
      <c r="EP188" s="178">
        <v>1.1133259324999756</v>
      </c>
      <c r="EQ188" s="178">
        <v>1.1133259324999756</v>
      </c>
      <c r="ER188" s="178">
        <v>1.3454918999999732</v>
      </c>
      <c r="ES188" s="178">
        <v>0.65099999999997937</v>
      </c>
      <c r="ET188" s="178">
        <v>0.40000000000000036</v>
      </c>
      <c r="EU188" s="178">
        <v>0.40000000000000036</v>
      </c>
      <c r="EV188" s="178">
        <v>0.40000000000000036</v>
      </c>
      <c r="EW188" s="178">
        <v>0.40000000000000036</v>
      </c>
      <c r="EX188" s="178">
        <v>0.40000000000000036</v>
      </c>
      <c r="EY188" s="178">
        <v>0.40000000000000036</v>
      </c>
      <c r="EZ188" s="178">
        <v>0.40000000000000036</v>
      </c>
      <c r="FA188" s="178">
        <v>0.40000000000000036</v>
      </c>
      <c r="FB188" s="178">
        <v>0.40000000000000036</v>
      </c>
      <c r="FC188" s="178">
        <v>0.40000000000000036</v>
      </c>
      <c r="FD188" s="178">
        <v>0.8799999999999919</v>
      </c>
      <c r="FE188" s="178">
        <v>0.8799999999999919</v>
      </c>
      <c r="FF188" s="178">
        <v>1.1523759999999994</v>
      </c>
      <c r="FG188" s="178">
        <v>1.486178840800001</v>
      </c>
      <c r="FH188" s="178">
        <v>3.9827388402836839</v>
      </c>
      <c r="FI188" s="178">
        <v>5.6048695661921055</v>
      </c>
      <c r="FJ188" s="178">
        <v>7.1150192009886482</v>
      </c>
      <c r="FK188" s="178">
        <v>7.1150192009886482</v>
      </c>
      <c r="FL188" s="178">
        <v>7.1150192009886482</v>
      </c>
      <c r="FM188" s="178">
        <v>7.2396735926017808</v>
      </c>
      <c r="FN188" s="178">
        <v>7.2396735926017808</v>
      </c>
      <c r="FO188" s="178">
        <v>7.2396735926017808</v>
      </c>
      <c r="FP188" s="178">
        <v>23.227824770563043</v>
      </c>
      <c r="FQ188" s="178">
        <v>30.091614610283422</v>
      </c>
      <c r="FR188" s="178">
        <v>31.544717316611525</v>
      </c>
      <c r="FS188" s="178">
        <v>31.859386230754726</v>
      </c>
      <c r="FT188" s="178">
        <v>28.693525503371763</v>
      </c>
      <c r="FU188" s="380">
        <v>26.716744292410155</v>
      </c>
      <c r="FV188" s="380">
        <v>24.930241834181377</v>
      </c>
      <c r="FW188" s="380">
        <v>25.279785644748642</v>
      </c>
      <c r="FX188" s="380">
        <v>25.279785644748642</v>
      </c>
      <c r="FY188" s="380">
        <v>25.134161595944683</v>
      </c>
      <c r="FZ188" s="380">
        <v>25.134161595944683</v>
      </c>
      <c r="GA188" s="380">
        <v>25.134161595944683</v>
      </c>
      <c r="GB188" s="380">
        <v>24.875084656822644</v>
      </c>
      <c r="GC188" s="380">
        <v>70.202481114617882</v>
      </c>
    </row>
    <row r="189" spans="2:185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>
        <v>144.84794169875198</v>
      </c>
      <c r="Q189" s="178">
        <v>138.09242499044467</v>
      </c>
      <c r="R189" s="178">
        <v>87.240147354425829</v>
      </c>
      <c r="S189" s="178">
        <v>94.899807878130545</v>
      </c>
      <c r="T189" s="178">
        <v>84.714848847660434</v>
      </c>
      <c r="U189" s="178">
        <v>85.069762573950499</v>
      </c>
      <c r="V189" s="178">
        <v>85.822370051497529</v>
      </c>
      <c r="W189" s="178">
        <v>79.458471161364841</v>
      </c>
      <c r="X189" s="178">
        <v>72.503243765837695</v>
      </c>
      <c r="Y189" s="178">
        <v>70.535848595565653</v>
      </c>
      <c r="Z189" s="178">
        <v>70.880232942186197</v>
      </c>
      <c r="AA189" s="178">
        <v>65.830506977823859</v>
      </c>
      <c r="AB189" s="178">
        <v>63.080292447595255</v>
      </c>
      <c r="AC189" s="178">
        <v>58.019820286809122</v>
      </c>
      <c r="AD189" s="178">
        <v>52.38161071878482</v>
      </c>
      <c r="AE189" s="178">
        <v>42.832450875817599</v>
      </c>
      <c r="AF189" s="178">
        <v>41.85843513677159</v>
      </c>
      <c r="AG189" s="178">
        <v>37.777743743442251</v>
      </c>
      <c r="AH189" s="178">
        <v>36.010681070551477</v>
      </c>
      <c r="AI189" s="178">
        <v>34.890546598020066</v>
      </c>
      <c r="AJ189" s="178">
        <v>36.419767108545727</v>
      </c>
      <c r="AK189" s="178">
        <v>36.609710096066308</v>
      </c>
      <c r="AL189" s="178">
        <v>31.326244340911337</v>
      </c>
      <c r="AM189" s="178">
        <v>24.41433674402127</v>
      </c>
      <c r="AN189" s="178">
        <v>19.070380997912562</v>
      </c>
      <c r="AO189" s="178">
        <v>17.251266372932218</v>
      </c>
      <c r="AP189" s="178">
        <v>16.605126743244725</v>
      </c>
      <c r="AQ189" s="178">
        <v>16.872543027529762</v>
      </c>
      <c r="AR189" s="178">
        <v>14.900784577236958</v>
      </c>
      <c r="AS189" s="178">
        <v>14.696597182391468</v>
      </c>
      <c r="AT189" s="178">
        <v>13.945921006634855</v>
      </c>
      <c r="AU189" s="178">
        <v>11.496907464092887</v>
      </c>
      <c r="AV189" s="178">
        <v>9.3667394298826867</v>
      </c>
      <c r="AW189" s="178">
        <v>8.9865789491948789</v>
      </c>
      <c r="AX189" s="178">
        <v>9.7808307474669185</v>
      </c>
      <c r="AY189" s="178">
        <v>9.2471739313334069</v>
      </c>
      <c r="AZ189" s="178">
        <v>8.4174212786689129</v>
      </c>
      <c r="BA189" s="178">
        <v>8.0939481172208616</v>
      </c>
      <c r="BB189" s="178">
        <v>6.9601703119145819</v>
      </c>
      <c r="BC189" s="178">
        <v>6.4068546676428362</v>
      </c>
      <c r="BD189" s="178">
        <v>6.4174709356930704</v>
      </c>
      <c r="BE189" s="178">
        <v>5.2492047628256877</v>
      </c>
      <c r="BF189" s="178">
        <v>6.0150298515620815</v>
      </c>
      <c r="BG189" s="178">
        <v>7.5868381515777683</v>
      </c>
      <c r="BH189" s="178">
        <v>7.8220473773886301</v>
      </c>
      <c r="BI189" s="178">
        <v>8.1444174612357081</v>
      </c>
      <c r="BJ189" s="178">
        <v>7.2762610871663247</v>
      </c>
      <c r="BK189" s="178">
        <v>7.7040400168330248</v>
      </c>
      <c r="BL189" s="178">
        <v>7.329361416237723</v>
      </c>
      <c r="BM189" s="178">
        <v>7.1366503433706763</v>
      </c>
      <c r="BN189" s="178">
        <v>7.1902186685423475</v>
      </c>
      <c r="BO189" s="178">
        <v>7.1902186685423475</v>
      </c>
      <c r="BP189" s="178">
        <v>8.9760094224974996</v>
      </c>
      <c r="BQ189" s="178">
        <v>10.523468756296971</v>
      </c>
      <c r="BR189" s="178">
        <v>9.164043037506131</v>
      </c>
      <c r="BS189" s="178">
        <v>8.6324261227187513</v>
      </c>
      <c r="BT189" s="178">
        <v>10.431297234517857</v>
      </c>
      <c r="BU189" s="178">
        <v>10.244757881081146</v>
      </c>
      <c r="BV189" s="178">
        <v>10.178670504990993</v>
      </c>
      <c r="BW189" s="178">
        <v>9.4784982368627535</v>
      </c>
      <c r="BX189" s="178">
        <v>9.4239009407143257</v>
      </c>
      <c r="BY189" s="178">
        <v>9.5879219773997058</v>
      </c>
      <c r="BZ189" s="178">
        <v>9.9384280746787503</v>
      </c>
      <c r="CA189" s="178">
        <v>10.92787392735084</v>
      </c>
      <c r="CB189" s="178">
        <v>8.8924002324814122</v>
      </c>
      <c r="CC189" s="178">
        <v>8.9568208991541276</v>
      </c>
      <c r="CD189" s="178">
        <v>10.076756595290902</v>
      </c>
      <c r="CE189" s="178">
        <v>9.0973292009679732</v>
      </c>
      <c r="CF189" s="178">
        <v>6.7668263629839798</v>
      </c>
      <c r="CG189" s="178">
        <v>7.2875364746378235</v>
      </c>
      <c r="CH189" s="178">
        <v>8.1992070335045852</v>
      </c>
      <c r="CI189" s="178">
        <v>10.41573920517127</v>
      </c>
      <c r="CJ189" s="178">
        <v>14.029785952930563</v>
      </c>
      <c r="CK189" s="178">
        <v>15.759233913900994</v>
      </c>
      <c r="CL189" s="178">
        <v>16.255163679597693</v>
      </c>
      <c r="CM189" s="178">
        <v>16.88886377894141</v>
      </c>
      <c r="CN189" s="178">
        <v>18.396127216314806</v>
      </c>
      <c r="CO189" s="178">
        <v>18.127787550767405</v>
      </c>
      <c r="CP189" s="178">
        <v>15.93210376729588</v>
      </c>
      <c r="CQ189" s="178">
        <v>17.551105715168358</v>
      </c>
      <c r="CR189" s="178">
        <v>17.816535475826601</v>
      </c>
      <c r="CS189" s="178">
        <v>18.39262421893757</v>
      </c>
      <c r="CT189" s="178">
        <v>20.054967304536685</v>
      </c>
      <c r="CU189" s="178">
        <v>20.428358538312708</v>
      </c>
      <c r="CV189" s="178">
        <v>19.548084758668296</v>
      </c>
      <c r="CW189" s="178">
        <v>19.297259578039181</v>
      </c>
      <c r="CX189" s="178">
        <v>19.058661694750679</v>
      </c>
      <c r="CY189" s="178">
        <v>18.554312316986454</v>
      </c>
      <c r="CZ189" s="178">
        <v>19.322313756926413</v>
      </c>
      <c r="DA189" s="178">
        <v>21.028462754517861</v>
      </c>
      <c r="DB189" s="178">
        <v>22.667067530909101</v>
      </c>
      <c r="DC189" s="178">
        <v>21.549189627232714</v>
      </c>
      <c r="DD189" s="178">
        <v>23.052217160418387</v>
      </c>
      <c r="DE189" s="178">
        <v>23.011384990677143</v>
      </c>
      <c r="DF189" s="178">
        <v>24.434603391457909</v>
      </c>
      <c r="DG189" s="178">
        <v>29.260006047280207</v>
      </c>
      <c r="DH189" s="178">
        <v>30.000069492611026</v>
      </c>
      <c r="DI189" s="178">
        <v>29.527305624848886</v>
      </c>
      <c r="DJ189" s="178">
        <v>30.139025075139038</v>
      </c>
      <c r="DK189" s="178">
        <v>29.614036171134671</v>
      </c>
      <c r="DL189" s="178">
        <v>27.961760336846233</v>
      </c>
      <c r="DM189" s="178">
        <v>27.570536367290053</v>
      </c>
      <c r="DN189" s="178">
        <v>26.636573171699318</v>
      </c>
      <c r="DO189" s="178">
        <v>26.472020060766411</v>
      </c>
      <c r="DP189" s="178">
        <v>26.17648231550924</v>
      </c>
      <c r="DQ189" s="178">
        <v>26.059134781792714</v>
      </c>
      <c r="DR189" s="178">
        <v>23.08813273836958</v>
      </c>
      <c r="DS189" s="178">
        <v>17.863719084077868</v>
      </c>
      <c r="DT189" s="178">
        <v>14.918000945423081</v>
      </c>
      <c r="DU189" s="178">
        <v>14.489350490220732</v>
      </c>
      <c r="DV189" s="178">
        <v>13.896371360893855</v>
      </c>
      <c r="DW189" s="178">
        <v>14.119696079092714</v>
      </c>
      <c r="DX189" s="178">
        <v>14.146520650844053</v>
      </c>
      <c r="DY189" s="178">
        <v>12.481148381979136</v>
      </c>
      <c r="DZ189" s="178">
        <v>12.27628611376943</v>
      </c>
      <c r="EA189" s="178">
        <v>12.362484669253027</v>
      </c>
      <c r="EB189" s="178">
        <v>11.34232485193014</v>
      </c>
      <c r="EC189" s="178">
        <v>10.577876396722875</v>
      </c>
      <c r="ED189" s="178">
        <v>10.303021455044782</v>
      </c>
      <c r="EE189" s="178">
        <v>9.3141481447204022</v>
      </c>
      <c r="EF189" s="178">
        <v>9.2821909601736419</v>
      </c>
      <c r="EG189" s="178">
        <v>9.3038782376017259</v>
      </c>
      <c r="EH189" s="178">
        <v>9.5647726262344968</v>
      </c>
      <c r="EI189" s="178">
        <v>9.4017459831044814</v>
      </c>
      <c r="EJ189" s="178">
        <v>9.7819526268745562</v>
      </c>
      <c r="EK189" s="178">
        <v>9.6078510070876977</v>
      </c>
      <c r="EL189" s="178">
        <v>9.2597168897450732</v>
      </c>
      <c r="EM189" s="178">
        <v>9.639580810589532</v>
      </c>
      <c r="EN189" s="178">
        <v>9.5197442258402987</v>
      </c>
      <c r="EO189" s="178">
        <v>9.7047621779260851</v>
      </c>
      <c r="EP189" s="178">
        <v>9.606801779116525</v>
      </c>
      <c r="EQ189" s="178">
        <v>9.7804707064749863</v>
      </c>
      <c r="ER189" s="178">
        <v>10.292801371076754</v>
      </c>
      <c r="ES189" s="178">
        <v>10.041141209218152</v>
      </c>
      <c r="ET189" s="178">
        <v>9.8009482231478309</v>
      </c>
      <c r="EU189" s="178">
        <v>10.084558858335813</v>
      </c>
      <c r="EV189" s="178">
        <v>9.9429499858681325</v>
      </c>
      <c r="EW189" s="178">
        <v>10.008437695578753</v>
      </c>
      <c r="EX189" s="178">
        <v>10.52326360135314</v>
      </c>
      <c r="EY189" s="178">
        <v>10.632670910402208</v>
      </c>
      <c r="EZ189" s="178">
        <v>11.303972305561306</v>
      </c>
      <c r="FA189" s="178">
        <v>11.160425515881522</v>
      </c>
      <c r="FB189" s="178">
        <v>10.983805177425342</v>
      </c>
      <c r="FC189" s="178">
        <v>10.676553195522231</v>
      </c>
      <c r="FD189" s="178">
        <v>10.0749312914153</v>
      </c>
      <c r="FE189" s="178">
        <v>10.392339366134484</v>
      </c>
      <c r="FF189" s="178">
        <v>10.732616041122057</v>
      </c>
      <c r="FG189" s="178">
        <v>10.941090050711978</v>
      </c>
      <c r="FH189" s="178">
        <v>11.281838469573756</v>
      </c>
      <c r="FI189" s="178">
        <v>11.84492744287946</v>
      </c>
      <c r="FJ189" s="178">
        <v>12.133130427370521</v>
      </c>
      <c r="FK189" s="178">
        <v>12.487982105938134</v>
      </c>
      <c r="FL189" s="178">
        <v>12.51022612059225</v>
      </c>
      <c r="FM189" s="178">
        <v>12.724680046324677</v>
      </c>
      <c r="FN189" s="178">
        <v>13.688905477395274</v>
      </c>
      <c r="FO189" s="178">
        <v>15.236657894540206</v>
      </c>
      <c r="FP189" s="178">
        <v>16.816967820948481</v>
      </c>
      <c r="FQ189" s="178">
        <v>19.226042707599046</v>
      </c>
      <c r="FR189" s="178">
        <v>21.235204807152176</v>
      </c>
      <c r="FS189" s="178">
        <v>24.86830411054126</v>
      </c>
      <c r="FT189" s="178">
        <v>27.19940935322127</v>
      </c>
      <c r="FU189" s="380">
        <v>29.560069665008591</v>
      </c>
      <c r="FV189" s="380">
        <v>28.074406549039743</v>
      </c>
      <c r="FW189" s="380">
        <v>32.638955999001595</v>
      </c>
      <c r="FX189" s="380">
        <v>34.31726623702771</v>
      </c>
      <c r="FY189" s="380">
        <v>36.978145330870092</v>
      </c>
      <c r="FZ189" s="380">
        <v>37.910245136375977</v>
      </c>
      <c r="GA189" s="380">
        <v>37.555328055356242</v>
      </c>
      <c r="GB189" s="380">
        <v>37.204731199220653</v>
      </c>
      <c r="GC189" s="380">
        <v>37.497960661663129</v>
      </c>
    </row>
    <row r="190" spans="2:185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>
        <v>110.82055251796406</v>
      </c>
      <c r="Q190" s="178">
        <v>105.26642361194143</v>
      </c>
      <c r="R190" s="178">
        <v>89.258497256851271</v>
      </c>
      <c r="S190" s="178">
        <v>91.779734897864245</v>
      </c>
      <c r="T190" s="178">
        <v>89.255620577533406</v>
      </c>
      <c r="U190" s="178">
        <v>83.744183998948614</v>
      </c>
      <c r="V190" s="178">
        <v>94.529821084485931</v>
      </c>
      <c r="W190" s="178">
        <v>91.104806816262737</v>
      </c>
      <c r="X190" s="178">
        <v>85.592342514892209</v>
      </c>
      <c r="Y190" s="178">
        <v>75.704510783527638</v>
      </c>
      <c r="Z190" s="178">
        <v>74.992126436302243</v>
      </c>
      <c r="AA190" s="178">
        <v>68.13713941807822</v>
      </c>
      <c r="AB190" s="178">
        <v>62.383457473358696</v>
      </c>
      <c r="AC190" s="178">
        <v>57.5845604380685</v>
      </c>
      <c r="AD190" s="178">
        <v>54.244820827829734</v>
      </c>
      <c r="AE190" s="178">
        <v>49.96530566662787</v>
      </c>
      <c r="AF190" s="178">
        <v>42.146745149220187</v>
      </c>
      <c r="AG190" s="178">
        <v>40.179934838979392</v>
      </c>
      <c r="AH190" s="178">
        <v>30.016253538040672</v>
      </c>
      <c r="AI190" s="178">
        <v>25.978946067624186</v>
      </c>
      <c r="AJ190" s="178">
        <v>24.058797988821134</v>
      </c>
      <c r="AK190" s="178">
        <v>23.298077439389118</v>
      </c>
      <c r="AL190" s="178">
        <v>20.15497437003182</v>
      </c>
      <c r="AM190" s="178">
        <v>20.001519741206742</v>
      </c>
      <c r="AN190" s="178">
        <v>18.637461742764639</v>
      </c>
      <c r="AO190" s="178">
        <v>17.781169997933532</v>
      </c>
      <c r="AP190" s="178">
        <v>15.242436108384783</v>
      </c>
      <c r="AQ190" s="178">
        <v>12.049630070702122</v>
      </c>
      <c r="AR190" s="178">
        <v>12.192958339020477</v>
      </c>
      <c r="AS190" s="178">
        <v>11.158211666741447</v>
      </c>
      <c r="AT190" s="178">
        <v>8.9069887125280189</v>
      </c>
      <c r="AU190" s="178">
        <v>8.1960232075797723</v>
      </c>
      <c r="AV190" s="178">
        <v>8.432188750844638</v>
      </c>
      <c r="AW190" s="178">
        <v>8.5940439435267635</v>
      </c>
      <c r="AX190" s="178">
        <v>8.3672212935551826</v>
      </c>
      <c r="AY190" s="178">
        <v>6.8108948811157921</v>
      </c>
      <c r="AZ190" s="178">
        <v>6.9176844180895092</v>
      </c>
      <c r="BA190" s="178">
        <v>6.5662967489532598</v>
      </c>
      <c r="BB190" s="178">
        <v>6.236994994645273</v>
      </c>
      <c r="BC190" s="178">
        <v>5.9300434299501825</v>
      </c>
      <c r="BD190" s="178">
        <v>4.1811983733236247</v>
      </c>
      <c r="BE190" s="178">
        <v>3.2217161541991279</v>
      </c>
      <c r="BF190" s="178">
        <v>3.1598697095291284</v>
      </c>
      <c r="BG190" s="178">
        <v>2.9236414136988742</v>
      </c>
      <c r="BH190" s="178">
        <v>2.2409482175086204</v>
      </c>
      <c r="BI190" s="178">
        <v>1.7025171507828896</v>
      </c>
      <c r="BJ190" s="178">
        <v>1.4085499428318604</v>
      </c>
      <c r="BK190" s="178">
        <v>1.6312034457003355</v>
      </c>
      <c r="BL190" s="178">
        <v>2.1590522850108096</v>
      </c>
      <c r="BM190" s="178">
        <v>2.087598111749922</v>
      </c>
      <c r="BN190" s="178">
        <v>2.0773903727126619</v>
      </c>
      <c r="BO190" s="178">
        <v>2.0059933170962552</v>
      </c>
      <c r="BP190" s="178">
        <v>2.5563853673683523</v>
      </c>
      <c r="BQ190" s="178">
        <v>3.8069479875401546</v>
      </c>
      <c r="BR190" s="178">
        <v>4.4811537848213456</v>
      </c>
      <c r="BS190" s="178">
        <v>5.1901367662970266</v>
      </c>
      <c r="BT190" s="178">
        <v>6.5424915244046922</v>
      </c>
      <c r="BU190" s="178">
        <v>7.2874694893141134</v>
      </c>
      <c r="BV190" s="178">
        <v>7.3839896038087049</v>
      </c>
      <c r="BW190" s="178">
        <v>7.2984417132659463</v>
      </c>
      <c r="BX190" s="178">
        <v>6.8719773185391242</v>
      </c>
      <c r="BY190" s="178">
        <v>7.2780502250589185</v>
      </c>
      <c r="BZ190" s="178">
        <v>7.417511690351497</v>
      </c>
      <c r="CA190" s="178">
        <v>7.5034371071620809</v>
      </c>
      <c r="CB190" s="178">
        <v>7.0226525047150545</v>
      </c>
      <c r="CC190" s="178">
        <v>7.392534289810837</v>
      </c>
      <c r="CD190" s="178">
        <v>6.9234315886541165</v>
      </c>
      <c r="CE190" s="178">
        <v>6.2663543006675315</v>
      </c>
      <c r="CF190" s="178">
        <v>4.7397491911627121</v>
      </c>
      <c r="CG190" s="178">
        <v>4.9579353565247342</v>
      </c>
      <c r="CH190" s="178">
        <v>6.3835100302975567</v>
      </c>
      <c r="CI190" s="178">
        <v>7.2953081031105427</v>
      </c>
      <c r="CJ190" s="178">
        <v>7.6378310340063482</v>
      </c>
      <c r="CK190" s="178">
        <v>7.7128848060193045</v>
      </c>
      <c r="CL190" s="178">
        <v>7.7128848060193045</v>
      </c>
      <c r="CM190" s="178">
        <v>7.7882160272844114</v>
      </c>
      <c r="CN190" s="178">
        <v>7.8204976133962045</v>
      </c>
      <c r="CO190" s="178">
        <v>7.9902602547870849</v>
      </c>
      <c r="CP190" s="178">
        <v>7.9579568565655068</v>
      </c>
      <c r="CQ190" s="178">
        <v>7.9256566799853045</v>
      </c>
      <c r="CR190" s="178">
        <v>7.9272985334144286</v>
      </c>
      <c r="CS190" s="178">
        <v>7.3529174485445159</v>
      </c>
      <c r="CT190" s="178">
        <v>6.2062276925656468</v>
      </c>
      <c r="CU190" s="178">
        <v>5.4095189939370458</v>
      </c>
      <c r="CV190" s="178">
        <v>5.1612559585713091</v>
      </c>
      <c r="CW190" s="178">
        <v>4.9339236896592586</v>
      </c>
      <c r="CX190" s="178">
        <v>6.7724570018201424</v>
      </c>
      <c r="CY190" s="178">
        <v>8.5769015472644696</v>
      </c>
      <c r="CZ190" s="178">
        <v>10.690352041833906</v>
      </c>
      <c r="DA190" s="178">
        <v>10.039372913767108</v>
      </c>
      <c r="DB190" s="178">
        <v>10.626381936092733</v>
      </c>
      <c r="DC190" s="178">
        <v>11.131113794257551</v>
      </c>
      <c r="DD190" s="178">
        <v>12.178587734921663</v>
      </c>
      <c r="DE190" s="178">
        <v>13.09138025422769</v>
      </c>
      <c r="DF190" s="178">
        <v>14.087139460549336</v>
      </c>
      <c r="DG190" s="178">
        <v>14.1770480420792</v>
      </c>
      <c r="DH190" s="178">
        <v>14.446242356834205</v>
      </c>
      <c r="DI190" s="178">
        <v>14.546640148474467</v>
      </c>
      <c r="DJ190" s="178">
        <v>13.446028471626814</v>
      </c>
      <c r="DK190" s="178">
        <v>12.150164116567662</v>
      </c>
      <c r="DL190" s="178">
        <v>10.734152565407795</v>
      </c>
      <c r="DM190" s="178">
        <v>12.331664765022188</v>
      </c>
      <c r="DN190" s="178">
        <v>12.961334264511738</v>
      </c>
      <c r="DO190" s="178">
        <v>13.219299679868612</v>
      </c>
      <c r="DP190" s="178">
        <v>13.083137637322494</v>
      </c>
      <c r="DQ190" s="178">
        <v>13.500851985884864</v>
      </c>
      <c r="DR190" s="178">
        <v>13.655521053800523</v>
      </c>
      <c r="DS190" s="178">
        <v>15.418964546684499</v>
      </c>
      <c r="DT190" s="178">
        <v>15.748817708005625</v>
      </c>
      <c r="DU190" s="178">
        <v>16.520891435855422</v>
      </c>
      <c r="DV190" s="178">
        <v>16.214400055157153</v>
      </c>
      <c r="DW190" s="178">
        <v>16.192172794241678</v>
      </c>
      <c r="DX190" s="178">
        <v>16.076234931700185</v>
      </c>
      <c r="DY190" s="178">
        <v>14.039356065701924</v>
      </c>
      <c r="DZ190" s="178">
        <v>13.319474734193237</v>
      </c>
      <c r="EA190" s="178">
        <v>13.064263090396565</v>
      </c>
      <c r="EB190" s="178">
        <v>12.578291541254538</v>
      </c>
      <c r="EC190" s="178">
        <v>11.510697604506959</v>
      </c>
      <c r="ED190" s="178">
        <v>10.754273420719995</v>
      </c>
      <c r="EE190" s="178">
        <v>9.6696883119879793</v>
      </c>
      <c r="EF190" s="178">
        <v>9.4771197590964196</v>
      </c>
      <c r="EG190" s="178">
        <v>9.2494940645478039</v>
      </c>
      <c r="EH190" s="178">
        <v>9.303771436400222</v>
      </c>
      <c r="EI190" s="178">
        <v>9.2603409123368952</v>
      </c>
      <c r="EJ190" s="178">
        <v>9.4013080056140286</v>
      </c>
      <c r="EK190" s="178">
        <v>9.3796100071995792</v>
      </c>
      <c r="EL190" s="178">
        <v>9.1298352822029685</v>
      </c>
      <c r="EM190" s="178">
        <v>9.5091346103933549</v>
      </c>
      <c r="EN190" s="178">
        <v>9.7269332074704895</v>
      </c>
      <c r="EO190" s="178">
        <v>9.5090264788289183</v>
      </c>
      <c r="EP190" s="178">
        <v>9.4981560175941624</v>
      </c>
      <c r="EQ190" s="178">
        <v>10.278119139207442</v>
      </c>
      <c r="ER190" s="178">
        <v>11.910327319573199</v>
      </c>
      <c r="ES190" s="178">
        <v>12.321150031233508</v>
      </c>
      <c r="ET190" s="178">
        <v>12.410391187281778</v>
      </c>
      <c r="EU190" s="178">
        <v>12.868388408654962</v>
      </c>
      <c r="EV190" s="178">
        <v>13.796931994532514</v>
      </c>
      <c r="EW190" s="178">
        <v>13.954951935806402</v>
      </c>
      <c r="EX190" s="178">
        <v>13.796192922262641</v>
      </c>
      <c r="EY190" s="178">
        <v>13.514658550856783</v>
      </c>
      <c r="EZ190" s="178">
        <v>13.841368068321525</v>
      </c>
      <c r="FA190" s="178">
        <v>14.656866874501894</v>
      </c>
      <c r="FB190" s="178">
        <v>15.499178812227775</v>
      </c>
      <c r="FC190" s="178">
        <v>14.99996821618279</v>
      </c>
      <c r="FD190" s="178">
        <v>14.211988794184659</v>
      </c>
      <c r="FE190" s="178">
        <v>14.155537633254367</v>
      </c>
      <c r="FF190" s="178">
        <v>14.552029031206537</v>
      </c>
      <c r="FG190" s="178">
        <v>15.288953208465884</v>
      </c>
      <c r="FH190" s="178">
        <v>14.90359886231094</v>
      </c>
      <c r="FI190" s="178">
        <v>15.620608245069034</v>
      </c>
      <c r="FJ190" s="178">
        <v>16.922564272143536</v>
      </c>
      <c r="FK190" s="178">
        <v>16.95736265436738</v>
      </c>
      <c r="FL190" s="178">
        <v>16.841620583457594</v>
      </c>
      <c r="FM190" s="178">
        <v>17.671848395232303</v>
      </c>
      <c r="FN190" s="178">
        <v>18.483618316161298</v>
      </c>
      <c r="FO190" s="178">
        <v>20.253231729997001</v>
      </c>
      <c r="FP190" s="178">
        <v>24.484495649532679</v>
      </c>
      <c r="FQ190" s="178">
        <v>26.799111927063301</v>
      </c>
      <c r="FR190" s="178">
        <v>31.927754804651197</v>
      </c>
      <c r="FS190" s="178">
        <v>34.262988934343142</v>
      </c>
      <c r="FT190" s="178">
        <v>37.454681608753958</v>
      </c>
      <c r="FU190" s="380">
        <v>42.623269892496872</v>
      </c>
      <c r="FV190" s="380">
        <v>40.543230087206219</v>
      </c>
      <c r="FW190" s="380">
        <v>54.751805880227408</v>
      </c>
      <c r="FX190" s="380">
        <v>59.411989038978199</v>
      </c>
      <c r="FY190" s="380">
        <v>62.149456283825444</v>
      </c>
      <c r="FZ190" s="380">
        <v>64.165016717225257</v>
      </c>
      <c r="GA190" s="380">
        <v>64.876956725068808</v>
      </c>
      <c r="GB190" s="380">
        <v>63.636808235943754</v>
      </c>
      <c r="GC190" s="380">
        <v>64.558347693918776</v>
      </c>
    </row>
    <row r="191" spans="2:185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</row>
    <row r="192" spans="2:185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</row>
    <row r="193" spans="2:185" s="319" customFormat="1">
      <c r="B193" s="319" t="s">
        <v>112</v>
      </c>
      <c r="D193" s="180">
        <v>7.8921300000000008</v>
      </c>
      <c r="E193" s="180">
        <v>6.2061440000000001</v>
      </c>
      <c r="F193" s="180">
        <v>6.6055389999999994</v>
      </c>
      <c r="G193" s="180">
        <v>4.0995680000000005</v>
      </c>
      <c r="H193" s="180">
        <v>6.9784889999999997</v>
      </c>
      <c r="I193" s="180">
        <v>5.1850680000000002</v>
      </c>
      <c r="J193" s="180">
        <v>7.299588</v>
      </c>
      <c r="K193" s="180">
        <v>7.3904789999999991</v>
      </c>
      <c r="L193" s="180">
        <v>4.9195009999999995</v>
      </c>
      <c r="M193" s="180">
        <v>3.8248280000000006</v>
      </c>
      <c r="N193" s="180">
        <v>6.3253400000000006</v>
      </c>
      <c r="O193" s="180">
        <v>8.5131529999999991</v>
      </c>
      <c r="P193" s="180">
        <v>6.814427516055046</v>
      </c>
      <c r="Q193" s="180">
        <v>7.4906829999999989</v>
      </c>
      <c r="R193" s="180">
        <v>5.3505910000000005</v>
      </c>
      <c r="S193" s="180">
        <v>6.9567186714031974</v>
      </c>
      <c r="T193" s="180">
        <v>5.6922930000000003</v>
      </c>
      <c r="U193" s="180">
        <v>5.3248050000000005</v>
      </c>
      <c r="V193" s="180">
        <v>4.0328030000000004</v>
      </c>
      <c r="W193" s="180">
        <v>5.0333239999999995</v>
      </c>
      <c r="X193" s="180">
        <v>2.6768470000000004</v>
      </c>
      <c r="Y193" s="180">
        <v>1.4453130000000001</v>
      </c>
      <c r="Z193" s="180">
        <v>2.2081330000000006</v>
      </c>
      <c r="AA193" s="180">
        <v>4.1487189999999989</v>
      </c>
      <c r="AB193" s="180">
        <v>2.7741629999999997</v>
      </c>
      <c r="AC193" s="180">
        <v>2.5928159999999996</v>
      </c>
      <c r="AD193" s="180">
        <v>1.9334150000000001</v>
      </c>
      <c r="AE193" s="180">
        <v>2.5109909999999998</v>
      </c>
      <c r="AF193" s="180">
        <v>5.3182740000000006</v>
      </c>
      <c r="AG193" s="180">
        <v>1.8631720000000003</v>
      </c>
      <c r="AH193" s="180">
        <v>1.369054</v>
      </c>
      <c r="AI193" s="180">
        <v>1.53101</v>
      </c>
      <c r="AJ193" s="180">
        <v>1.432725</v>
      </c>
      <c r="AK193" s="180">
        <v>1.4440139999999999</v>
      </c>
      <c r="AL193" s="180">
        <v>1.9853539999999998</v>
      </c>
      <c r="AM193" s="180">
        <v>2.3819459999999997</v>
      </c>
      <c r="AN193" s="180">
        <v>1.8905700000000001</v>
      </c>
      <c r="AO193" s="180">
        <v>2.0722440000000004</v>
      </c>
      <c r="AP193" s="180">
        <v>1.8612900000000001</v>
      </c>
      <c r="AQ193" s="180">
        <v>1.4049670000000001</v>
      </c>
      <c r="AR193" s="180">
        <v>1.2617130000000001</v>
      </c>
      <c r="AS193" s="180">
        <v>0.98688900000000002</v>
      </c>
      <c r="AT193" s="180">
        <v>1.0854419999999998</v>
      </c>
      <c r="AU193" s="180">
        <v>1.1003019999999997</v>
      </c>
      <c r="AV193" s="180">
        <v>1.0678449999999999</v>
      </c>
      <c r="AW193" s="180">
        <v>0.93238500000000013</v>
      </c>
      <c r="AX193" s="180">
        <v>1.1117930000000003</v>
      </c>
      <c r="AY193" s="180">
        <v>1.8185110000000002</v>
      </c>
      <c r="AZ193" s="180">
        <v>0.77068600000000009</v>
      </c>
      <c r="BA193" s="180">
        <v>0.65595100000000006</v>
      </c>
      <c r="BB193" s="180">
        <v>0.72379400000000005</v>
      </c>
      <c r="BC193" s="180">
        <v>0.79495300000000013</v>
      </c>
      <c r="BD193" s="180">
        <v>0.75358900000000018</v>
      </c>
      <c r="BE193" s="180">
        <v>0.71035799999999993</v>
      </c>
      <c r="BF193" s="180">
        <v>0.80850100000000014</v>
      </c>
      <c r="BG193" s="180">
        <v>0.78418900000000002</v>
      </c>
      <c r="BH193" s="180">
        <v>0.75987700000000002</v>
      </c>
      <c r="BI193" s="180">
        <v>0.82541999999999993</v>
      </c>
      <c r="BJ193" s="180">
        <v>1.3488169999999999</v>
      </c>
      <c r="BK193" s="180">
        <v>1.8164959999999999</v>
      </c>
      <c r="BL193" s="180">
        <v>0.76944099999999982</v>
      </c>
      <c r="BM193" s="180">
        <v>0.7763690000000002</v>
      </c>
      <c r="BN193" s="180">
        <v>0.74147200000000002</v>
      </c>
      <c r="BO193" s="180">
        <v>0.73862700000000003</v>
      </c>
      <c r="BP193" s="180">
        <v>0.81727300000000003</v>
      </c>
      <c r="BQ193" s="180">
        <v>0.759548</v>
      </c>
      <c r="BR193" s="180">
        <v>0.85664800000000008</v>
      </c>
      <c r="BS193" s="180">
        <v>0.70536200000000027</v>
      </c>
      <c r="BT193" s="180">
        <v>0.7134419999999998</v>
      </c>
      <c r="BU193" s="180">
        <v>0.77644900000000006</v>
      </c>
      <c r="BV193" s="180">
        <v>0.93257000000000023</v>
      </c>
      <c r="BW193" s="180">
        <v>1.7684750000000002</v>
      </c>
      <c r="BX193" s="180">
        <v>0.79959400000000014</v>
      </c>
      <c r="BY193" s="180">
        <v>0.68201400000000012</v>
      </c>
      <c r="BZ193" s="180">
        <v>0.59784900000000007</v>
      </c>
      <c r="CA193" s="180">
        <v>0.79374099999999992</v>
      </c>
      <c r="CB193" s="180">
        <v>0.87802599999999986</v>
      </c>
      <c r="CC193" s="180">
        <v>0.94391200000000008</v>
      </c>
      <c r="CD193" s="180">
        <v>1.0930250000000001</v>
      </c>
      <c r="CE193" s="180">
        <v>0.88202500000000006</v>
      </c>
      <c r="CF193" s="180">
        <v>0.736147</v>
      </c>
      <c r="CG193" s="180">
        <v>0.99494900000000008</v>
      </c>
      <c r="CH193" s="180">
        <v>1.0240850000000001</v>
      </c>
      <c r="CI193" s="180">
        <v>1.6105269999999998</v>
      </c>
      <c r="CJ193" s="180">
        <v>0.84128799999999981</v>
      </c>
      <c r="CK193" s="180">
        <v>0.91157500000000014</v>
      </c>
      <c r="CL193" s="180">
        <v>0.88029299999999988</v>
      </c>
      <c r="CM193" s="180">
        <v>0.98619200000000007</v>
      </c>
      <c r="CN193" s="180">
        <v>0.92980899999999989</v>
      </c>
      <c r="CO193" s="180">
        <v>0.99011300000000013</v>
      </c>
      <c r="CP193" s="180">
        <v>0.98443900000000006</v>
      </c>
      <c r="CQ193" s="180">
        <v>0.7244219999999999</v>
      </c>
      <c r="CR193" s="180">
        <v>0.71011426803799726</v>
      </c>
      <c r="CS193" s="180">
        <v>0.796083458832609</v>
      </c>
      <c r="CT193" s="180">
        <v>1.1053763394875937</v>
      </c>
      <c r="CU193" s="180">
        <v>1.7741154827410766</v>
      </c>
      <c r="CV193" s="180">
        <v>0.73354928559508137</v>
      </c>
      <c r="CW193" s="180">
        <v>0.7691527582873523</v>
      </c>
      <c r="CX193" s="180">
        <v>0.96733497530846924</v>
      </c>
      <c r="CY193" s="180">
        <v>0.9110798569618267</v>
      </c>
      <c r="CZ193" s="180">
        <v>1.0997180111025806</v>
      </c>
      <c r="DA193" s="180">
        <v>0.97380369352649709</v>
      </c>
      <c r="DB193" s="180">
        <v>1.0506577574035343</v>
      </c>
      <c r="DC193" s="180">
        <v>0.98742364641727476</v>
      </c>
      <c r="DD193" s="180">
        <v>2.1394275518470183</v>
      </c>
      <c r="DE193" s="180">
        <v>1.083269</v>
      </c>
      <c r="DF193" s="180">
        <v>0.91993500000000017</v>
      </c>
      <c r="DG193" s="180">
        <v>1.419397</v>
      </c>
      <c r="DH193" s="180">
        <v>0.6344316962880765</v>
      </c>
      <c r="DI193" s="180">
        <v>0.83086614497947808</v>
      </c>
      <c r="DJ193" s="180">
        <v>0.78211554165605857</v>
      </c>
      <c r="DK193" s="180">
        <v>0.91806978935183992</v>
      </c>
      <c r="DL193" s="180">
        <v>0.9763291407889334</v>
      </c>
      <c r="DM193" s="180">
        <v>1.0497920644740666</v>
      </c>
      <c r="DN193" s="180">
        <v>0.74055821659265519</v>
      </c>
      <c r="DO193" s="180">
        <v>0.72199613207412072</v>
      </c>
      <c r="DP193" s="180">
        <v>0.75020556568731522</v>
      </c>
      <c r="DQ193" s="180">
        <v>0.79996876296849317</v>
      </c>
      <c r="DR193" s="180">
        <v>0.85372266270960595</v>
      </c>
      <c r="DS193" s="180">
        <v>1.7136995415433671</v>
      </c>
      <c r="DT193" s="180">
        <v>0.7202794532929081</v>
      </c>
      <c r="DU193" s="180">
        <v>0.68308200000000008</v>
      </c>
      <c r="DV193" s="180">
        <v>0.59101399999999993</v>
      </c>
      <c r="DW193" s="180">
        <v>0.6871560000000001</v>
      </c>
      <c r="DX193" s="180">
        <v>0.63575000000000004</v>
      </c>
      <c r="DY193" s="180">
        <v>0.66583099999999995</v>
      </c>
      <c r="DZ193" s="180">
        <v>0.64395400000000003</v>
      </c>
      <c r="EA193" s="180">
        <v>0.58499100000000004</v>
      </c>
      <c r="EB193" s="180">
        <v>0.51557299999999995</v>
      </c>
      <c r="EC193" s="180">
        <v>0.92582100000000012</v>
      </c>
      <c r="ED193" s="180">
        <v>0.92818500000000004</v>
      </c>
      <c r="EE193" s="180">
        <v>0.97003499999999998</v>
      </c>
      <c r="EF193" s="180">
        <v>0.60099100000000005</v>
      </c>
      <c r="EG193" s="180">
        <v>0.80712400000000017</v>
      </c>
      <c r="EH193" s="180">
        <v>0.65030900000000003</v>
      </c>
      <c r="EI193" s="180">
        <v>0.58773999999999993</v>
      </c>
      <c r="EJ193" s="180">
        <v>0.86230800000000007</v>
      </c>
      <c r="EK193" s="180">
        <v>0.6115219999999999</v>
      </c>
      <c r="EL193" s="180">
        <v>0.51042200000000004</v>
      </c>
      <c r="EM193" s="180">
        <v>0.52194099999999999</v>
      </c>
      <c r="EN193" s="180">
        <v>0.49123800000000006</v>
      </c>
      <c r="EO193" s="180">
        <v>0.39442999999999995</v>
      </c>
      <c r="EP193" s="180">
        <v>0.50037500000000001</v>
      </c>
      <c r="EQ193" s="180">
        <v>0.719329</v>
      </c>
      <c r="ER193" s="180">
        <v>0.72729800000000011</v>
      </c>
      <c r="ES193" s="180">
        <v>0.46615299999999998</v>
      </c>
      <c r="ET193" s="180">
        <v>0.49258099999999988</v>
      </c>
      <c r="EU193" s="180">
        <v>0.49461100000000008</v>
      </c>
      <c r="EV193" s="180">
        <v>0.60338599999999998</v>
      </c>
      <c r="EW193" s="180">
        <v>0.54965700000000006</v>
      </c>
      <c r="EX193" s="180">
        <v>0.59670600000000018</v>
      </c>
      <c r="EY193" s="180">
        <v>0.57382</v>
      </c>
      <c r="EZ193" s="180">
        <v>0.61329800000000012</v>
      </c>
      <c r="FA193" s="180">
        <v>0.67539400000000005</v>
      </c>
      <c r="FB193" s="180">
        <v>0.50785899999999995</v>
      </c>
      <c r="FC193" s="180">
        <v>0.705735</v>
      </c>
      <c r="FD193" s="180">
        <v>0.7149859999999999</v>
      </c>
      <c r="FE193" s="180">
        <v>0.72729700000000019</v>
      </c>
      <c r="FF193" s="180">
        <v>0.5991820000000001</v>
      </c>
      <c r="FG193" s="180">
        <v>0.82348800000000011</v>
      </c>
      <c r="FH193" s="180">
        <v>1.2189210000000004</v>
      </c>
      <c r="FI193" s="180">
        <v>1.2404329999999999</v>
      </c>
      <c r="FJ193" s="180">
        <v>1.328873</v>
      </c>
      <c r="FK193" s="180">
        <v>1.1216199999999998</v>
      </c>
      <c r="FL193" s="180">
        <v>1.1898739999999999</v>
      </c>
      <c r="FM193" s="180">
        <v>1.3203891404146615</v>
      </c>
      <c r="FN193" s="180">
        <v>1.2714990000000002</v>
      </c>
      <c r="FO193" s="180">
        <v>1.5550851225712359</v>
      </c>
      <c r="FP193" s="180">
        <v>3.641248</v>
      </c>
      <c r="FQ193" s="180">
        <v>3.2345149999999991</v>
      </c>
      <c r="FR193" s="180">
        <v>3.3224910000000003</v>
      </c>
      <c r="FS193" s="180">
        <v>3.0697020000000004</v>
      </c>
      <c r="FT193" s="180">
        <v>3.2060189999999995</v>
      </c>
      <c r="FU193" s="362">
        <v>3.0673819999999998</v>
      </c>
      <c r="FV193" s="362">
        <v>0</v>
      </c>
      <c r="FW193" s="362">
        <v>3.1035460000000006</v>
      </c>
      <c r="FX193" s="362">
        <v>1.964707</v>
      </c>
      <c r="FY193" s="362">
        <v>1.6551290000000001</v>
      </c>
      <c r="FZ193" s="362">
        <v>2.6512340000000001</v>
      </c>
      <c r="GA193" s="362">
        <v>1.9896049999999998</v>
      </c>
      <c r="GB193" s="362">
        <v>2.2628020000000002</v>
      </c>
      <c r="GC193" s="362">
        <v>2.7396700000000003</v>
      </c>
    </row>
    <row r="194" spans="2:185" s="234" customFormat="1">
      <c r="B194" s="234" t="s">
        <v>113</v>
      </c>
      <c r="D194" s="178">
        <v>2.8963050000000004</v>
      </c>
      <c r="E194" s="178">
        <v>2.5666799999999999</v>
      </c>
      <c r="F194" s="178">
        <v>1.5514349999999999</v>
      </c>
      <c r="G194" s="178">
        <v>2.9007000000000001</v>
      </c>
      <c r="H194" s="178">
        <v>3.3445950000000004</v>
      </c>
      <c r="I194" s="178">
        <v>2.39967</v>
      </c>
      <c r="J194" s="178">
        <v>4.2104100000000004</v>
      </c>
      <c r="K194" s="178">
        <v>4.0521900000000004</v>
      </c>
      <c r="L194" s="178">
        <v>2.9050950000000006</v>
      </c>
      <c r="M194" s="178">
        <v>1.8415050000000002</v>
      </c>
      <c r="N194" s="178">
        <v>2.9666250000000001</v>
      </c>
      <c r="O194" s="178">
        <v>4.0038450000000001</v>
      </c>
      <c r="P194" s="178">
        <v>3.2049126261467888</v>
      </c>
      <c r="Q194" s="178">
        <v>3.6698250000000003</v>
      </c>
      <c r="R194" s="178">
        <v>2.9842050000000002</v>
      </c>
      <c r="S194" s="178">
        <v>3.8799965541740677</v>
      </c>
      <c r="T194" s="178">
        <v>1.8678750000000002</v>
      </c>
      <c r="U194" s="178">
        <v>2.6062349999999999</v>
      </c>
      <c r="V194" s="178">
        <v>1.52946</v>
      </c>
      <c r="W194" s="178">
        <v>2.2458450000000001</v>
      </c>
      <c r="X194" s="178">
        <v>1.55583</v>
      </c>
      <c r="Y194" s="178">
        <v>0.81307499999999999</v>
      </c>
      <c r="Z194" s="178">
        <v>0.97569000000000017</v>
      </c>
      <c r="AA194" s="178">
        <v>2.8831199999999999</v>
      </c>
      <c r="AB194" s="178">
        <v>1.7228400000000001</v>
      </c>
      <c r="AC194" s="178">
        <v>1.850295</v>
      </c>
      <c r="AD194" s="178">
        <v>1.2877350000000001</v>
      </c>
      <c r="AE194" s="178">
        <v>1.015245</v>
      </c>
      <c r="AF194" s="178">
        <v>1.2437850000000001</v>
      </c>
      <c r="AG194" s="178">
        <v>1.0591950000000001</v>
      </c>
      <c r="AH194" s="178">
        <v>0.60211500000000007</v>
      </c>
      <c r="AI194" s="178">
        <v>0.72957000000000005</v>
      </c>
      <c r="AJ194" s="178">
        <v>0.80428500000000014</v>
      </c>
      <c r="AK194" s="178">
        <v>0.91416000000000008</v>
      </c>
      <c r="AL194" s="178">
        <v>0.62409000000000003</v>
      </c>
      <c r="AM194" s="178">
        <v>0.79988999999999999</v>
      </c>
      <c r="AN194" s="178">
        <v>0.32962500000000006</v>
      </c>
      <c r="AO194" s="178">
        <v>0.619695</v>
      </c>
      <c r="AP194" s="178">
        <v>0.96250500000000005</v>
      </c>
      <c r="AQ194" s="178">
        <v>0.94492500000000001</v>
      </c>
      <c r="AR194" s="178">
        <v>0.94932000000000016</v>
      </c>
      <c r="AS194" s="178">
        <v>0.57135000000000002</v>
      </c>
      <c r="AT194" s="178">
        <v>0.72517500000000001</v>
      </c>
      <c r="AU194" s="178">
        <v>0.84384000000000003</v>
      </c>
      <c r="AV194" s="178">
        <v>0.57135000000000002</v>
      </c>
      <c r="AW194" s="178">
        <v>0.55376999999999998</v>
      </c>
      <c r="AX194" s="178">
        <v>0.79549500000000006</v>
      </c>
      <c r="AY194" s="178">
        <v>1.0679850000000002</v>
      </c>
      <c r="AZ194" s="178">
        <v>0.27688499999999999</v>
      </c>
      <c r="BA194" s="178">
        <v>0.30764999999999998</v>
      </c>
      <c r="BB194" s="178">
        <v>0.47026500000000004</v>
      </c>
      <c r="BC194" s="178">
        <v>0.33841500000000002</v>
      </c>
      <c r="BD194" s="178">
        <v>0.46147500000000008</v>
      </c>
      <c r="BE194" s="178">
        <v>0.53179500000000002</v>
      </c>
      <c r="BF194" s="178">
        <v>0.46147500000000008</v>
      </c>
      <c r="BG194" s="178">
        <v>0.51201750000000001</v>
      </c>
      <c r="BH194" s="178">
        <v>0.56256000000000006</v>
      </c>
      <c r="BI194" s="178">
        <v>0.34720499999999999</v>
      </c>
      <c r="BJ194" s="178">
        <v>0.74714999999999998</v>
      </c>
      <c r="BK194" s="178">
        <v>0.90097499999999997</v>
      </c>
      <c r="BL194" s="178">
        <v>0.33401999999999998</v>
      </c>
      <c r="BM194" s="178">
        <v>0.46147500000000008</v>
      </c>
      <c r="BN194" s="178">
        <v>0.22414500000000001</v>
      </c>
      <c r="BO194" s="178">
        <v>2.6370000000000001E-2</v>
      </c>
      <c r="BP194" s="178">
        <v>0.56256000000000006</v>
      </c>
      <c r="BQ194" s="178">
        <v>0.39115500000000003</v>
      </c>
      <c r="BR194" s="178">
        <v>0.78670499999999999</v>
      </c>
      <c r="BS194" s="178">
        <v>0.58893000000000006</v>
      </c>
      <c r="BT194" s="178">
        <v>0.37357499999999999</v>
      </c>
      <c r="BU194" s="178">
        <v>0.47466000000000008</v>
      </c>
      <c r="BV194" s="178">
        <v>0.81747000000000014</v>
      </c>
      <c r="BW194" s="178">
        <v>0.94492500000000001</v>
      </c>
      <c r="BX194" s="178">
        <v>0.62409000000000003</v>
      </c>
      <c r="BY194" s="178">
        <v>0.80428500000000014</v>
      </c>
      <c r="BZ194" s="178">
        <v>0.47905500000000001</v>
      </c>
      <c r="CA194" s="178">
        <v>0.51421499999999998</v>
      </c>
      <c r="CB194" s="178">
        <v>0.75154500000000002</v>
      </c>
      <c r="CC194" s="178">
        <v>0.54498000000000002</v>
      </c>
      <c r="CD194" s="178">
        <v>0.65046000000000004</v>
      </c>
      <c r="CE194" s="178">
        <v>0.77791500000000002</v>
      </c>
      <c r="CF194" s="178">
        <v>0.646065</v>
      </c>
      <c r="CG194" s="178">
        <v>0.60650999999999999</v>
      </c>
      <c r="CH194" s="178">
        <v>0.79110000000000014</v>
      </c>
      <c r="CI194" s="178">
        <v>0.91855500000000001</v>
      </c>
      <c r="CJ194" s="178">
        <v>0.52300499999999994</v>
      </c>
      <c r="CK194" s="178">
        <v>0.4395</v>
      </c>
      <c r="CL194" s="178">
        <v>0.39555000000000007</v>
      </c>
      <c r="CM194" s="178">
        <v>0.45708000000000004</v>
      </c>
      <c r="CN194" s="178">
        <v>0.43071000000000004</v>
      </c>
      <c r="CO194" s="178">
        <v>0.72957000000000005</v>
      </c>
      <c r="CP194" s="178">
        <v>0.839445</v>
      </c>
      <c r="CQ194" s="178">
        <v>0.52300499999999994</v>
      </c>
      <c r="CR194" s="178">
        <v>0.51449946209552355</v>
      </c>
      <c r="CS194" s="178">
        <v>0.60414157072936869</v>
      </c>
      <c r="CT194" s="178">
        <v>0.53315304229877036</v>
      </c>
      <c r="CU194" s="178">
        <v>1.2138452351203686</v>
      </c>
      <c r="CV194" s="178">
        <v>0.37668239738351306</v>
      </c>
      <c r="CW194" s="178">
        <v>0.56930362451390715</v>
      </c>
      <c r="CX194" s="178">
        <v>0.45694085597862638</v>
      </c>
      <c r="CY194" s="178">
        <v>0.66373850356174746</v>
      </c>
      <c r="CZ194" s="178">
        <v>0.40799992537466118</v>
      </c>
      <c r="DA194" s="178">
        <v>0.42632429337192046</v>
      </c>
      <c r="DB194" s="178">
        <v>0.51773670633160962</v>
      </c>
      <c r="DC194" s="178">
        <v>0.6429544599527236</v>
      </c>
      <c r="DD194" s="178">
        <v>0.74954712775727417</v>
      </c>
      <c r="DE194" s="178">
        <v>0.58893000000000006</v>
      </c>
      <c r="DF194" s="178">
        <v>0.50102999999999998</v>
      </c>
      <c r="DG194" s="178">
        <v>0.77791500000000002</v>
      </c>
      <c r="DH194" s="178">
        <v>0.33057436661321538</v>
      </c>
      <c r="DI194" s="178">
        <v>0.44424801630718169</v>
      </c>
      <c r="DJ194" s="178">
        <v>0.33809425293632223</v>
      </c>
      <c r="DK194" s="178">
        <v>0.61914988459106279</v>
      </c>
      <c r="DL194" s="178">
        <v>0.60124595142056858</v>
      </c>
      <c r="DM194" s="178">
        <v>0.34177958428796673</v>
      </c>
      <c r="DN194" s="178">
        <v>0.44028029706129551</v>
      </c>
      <c r="DO194" s="178">
        <v>0.34497181401320165</v>
      </c>
      <c r="DP194" s="178">
        <v>0.4123383334368198</v>
      </c>
      <c r="DQ194" s="178">
        <v>0.39352151029849125</v>
      </c>
      <c r="DR194" s="178">
        <v>0.46217561348954939</v>
      </c>
      <c r="DS194" s="178">
        <v>1.0709345983362613</v>
      </c>
      <c r="DT194" s="178">
        <v>0.39830025835455041</v>
      </c>
      <c r="DU194" s="178">
        <v>0.30764999999999998</v>
      </c>
      <c r="DV194" s="178">
        <v>0.32083499999999998</v>
      </c>
      <c r="DW194" s="178">
        <v>0.37797000000000003</v>
      </c>
      <c r="DX194" s="178">
        <v>0.39555000000000007</v>
      </c>
      <c r="DY194" s="178">
        <v>0.38675999999999999</v>
      </c>
      <c r="DZ194" s="178">
        <v>0.39555000000000007</v>
      </c>
      <c r="EA194" s="178">
        <v>0.33841500000000002</v>
      </c>
      <c r="EB194" s="178">
        <v>0.31204500000000002</v>
      </c>
      <c r="EC194" s="178">
        <v>0.35599500000000006</v>
      </c>
      <c r="ED194" s="178">
        <v>0.40873500000000007</v>
      </c>
      <c r="EE194" s="178">
        <v>0.52300499999999994</v>
      </c>
      <c r="EF194" s="178">
        <v>0.32962500000000006</v>
      </c>
      <c r="EG194" s="178">
        <v>0.46587000000000001</v>
      </c>
      <c r="EH194" s="178">
        <v>0.36918000000000001</v>
      </c>
      <c r="EI194" s="178">
        <v>0.30764999999999998</v>
      </c>
      <c r="EJ194" s="178">
        <v>0.40873500000000007</v>
      </c>
      <c r="EK194" s="178">
        <v>0.34720499999999999</v>
      </c>
      <c r="EL194" s="178">
        <v>0.28128000000000003</v>
      </c>
      <c r="EM194" s="178">
        <v>0.21975</v>
      </c>
      <c r="EN194" s="178">
        <v>0.21535500000000002</v>
      </c>
      <c r="EO194" s="178">
        <v>0.19338</v>
      </c>
      <c r="EP194" s="178">
        <v>0.25051499999999999</v>
      </c>
      <c r="EQ194" s="178">
        <v>0.32083499999999998</v>
      </c>
      <c r="ER194" s="178">
        <v>0.32962500000000006</v>
      </c>
      <c r="ES194" s="178">
        <v>0.21096000000000001</v>
      </c>
      <c r="ET194" s="178">
        <v>0.19338</v>
      </c>
      <c r="EU194" s="178">
        <v>0.206565</v>
      </c>
      <c r="EV194" s="178">
        <v>0.232935</v>
      </c>
      <c r="EW194" s="178">
        <v>0.17580000000000001</v>
      </c>
      <c r="EX194" s="178">
        <v>0.18898500000000001</v>
      </c>
      <c r="EY194" s="178">
        <v>0.24172500000000002</v>
      </c>
      <c r="EZ194" s="178">
        <v>0.22854000000000002</v>
      </c>
      <c r="FA194" s="178">
        <v>0.21535500000000002</v>
      </c>
      <c r="FB194" s="178">
        <v>0.19338</v>
      </c>
      <c r="FC194" s="178">
        <v>0.25930500000000001</v>
      </c>
      <c r="FD194" s="178">
        <v>0.19338</v>
      </c>
      <c r="FE194" s="178">
        <v>0.39555000000000007</v>
      </c>
      <c r="FF194" s="178">
        <v>0.303255</v>
      </c>
      <c r="FG194" s="178">
        <v>0.35160000000000002</v>
      </c>
      <c r="FH194" s="178">
        <v>0.47905500000000001</v>
      </c>
      <c r="FI194" s="178">
        <v>0.52739999999999998</v>
      </c>
      <c r="FJ194" s="178">
        <v>0.65046000000000004</v>
      </c>
      <c r="FK194" s="178">
        <v>0.51421499999999998</v>
      </c>
      <c r="FL194" s="178">
        <v>0.54937499999999995</v>
      </c>
      <c r="FM194" s="178">
        <v>0.52674394344348419</v>
      </c>
      <c r="FN194" s="178">
        <v>0.619695</v>
      </c>
      <c r="FO194" s="178">
        <v>0.64953292739833091</v>
      </c>
      <c r="FP194" s="178">
        <v>0.76912500000000006</v>
      </c>
      <c r="FQ194" s="178">
        <v>1.6613100000000001</v>
      </c>
      <c r="FR194" s="178">
        <v>1.57341</v>
      </c>
      <c r="FS194" s="178">
        <v>1.4459550000000001</v>
      </c>
      <c r="FT194" s="178">
        <v>1.903035</v>
      </c>
      <c r="FU194" s="380">
        <v>1.47672</v>
      </c>
      <c r="FV194" s="380">
        <v>0</v>
      </c>
      <c r="FW194" s="380">
        <v>2.0436750000000004</v>
      </c>
      <c r="FX194" s="380">
        <v>0.94492500000000001</v>
      </c>
      <c r="FY194" s="380">
        <v>0.38675999999999999</v>
      </c>
      <c r="FZ194" s="380">
        <v>0.49224000000000012</v>
      </c>
      <c r="GA194" s="380">
        <v>1.0196399999999999</v>
      </c>
      <c r="GB194" s="380">
        <v>0.95811000000000002</v>
      </c>
      <c r="GC194" s="380">
        <v>0.65485499999999996</v>
      </c>
    </row>
    <row r="195" spans="2:185" s="234" customFormat="1">
      <c r="B195" s="234" t="s">
        <v>114</v>
      </c>
      <c r="D195" s="178">
        <v>0.142842</v>
      </c>
      <c r="E195" s="178">
        <v>0.19497800000000001</v>
      </c>
      <c r="F195" s="178">
        <v>0.12581800000000001</v>
      </c>
      <c r="G195" s="178">
        <v>0.163324</v>
      </c>
      <c r="H195" s="178">
        <v>0.204288</v>
      </c>
      <c r="I195" s="178">
        <v>0.16545200000000002</v>
      </c>
      <c r="J195" s="178">
        <v>0.11225199999999999</v>
      </c>
      <c r="K195" s="178">
        <v>0.12023199999999999</v>
      </c>
      <c r="L195" s="178">
        <v>0.116242</v>
      </c>
      <c r="M195" s="178">
        <v>7.7406000000000003E-2</v>
      </c>
      <c r="N195" s="178">
        <v>0.10108</v>
      </c>
      <c r="O195" s="178">
        <v>0.28009799999999996</v>
      </c>
      <c r="P195" s="178">
        <v>0.22420688532110092</v>
      </c>
      <c r="Q195" s="178">
        <v>0.18832800000000002</v>
      </c>
      <c r="R195" s="178">
        <v>0.17822000000000002</v>
      </c>
      <c r="S195" s="178">
        <v>0.23171765541740677</v>
      </c>
      <c r="T195" s="178">
        <v>0.11890200000000001</v>
      </c>
      <c r="U195" s="178">
        <v>0.10640000000000001</v>
      </c>
      <c r="V195" s="178">
        <v>0.13858600000000001</v>
      </c>
      <c r="W195" s="178">
        <v>0.11118800000000001</v>
      </c>
      <c r="X195" s="178">
        <v>5.8254E-2</v>
      </c>
      <c r="Y195" s="178">
        <v>4.8146000000000001E-2</v>
      </c>
      <c r="Z195" s="178">
        <v>0.11517800000000002</v>
      </c>
      <c r="AA195" s="178">
        <v>0.13911800000000002</v>
      </c>
      <c r="AB195" s="178">
        <v>0.12342399999999999</v>
      </c>
      <c r="AC195" s="178">
        <v>0.13938400000000001</v>
      </c>
      <c r="AD195" s="178">
        <v>6.4638000000000015E-2</v>
      </c>
      <c r="AE195" s="178">
        <v>3.3782E-2</v>
      </c>
      <c r="AF195" s="178">
        <v>2.1014000000000005E-2</v>
      </c>
      <c r="AG195" s="178">
        <v>8.7780000000000011E-3</v>
      </c>
      <c r="AH195" s="178">
        <v>1.2501999999999999E-2</v>
      </c>
      <c r="AI195" s="178">
        <v>1.0108000000000001E-2</v>
      </c>
      <c r="AJ195" s="178">
        <v>9.0440000000000017E-3</v>
      </c>
      <c r="AK195" s="178">
        <v>1.6758000000000002E-2</v>
      </c>
      <c r="AL195" s="178">
        <v>1.8353999999999999E-2</v>
      </c>
      <c r="AM195" s="178">
        <v>3.1654000000000002E-2</v>
      </c>
      <c r="AN195" s="178">
        <v>-8.5120000000000005E-3</v>
      </c>
      <c r="AO195" s="178">
        <v>1.2768E-2</v>
      </c>
      <c r="AP195" s="178">
        <v>2.6600000000000002E-2</v>
      </c>
      <c r="AQ195" s="178">
        <v>1.064E-2</v>
      </c>
      <c r="AR195" s="178">
        <v>1.729E-2</v>
      </c>
      <c r="AS195" s="178">
        <v>7.1820000000000009E-3</v>
      </c>
      <c r="AT195" s="178">
        <v>1.0906000000000001E-2</v>
      </c>
      <c r="AU195" s="178">
        <v>1.064E-2</v>
      </c>
      <c r="AV195" s="178">
        <v>1.33E-3</v>
      </c>
      <c r="AW195" s="178">
        <v>3.2185999999999999E-2</v>
      </c>
      <c r="AX195" s="178">
        <v>3.7505999999999998E-2</v>
      </c>
      <c r="AY195" s="178">
        <v>7.5810000000000002E-2</v>
      </c>
      <c r="AZ195" s="178">
        <v>3.4048000000000002E-2</v>
      </c>
      <c r="BA195" s="178">
        <v>-1.1172E-2</v>
      </c>
      <c r="BB195" s="178">
        <v>1.1704000000000001E-2</v>
      </c>
      <c r="BC195" s="178">
        <v>1.7822000000000001E-2</v>
      </c>
      <c r="BD195" s="178">
        <v>7.1820000000000009E-3</v>
      </c>
      <c r="BE195" s="178">
        <v>1.0640000000000001E-3</v>
      </c>
      <c r="BF195" s="178">
        <v>1.8620000000000004E-3</v>
      </c>
      <c r="BG195" s="178">
        <v>3.5910000000000004E-3</v>
      </c>
      <c r="BH195" s="178">
        <v>5.3200000000000001E-3</v>
      </c>
      <c r="BI195" s="178">
        <v>4.2560000000000002E-3</v>
      </c>
      <c r="BJ195" s="178">
        <v>1.8620000000000004E-3</v>
      </c>
      <c r="BK195" s="178">
        <v>2.2876000000000004E-2</v>
      </c>
      <c r="BL195" s="178">
        <v>7.7139999999999995E-3</v>
      </c>
      <c r="BM195" s="178">
        <v>4.3092000000000005E-2</v>
      </c>
      <c r="BN195" s="178">
        <v>3.1122E-2</v>
      </c>
      <c r="BO195" s="178">
        <v>4.7879999999999997E-3</v>
      </c>
      <c r="BP195" s="178">
        <v>1.0640000000000001E-3</v>
      </c>
      <c r="BQ195" s="178">
        <v>2.9260000000000002E-3</v>
      </c>
      <c r="BR195" s="178">
        <v>2.6600000000000001E-4</v>
      </c>
      <c r="BS195" s="178">
        <v>5.3200000000000003E-4</v>
      </c>
      <c r="BT195" s="178">
        <v>3.4580000000000006E-3</v>
      </c>
      <c r="BU195" s="178">
        <v>5.3200000000000001E-3</v>
      </c>
      <c r="BV195" s="178">
        <v>1.0640000000000001E-3</v>
      </c>
      <c r="BW195" s="178">
        <v>7.9799999999999999E-4</v>
      </c>
      <c r="BX195" s="178">
        <v>2.66E-3</v>
      </c>
      <c r="BY195" s="178">
        <v>1.3566E-2</v>
      </c>
      <c r="BZ195" s="178">
        <v>1.1970000000000001E-2</v>
      </c>
      <c r="CA195" s="178">
        <v>5.0540000000000003E-3</v>
      </c>
      <c r="CB195" s="178">
        <v>1.1172E-2</v>
      </c>
      <c r="CC195" s="178">
        <v>2.1014000000000005E-2</v>
      </c>
      <c r="CD195" s="178">
        <v>3.0057999999999998E-2</v>
      </c>
      <c r="CE195" s="178">
        <v>1.9418000000000001E-2</v>
      </c>
      <c r="CF195" s="178">
        <v>1.3300000000000001E-2</v>
      </c>
      <c r="CG195" s="178">
        <v>3.0057999999999998E-2</v>
      </c>
      <c r="CH195" s="178">
        <v>1.1970000000000001E-2</v>
      </c>
      <c r="CI195" s="178">
        <v>2.2078E-2</v>
      </c>
      <c r="CJ195" s="178">
        <v>4.3624000000000003E-2</v>
      </c>
      <c r="CK195" s="178">
        <v>3.9900000000000005E-3</v>
      </c>
      <c r="CL195" s="178">
        <v>1.1438000000000002E-2</v>
      </c>
      <c r="CM195" s="178">
        <v>7.1820000000000009E-3</v>
      </c>
      <c r="CN195" s="178">
        <v>2.7132E-2</v>
      </c>
      <c r="CO195" s="178">
        <v>2.1546000000000003E-2</v>
      </c>
      <c r="CP195" s="178">
        <v>1.6226000000000001E-2</v>
      </c>
      <c r="CQ195" s="178">
        <v>1.6226000000000001E-2</v>
      </c>
      <c r="CR195" s="178">
        <v>3.7117357331436212E-3</v>
      </c>
      <c r="CS195" s="178">
        <v>2.2534320511877728E-2</v>
      </c>
      <c r="CT195" s="178">
        <v>1.4155700716369563E-2</v>
      </c>
      <c r="CU195" s="178">
        <v>6.2097668106769602E-2</v>
      </c>
      <c r="CV195" s="178">
        <v>3.4627754057736798E-2</v>
      </c>
      <c r="CW195" s="178">
        <v>1.4418377846574125E-2</v>
      </c>
      <c r="CX195" s="178">
        <v>1.2595968738070387E-2</v>
      </c>
      <c r="CY195" s="178">
        <v>1.0163794669992994E-2</v>
      </c>
      <c r="CZ195" s="178">
        <v>4.9723218267475347E-2</v>
      </c>
      <c r="DA195" s="178">
        <v>2.8556935272360601E-2</v>
      </c>
      <c r="DB195" s="178">
        <v>5.1592373392798978E-2</v>
      </c>
      <c r="DC195" s="178">
        <v>1.1292867171720655E-2</v>
      </c>
      <c r="DD195" s="178">
        <v>5.8570719135108366E-3</v>
      </c>
      <c r="DE195" s="178">
        <v>1.4098000000000001E-2</v>
      </c>
      <c r="DF195" s="178">
        <v>4.7348000000000001E-2</v>
      </c>
      <c r="DG195" s="178">
        <v>2.9526000000000004E-2</v>
      </c>
      <c r="DH195" s="178">
        <v>2.03322290044596E-2</v>
      </c>
      <c r="DI195" s="178">
        <v>1.0729764809522114E-2</v>
      </c>
      <c r="DJ195" s="178">
        <v>1.2317666043013271E-2</v>
      </c>
      <c r="DK195" s="178">
        <v>2.0514053464090257E-2</v>
      </c>
      <c r="DL195" s="178">
        <v>2.7426510586294375E-2</v>
      </c>
      <c r="DM195" s="178">
        <v>1.4122818425493445E-2</v>
      </c>
      <c r="DN195" s="178">
        <v>8.5040092154666565E-3</v>
      </c>
      <c r="DO195" s="178">
        <v>3.3365236573202284E-2</v>
      </c>
      <c r="DP195" s="178">
        <v>3.0210527531464419E-2</v>
      </c>
      <c r="DQ195" s="178">
        <v>2.464530904966715E-2</v>
      </c>
      <c r="DR195" s="178">
        <v>2.9212025013412087E-2</v>
      </c>
      <c r="DS195" s="178">
        <v>4.0462385696706786E-2</v>
      </c>
      <c r="DT195" s="178">
        <v>1.7590805177490204E-2</v>
      </c>
      <c r="DU195" s="178">
        <v>1.9418000000000001E-2</v>
      </c>
      <c r="DV195" s="178">
        <v>3.3782E-2</v>
      </c>
      <c r="DW195" s="178">
        <v>1.6758000000000002E-2</v>
      </c>
      <c r="DX195" s="178">
        <v>1.4364000000000002E-2</v>
      </c>
      <c r="DY195" s="178">
        <v>1.6758000000000002E-2</v>
      </c>
      <c r="DZ195" s="178">
        <v>1.6492E-2</v>
      </c>
      <c r="EA195" s="178">
        <v>1.9151999999999999E-2</v>
      </c>
      <c r="EB195" s="178">
        <v>7.4480000000000015E-3</v>
      </c>
      <c r="EC195" s="178">
        <v>1.9684E-2</v>
      </c>
      <c r="ED195" s="178">
        <v>2.0748000000000003E-2</v>
      </c>
      <c r="EE195" s="178">
        <v>2.2610000000000002E-2</v>
      </c>
      <c r="EF195" s="178">
        <v>1.6226000000000001E-2</v>
      </c>
      <c r="EG195" s="178">
        <v>1.9950000000000002E-2</v>
      </c>
      <c r="EH195" s="178">
        <v>2.1546000000000003E-2</v>
      </c>
      <c r="EI195" s="178">
        <v>1.3300000000000001E-2</v>
      </c>
      <c r="EJ195" s="178">
        <v>1.6226000000000001E-2</v>
      </c>
      <c r="EK195" s="178">
        <v>1.3566E-2</v>
      </c>
      <c r="EL195" s="178">
        <v>1.1970000000000001E-2</v>
      </c>
      <c r="EM195" s="178">
        <v>9.5759999999999994E-3</v>
      </c>
      <c r="EN195" s="178">
        <v>1.0906000000000001E-2</v>
      </c>
      <c r="EO195" s="178">
        <v>6.6500000000000005E-3</v>
      </c>
      <c r="EP195" s="178">
        <v>2.6600000000000002E-2</v>
      </c>
      <c r="EQ195" s="178">
        <v>2.3141999999999999E-2</v>
      </c>
      <c r="ER195" s="178">
        <v>1.9151999999999999E-2</v>
      </c>
      <c r="ES195" s="178">
        <v>1.4630000000000002E-2</v>
      </c>
      <c r="ET195" s="178">
        <v>1.729E-2</v>
      </c>
      <c r="EU195" s="178">
        <v>2.1812000000000002E-2</v>
      </c>
      <c r="EV195" s="178">
        <v>2.0216000000000001E-2</v>
      </c>
      <c r="EW195" s="178">
        <v>2.9792000000000006E-2</v>
      </c>
      <c r="EX195" s="178">
        <v>3.3516000000000004E-2</v>
      </c>
      <c r="EY195" s="178">
        <v>3.5378E-2</v>
      </c>
      <c r="EZ195" s="178">
        <v>2.5802000000000002E-2</v>
      </c>
      <c r="FA195" s="178">
        <v>1.3832000000000002E-2</v>
      </c>
      <c r="FB195" s="178">
        <v>1.4896000000000003E-2</v>
      </c>
      <c r="FC195" s="178">
        <v>3.0324E-2</v>
      </c>
      <c r="FD195" s="178">
        <v>1.7556000000000002E-2</v>
      </c>
      <c r="FE195" s="178">
        <v>2.0482E-2</v>
      </c>
      <c r="FF195" s="178">
        <v>2.4472000000000001E-2</v>
      </c>
      <c r="FG195" s="178">
        <v>2.7664000000000005E-2</v>
      </c>
      <c r="FH195" s="178">
        <v>3.3516000000000004E-2</v>
      </c>
      <c r="FI195" s="178">
        <v>3.2983999999999999E-2</v>
      </c>
      <c r="FJ195" s="178">
        <v>5.1338000000000002E-2</v>
      </c>
      <c r="FK195" s="178">
        <v>2.8196000000000002E-2</v>
      </c>
      <c r="FL195" s="178">
        <v>5.2136000000000002E-2</v>
      </c>
      <c r="FM195" s="178">
        <v>4.7522562047686526E-2</v>
      </c>
      <c r="FN195" s="178">
        <v>5.5594000000000005E-2</v>
      </c>
      <c r="FO195" s="178">
        <v>5.8378527653910314E-2</v>
      </c>
      <c r="FP195" s="178">
        <v>7.5810000000000002E-2</v>
      </c>
      <c r="FQ195" s="178">
        <v>0.16039800000000004</v>
      </c>
      <c r="FR195" s="178">
        <v>0.11757200000000001</v>
      </c>
      <c r="FS195" s="178">
        <v>9.5228000000000007E-2</v>
      </c>
      <c r="FT195" s="178">
        <v>0.12076400000000001</v>
      </c>
      <c r="FU195" s="380">
        <v>8.8843999999999992E-2</v>
      </c>
      <c r="FV195" s="380">
        <v>0</v>
      </c>
      <c r="FW195" s="380">
        <v>6.1446000000000008E-2</v>
      </c>
      <c r="FX195" s="380">
        <v>7.3682000000000011E-2</v>
      </c>
      <c r="FY195" s="380">
        <v>7.4479999999999991E-2</v>
      </c>
      <c r="FZ195" s="380">
        <v>8.405600000000002E-2</v>
      </c>
      <c r="GA195" s="380">
        <v>0.10666600000000001</v>
      </c>
      <c r="GB195" s="380">
        <v>7.9268000000000005E-2</v>
      </c>
      <c r="GC195" s="380">
        <v>8.0864000000000005E-2</v>
      </c>
    </row>
    <row r="196" spans="2:185" s="234" customFormat="1">
      <c r="B196" s="234" t="s">
        <v>115</v>
      </c>
      <c r="D196" s="178">
        <v>0.38805000000000001</v>
      </c>
      <c r="E196" s="178">
        <v>0.44850000000000001</v>
      </c>
      <c r="F196" s="178">
        <v>0.96069999999999989</v>
      </c>
      <c r="G196" s="178">
        <v>0.22099999999999997</v>
      </c>
      <c r="H196" s="178">
        <v>0.31655</v>
      </c>
      <c r="I196" s="178">
        <v>0.38024999999999998</v>
      </c>
      <c r="J196" s="178">
        <v>0.29965000000000003</v>
      </c>
      <c r="K196" s="178">
        <v>0.50505</v>
      </c>
      <c r="L196" s="178">
        <v>0.53949999999999998</v>
      </c>
      <c r="M196" s="178">
        <v>0.81640000000000001</v>
      </c>
      <c r="N196" s="178">
        <v>0.57200000000000006</v>
      </c>
      <c r="O196" s="178">
        <v>0.54404999999999992</v>
      </c>
      <c r="P196" s="178">
        <v>0.43548956422018348</v>
      </c>
      <c r="Q196" s="178">
        <v>0.39974999999999999</v>
      </c>
      <c r="R196" s="178">
        <v>0.18004999999999999</v>
      </c>
      <c r="S196" s="178">
        <v>0.23409698046181174</v>
      </c>
      <c r="T196" s="178">
        <v>0.25025000000000003</v>
      </c>
      <c r="U196" s="178">
        <v>0.2964</v>
      </c>
      <c r="V196" s="178">
        <v>0.24829999999999999</v>
      </c>
      <c r="W196" s="178">
        <v>0.27495000000000003</v>
      </c>
      <c r="X196" s="178">
        <v>0.16510000000000002</v>
      </c>
      <c r="Y196" s="178">
        <v>0.17550000000000002</v>
      </c>
      <c r="Z196" s="178">
        <v>0.1807</v>
      </c>
      <c r="AA196" s="178">
        <v>0.37180000000000002</v>
      </c>
      <c r="AB196" s="178">
        <v>0.16120000000000001</v>
      </c>
      <c r="AC196" s="178">
        <v>5.0049999999999997E-2</v>
      </c>
      <c r="AD196" s="178">
        <v>6.2400000000000004E-2</v>
      </c>
      <c r="AE196" s="178">
        <v>0.19695000000000001</v>
      </c>
      <c r="AF196" s="178">
        <v>0.19435000000000002</v>
      </c>
      <c r="AG196" s="178">
        <v>0.23594999999999999</v>
      </c>
      <c r="AH196" s="178">
        <v>0.29379999999999995</v>
      </c>
      <c r="AI196" s="178">
        <v>0.27754999999999996</v>
      </c>
      <c r="AJ196" s="178">
        <v>0.17874999999999999</v>
      </c>
      <c r="AK196" s="178">
        <v>0.15275</v>
      </c>
      <c r="AL196" s="178">
        <v>0.12675</v>
      </c>
      <c r="AM196" s="178">
        <v>8.8399999999999992E-2</v>
      </c>
      <c r="AN196" s="178">
        <v>7.8E-2</v>
      </c>
      <c r="AO196" s="178">
        <v>7.3449999999999988E-2</v>
      </c>
      <c r="AP196" s="178">
        <v>0.2041</v>
      </c>
      <c r="AQ196" s="178">
        <v>0.15469999999999998</v>
      </c>
      <c r="AR196" s="178">
        <v>0.12415</v>
      </c>
      <c r="AS196" s="178">
        <v>0.19435000000000002</v>
      </c>
      <c r="AT196" s="178">
        <v>8.3199999999999996E-2</v>
      </c>
      <c r="AU196" s="178">
        <v>9.6850000000000006E-2</v>
      </c>
      <c r="AV196" s="178">
        <v>0.25414999999999999</v>
      </c>
      <c r="AW196" s="178">
        <v>6.0449999999999997E-2</v>
      </c>
      <c r="AX196" s="178">
        <v>9.9449999999999997E-2</v>
      </c>
      <c r="AY196" s="178">
        <v>0.28340000000000004</v>
      </c>
      <c r="AZ196" s="178">
        <v>8.7100000000000011E-2</v>
      </c>
      <c r="BA196" s="178">
        <v>0.13064999999999999</v>
      </c>
      <c r="BB196" s="178">
        <v>0.14170000000000002</v>
      </c>
      <c r="BC196" s="178">
        <v>0.25414999999999999</v>
      </c>
      <c r="BD196" s="178">
        <v>0.14560000000000003</v>
      </c>
      <c r="BE196" s="178">
        <v>8.0600000000000005E-2</v>
      </c>
      <c r="BF196" s="178">
        <v>0.24504999999999999</v>
      </c>
      <c r="BG196" s="178">
        <v>0.173875</v>
      </c>
      <c r="BH196" s="178">
        <v>0.1027</v>
      </c>
      <c r="BI196" s="178">
        <v>0.12805</v>
      </c>
      <c r="BJ196" s="178">
        <v>7.9950000000000007E-2</v>
      </c>
      <c r="BK196" s="178">
        <v>0.20929999999999999</v>
      </c>
      <c r="BL196" s="178">
        <v>0.182</v>
      </c>
      <c r="BM196" s="178">
        <v>0.1079</v>
      </c>
      <c r="BN196" s="178">
        <v>6.8900000000000003E-2</v>
      </c>
      <c r="BO196" s="178">
        <v>9.4899999999999998E-2</v>
      </c>
      <c r="BP196" s="178">
        <v>6.5000000000000002E-2</v>
      </c>
      <c r="BQ196" s="178">
        <v>0.10075000000000001</v>
      </c>
      <c r="BR196" s="178">
        <v>3.8350000000000002E-2</v>
      </c>
      <c r="BS196" s="178">
        <v>5.7200000000000001E-2</v>
      </c>
      <c r="BT196" s="178">
        <v>4.8099999999999997E-2</v>
      </c>
      <c r="BU196" s="178">
        <v>6.2400000000000004E-2</v>
      </c>
      <c r="BV196" s="178">
        <v>8.2550000000000012E-2</v>
      </c>
      <c r="BW196" s="178">
        <v>7.2150000000000006E-2</v>
      </c>
      <c r="BX196" s="178">
        <v>-3.2500000000000003E-3</v>
      </c>
      <c r="BY196" s="178">
        <v>0.15145</v>
      </c>
      <c r="BZ196" s="178">
        <v>5.0700000000000002E-2</v>
      </c>
      <c r="CA196" s="178">
        <v>8.7750000000000009E-2</v>
      </c>
      <c r="CB196" s="178">
        <v>8.3849999999999994E-2</v>
      </c>
      <c r="CC196" s="178">
        <v>6.8900000000000003E-2</v>
      </c>
      <c r="CD196" s="178">
        <v>2.7300000000000001E-2</v>
      </c>
      <c r="CE196" s="178">
        <v>5.0700000000000002E-2</v>
      </c>
      <c r="CF196" s="178">
        <v>3.2500000000000001E-2</v>
      </c>
      <c r="CG196" s="178">
        <v>6.695000000000001E-2</v>
      </c>
      <c r="CH196" s="178">
        <v>6.8250000000000005E-2</v>
      </c>
      <c r="CI196" s="178">
        <v>8.9699999999999988E-2</v>
      </c>
      <c r="CJ196" s="178">
        <v>2.86E-2</v>
      </c>
      <c r="CK196" s="178">
        <v>3.5750000000000004E-2</v>
      </c>
      <c r="CL196" s="178">
        <v>7.1500000000000001E-3</v>
      </c>
      <c r="CM196" s="178">
        <v>7.8000000000000005E-3</v>
      </c>
      <c r="CN196" s="178">
        <v>3.1850000000000003E-2</v>
      </c>
      <c r="CO196" s="178">
        <v>3.9E-2</v>
      </c>
      <c r="CP196" s="178">
        <v>6.8900000000000003E-2</v>
      </c>
      <c r="CQ196" s="178">
        <v>0.10920000000000001</v>
      </c>
      <c r="CR196" s="178">
        <v>6.6913608460278842E-2</v>
      </c>
      <c r="CS196" s="178">
        <v>3.8624639751983804E-2</v>
      </c>
      <c r="CT196" s="178">
        <v>3.9342597306855256E-2</v>
      </c>
      <c r="CU196" s="178">
        <v>6.0998376176227678E-2</v>
      </c>
      <c r="CV196" s="178">
        <v>3.9671424273403914E-2</v>
      </c>
      <c r="CW196" s="178">
        <v>1.6161245096105503E-2</v>
      </c>
      <c r="CX196" s="178">
        <v>4.7096159161669038E-2</v>
      </c>
      <c r="CY196" s="178">
        <v>3.4069408298904091E-2</v>
      </c>
      <c r="CZ196" s="178">
        <v>6.0004138276490766E-2</v>
      </c>
      <c r="DA196" s="178">
        <v>7.8257898625730751E-2</v>
      </c>
      <c r="DB196" s="178">
        <v>9.3264026074163842E-2</v>
      </c>
      <c r="DC196" s="178">
        <v>4.5798965518509364E-2</v>
      </c>
      <c r="DD196" s="178">
        <v>8.077863092185239E-2</v>
      </c>
      <c r="DE196" s="178">
        <v>1.43E-2</v>
      </c>
      <c r="DF196" s="178">
        <v>4.4199999999999996E-2</v>
      </c>
      <c r="DG196" s="178">
        <v>5.0049999999999997E-2</v>
      </c>
      <c r="DH196" s="178">
        <v>5.9905208525984008E-2</v>
      </c>
      <c r="DI196" s="178">
        <v>3.0111208430740392E-2</v>
      </c>
      <c r="DJ196" s="178">
        <v>3.4339956611079074E-2</v>
      </c>
      <c r="DK196" s="178">
        <v>8.6758092510664395E-2</v>
      </c>
      <c r="DL196" s="178">
        <v>7.3876707591749302E-2</v>
      </c>
      <c r="DM196" s="178">
        <v>7.312807231055124E-2</v>
      </c>
      <c r="DN196" s="178">
        <v>5.0135645833535421E-2</v>
      </c>
      <c r="DO196" s="178">
        <v>8.5874645105512071E-2</v>
      </c>
      <c r="DP196" s="178">
        <v>3.9402712347950272E-2</v>
      </c>
      <c r="DQ196" s="178">
        <v>5.8656618257298447E-2</v>
      </c>
      <c r="DR196" s="178">
        <v>7.1716547152152546E-2</v>
      </c>
      <c r="DS196" s="178">
        <v>0.13713639618192963</v>
      </c>
      <c r="DT196" s="178">
        <v>5.59777117516186E-2</v>
      </c>
      <c r="DU196" s="178">
        <v>5.9800000000000006E-2</v>
      </c>
      <c r="DV196" s="178">
        <v>4.2900000000000001E-2</v>
      </c>
      <c r="DW196" s="178">
        <v>5.4600000000000003E-2</v>
      </c>
      <c r="DX196" s="178">
        <v>4.9400000000000006E-2</v>
      </c>
      <c r="DY196" s="178">
        <v>5.135E-2</v>
      </c>
      <c r="DZ196" s="178">
        <v>3.9E-2</v>
      </c>
      <c r="EA196" s="178">
        <v>4.8099999999999997E-2</v>
      </c>
      <c r="EB196" s="178">
        <v>2.0799999999999999E-2</v>
      </c>
      <c r="EC196" s="178">
        <v>4.4199999999999996E-2</v>
      </c>
      <c r="ED196" s="178">
        <v>5.33E-2</v>
      </c>
      <c r="EE196" s="178">
        <v>6.8250000000000005E-2</v>
      </c>
      <c r="EF196" s="178">
        <v>4.1599999999999998E-2</v>
      </c>
      <c r="EG196" s="178">
        <v>5.7200000000000001E-2</v>
      </c>
      <c r="EH196" s="178">
        <v>3.2500000000000001E-2</v>
      </c>
      <c r="EI196" s="178">
        <v>3.9E-2</v>
      </c>
      <c r="EJ196" s="178">
        <v>5.9150000000000001E-2</v>
      </c>
      <c r="EK196" s="178">
        <v>4.5499999999999999E-2</v>
      </c>
      <c r="EL196" s="178">
        <v>4.7449999999999999E-2</v>
      </c>
      <c r="EM196" s="178">
        <v>6.0449999999999997E-2</v>
      </c>
      <c r="EN196" s="178">
        <v>6.1749999999999999E-2</v>
      </c>
      <c r="EO196" s="178">
        <v>5.0049999999999997E-2</v>
      </c>
      <c r="EP196" s="178">
        <v>4.8099999999999997E-2</v>
      </c>
      <c r="EQ196" s="178">
        <v>7.7349999999999988E-2</v>
      </c>
      <c r="ER196" s="178">
        <v>6.5000000000000002E-2</v>
      </c>
      <c r="ES196" s="178">
        <v>4.0300000000000002E-2</v>
      </c>
      <c r="ET196" s="178">
        <v>5.0700000000000002E-2</v>
      </c>
      <c r="EU196" s="178">
        <v>4.2900000000000001E-2</v>
      </c>
      <c r="EV196" s="178">
        <v>5.9800000000000006E-2</v>
      </c>
      <c r="EW196" s="178">
        <v>8.7750000000000009E-2</v>
      </c>
      <c r="EX196" s="178">
        <v>8.5150000000000003E-2</v>
      </c>
      <c r="EY196" s="178">
        <v>9.1649999999999995E-2</v>
      </c>
      <c r="EZ196" s="178">
        <v>7.9950000000000007E-2</v>
      </c>
      <c r="FA196" s="178">
        <v>6.9550000000000001E-2</v>
      </c>
      <c r="FB196" s="178">
        <v>5.3949999999999998E-2</v>
      </c>
      <c r="FC196" s="178">
        <v>8.1250000000000003E-2</v>
      </c>
      <c r="FD196" s="178">
        <v>6.7599999999999993E-2</v>
      </c>
      <c r="FE196" s="178">
        <v>6.1099999999999995E-2</v>
      </c>
      <c r="FF196" s="178">
        <v>5.135E-2</v>
      </c>
      <c r="FG196" s="178">
        <v>6.8900000000000003E-2</v>
      </c>
      <c r="FH196" s="178">
        <v>6.5000000000000002E-2</v>
      </c>
      <c r="FI196" s="178">
        <v>8.7100000000000011E-2</v>
      </c>
      <c r="FJ196" s="178">
        <v>7.6049999999999993E-2</v>
      </c>
      <c r="FK196" s="178">
        <v>0.10075000000000001</v>
      </c>
      <c r="FL196" s="178">
        <v>0.10009999999999999</v>
      </c>
      <c r="FM196" s="178">
        <v>0.10334414744623331</v>
      </c>
      <c r="FN196" s="178">
        <v>9.035E-2</v>
      </c>
      <c r="FO196" s="178">
        <v>9.7407737812682527E-2</v>
      </c>
      <c r="FP196" s="178">
        <v>8.3849999999999994E-2</v>
      </c>
      <c r="FQ196" s="178">
        <v>0.11635</v>
      </c>
      <c r="FR196" s="178">
        <v>8.8399999999999992E-2</v>
      </c>
      <c r="FS196" s="178">
        <v>0.12480000000000001</v>
      </c>
      <c r="FT196" s="178">
        <v>0.1638</v>
      </c>
      <c r="FU196" s="380">
        <v>0.2223</v>
      </c>
      <c r="FV196" s="380">
        <v>0</v>
      </c>
      <c r="FW196" s="380">
        <v>0.16704999999999998</v>
      </c>
      <c r="FX196" s="380">
        <v>0.24245</v>
      </c>
      <c r="FY196" s="380">
        <v>0.28340000000000004</v>
      </c>
      <c r="FZ196" s="380">
        <v>0.22164999999999999</v>
      </c>
      <c r="GA196" s="380">
        <v>0.21189999999999998</v>
      </c>
      <c r="GB196" s="380">
        <v>0.20344999999999999</v>
      </c>
      <c r="GC196" s="380">
        <v>0.19239999999999999</v>
      </c>
    </row>
    <row r="197" spans="2:185" s="234" customFormat="1">
      <c r="B197" s="234" t="s">
        <v>116</v>
      </c>
      <c r="D197" s="178">
        <v>1.3062499999999999</v>
      </c>
      <c r="E197" s="178">
        <v>0.54500000000000004</v>
      </c>
      <c r="F197" s="178">
        <v>0.625</v>
      </c>
      <c r="G197" s="178">
        <v>4.3749999999999997E-2</v>
      </c>
      <c r="H197" s="178">
        <v>0.96625000000000005</v>
      </c>
      <c r="I197" s="178">
        <v>0.22750000000000001</v>
      </c>
      <c r="J197" s="178">
        <v>0.76749999999999996</v>
      </c>
      <c r="K197" s="178">
        <v>0.27250000000000002</v>
      </c>
      <c r="L197" s="178">
        <v>0.27500000000000002</v>
      </c>
      <c r="M197" s="178">
        <v>0.16875000000000001</v>
      </c>
      <c r="N197" s="178">
        <v>0.36</v>
      </c>
      <c r="O197" s="178">
        <v>1.7625</v>
      </c>
      <c r="P197" s="178">
        <v>1.4108084862385324</v>
      </c>
      <c r="Q197" s="178">
        <v>1.07375</v>
      </c>
      <c r="R197" s="178">
        <v>0.47125</v>
      </c>
      <c r="S197" s="178">
        <v>0.61270870337477801</v>
      </c>
      <c r="T197" s="178">
        <v>0.50624999999999998</v>
      </c>
      <c r="U197" s="178">
        <v>1.4125000000000001</v>
      </c>
      <c r="V197" s="178">
        <v>0.71625000000000005</v>
      </c>
      <c r="W197" s="178">
        <v>0.98</v>
      </c>
      <c r="X197" s="178">
        <v>6.25E-2</v>
      </c>
      <c r="Y197" s="178">
        <v>2.5000000000000001E-2</v>
      </c>
      <c r="Z197" s="178">
        <v>0.40375</v>
      </c>
      <c r="AA197" s="178">
        <v>0.30499999999999999</v>
      </c>
      <c r="AB197" s="178">
        <v>0.26874999999999999</v>
      </c>
      <c r="AC197" s="178">
        <v>5.7500000000000002E-2</v>
      </c>
      <c r="AD197" s="178">
        <v>2.5000000000000001E-2</v>
      </c>
      <c r="AE197" s="178">
        <v>0.25374999999999998</v>
      </c>
      <c r="AF197" s="178">
        <v>0.8175</v>
      </c>
      <c r="AG197" s="178">
        <v>0.24124999999999999</v>
      </c>
      <c r="AH197" s="178">
        <v>6.1249999999999999E-2</v>
      </c>
      <c r="AI197" s="178">
        <v>0.1875</v>
      </c>
      <c r="AJ197" s="178">
        <v>0.13375000000000001</v>
      </c>
      <c r="AK197" s="178">
        <v>0.25</v>
      </c>
      <c r="AL197" s="178">
        <v>0.48249999999999998</v>
      </c>
      <c r="AM197" s="178">
        <v>0.46250000000000002</v>
      </c>
      <c r="AN197" s="178">
        <v>0.50624999999999998</v>
      </c>
      <c r="AO197" s="178">
        <v>0.73750000000000004</v>
      </c>
      <c r="AP197" s="178">
        <v>0.10249999999999999</v>
      </c>
      <c r="AQ197" s="178">
        <v>6.5000000000000002E-2</v>
      </c>
      <c r="AR197" s="178">
        <v>0</v>
      </c>
      <c r="AS197" s="178">
        <v>0</v>
      </c>
      <c r="AT197" s="178">
        <v>1.125E-2</v>
      </c>
      <c r="AU197" s="178">
        <v>1.25E-3</v>
      </c>
      <c r="AV197" s="178">
        <v>1.25E-3</v>
      </c>
      <c r="AW197" s="178">
        <v>0.12375</v>
      </c>
      <c r="AX197" s="178">
        <v>3.5000000000000003E-2</v>
      </c>
      <c r="AY197" s="178">
        <v>0.18375</v>
      </c>
      <c r="AZ197" s="178">
        <v>5.7500000000000002E-2</v>
      </c>
      <c r="BA197" s="178">
        <v>5.6250000000000001E-2</v>
      </c>
      <c r="BB197" s="178">
        <v>2.2499999999999999E-2</v>
      </c>
      <c r="BC197" s="178">
        <v>0.10875</v>
      </c>
      <c r="BD197" s="178">
        <v>8.8749999999999996E-2</v>
      </c>
      <c r="BE197" s="178">
        <v>9.375E-2</v>
      </c>
      <c r="BF197" s="178">
        <v>5.0000000000000001E-3</v>
      </c>
      <c r="BG197" s="178">
        <v>4.3750000000000004E-3</v>
      </c>
      <c r="BH197" s="178">
        <v>3.7499999999999999E-3</v>
      </c>
      <c r="BI197" s="178">
        <v>0.2475</v>
      </c>
      <c r="BJ197" s="178">
        <v>0.14249999999999999</v>
      </c>
      <c r="BK197" s="178">
        <v>3.125E-2</v>
      </c>
      <c r="BL197" s="178">
        <v>0.10375</v>
      </c>
      <c r="BM197" s="178">
        <v>0.09</v>
      </c>
      <c r="BN197" s="178">
        <v>8.7499999999999994E-2</v>
      </c>
      <c r="BO197" s="178">
        <v>0.12875</v>
      </c>
      <c r="BP197" s="178">
        <v>2.8750000000000001E-2</v>
      </c>
      <c r="BQ197" s="178">
        <v>1.125E-2</v>
      </c>
      <c r="BR197" s="178">
        <v>-0.09</v>
      </c>
      <c r="BS197" s="178">
        <v>-0.105</v>
      </c>
      <c r="BT197" s="178">
        <v>-5.0000000000000001E-3</v>
      </c>
      <c r="BU197" s="178">
        <v>2.6249999999999999E-2</v>
      </c>
      <c r="BV197" s="178">
        <v>2.5000000000000001E-3</v>
      </c>
      <c r="BW197" s="178">
        <v>0.20749999999999999</v>
      </c>
      <c r="BX197" s="178">
        <v>0.14749999999999999</v>
      </c>
      <c r="BY197" s="178">
        <v>-0.32374999999999998</v>
      </c>
      <c r="BZ197" s="178">
        <v>-0.14124999999999999</v>
      </c>
      <c r="CA197" s="178">
        <v>-0.11125</v>
      </c>
      <c r="CB197" s="178">
        <v>-8.7500000000000008E-3</v>
      </c>
      <c r="CC197" s="178">
        <v>8.3750000000000005E-2</v>
      </c>
      <c r="CD197" s="178">
        <v>0.26874999999999999</v>
      </c>
      <c r="CE197" s="178">
        <v>6.2500000000000003E-3</v>
      </c>
      <c r="CF197" s="178">
        <v>1.7500000000000002E-2</v>
      </c>
      <c r="CG197" s="178">
        <v>7.0000000000000007E-2</v>
      </c>
      <c r="CH197" s="178">
        <v>2.5000000000000001E-3</v>
      </c>
      <c r="CI197" s="178">
        <v>0.1225</v>
      </c>
      <c r="CJ197" s="178">
        <v>3.6249999999999998E-2</v>
      </c>
      <c r="CK197" s="178">
        <v>-1.125E-2</v>
      </c>
      <c r="CL197" s="178">
        <v>0.1825</v>
      </c>
      <c r="CM197" s="178">
        <v>0.1075</v>
      </c>
      <c r="CN197" s="178">
        <v>0.32624999999999998</v>
      </c>
      <c r="CO197" s="178">
        <v>0</v>
      </c>
      <c r="CP197" s="178">
        <v>0</v>
      </c>
      <c r="CQ197" s="178">
        <v>3.7499999999999999E-3</v>
      </c>
      <c r="CR197" s="178">
        <v>4.0670756338876402E-3</v>
      </c>
      <c r="CS197" s="178">
        <v>0</v>
      </c>
      <c r="CT197" s="178">
        <v>0.22450621447885055</v>
      </c>
      <c r="CU197" s="178">
        <v>-0.17491012292548724</v>
      </c>
      <c r="CV197" s="178">
        <v>0.11814282981810997</v>
      </c>
      <c r="CW197" s="178">
        <v>2.6434116395716245E-2</v>
      </c>
      <c r="CX197" s="178">
        <v>3.893505590173163E-2</v>
      </c>
      <c r="CY197" s="178">
        <v>2.4433599036317588E-3</v>
      </c>
      <c r="CZ197" s="178">
        <v>0.1971352617748412</v>
      </c>
      <c r="DA197" s="178">
        <v>0.11844865380298231</v>
      </c>
      <c r="DB197" s="178">
        <v>0.13587595946509801</v>
      </c>
      <c r="DC197" s="178">
        <v>5.9516173116522353E-2</v>
      </c>
      <c r="DD197" s="178">
        <v>0.12988017050055944</v>
      </c>
      <c r="DE197" s="178">
        <v>0.03</v>
      </c>
      <c r="DF197" s="178">
        <v>0.08</v>
      </c>
      <c r="DG197" s="178">
        <v>0.12875</v>
      </c>
      <c r="DH197" s="178">
        <v>9.9626768096303664E-3</v>
      </c>
      <c r="DI197" s="178">
        <v>8.1535786567849655E-2</v>
      </c>
      <c r="DJ197" s="178">
        <v>0.14137514784367511</v>
      </c>
      <c r="DK197" s="178">
        <v>2.0952103731151084E-2</v>
      </c>
      <c r="DL197" s="178">
        <v>0.10673299840708239</v>
      </c>
      <c r="DM197" s="178">
        <v>2.0553537426931001E-2</v>
      </c>
      <c r="DN197" s="178">
        <v>2.4802890757410267E-2</v>
      </c>
      <c r="DO197" s="178">
        <v>1.0191080342991654E-2</v>
      </c>
      <c r="DP197" s="178">
        <v>6.9403341671600671E-2</v>
      </c>
      <c r="DQ197" s="178">
        <v>5.3434716508421687E-2</v>
      </c>
      <c r="DR197" s="178">
        <v>5.1558745530464023E-2</v>
      </c>
      <c r="DS197" s="178">
        <v>7.3415518300912197E-2</v>
      </c>
      <c r="DT197" s="178">
        <v>2.867764052634314E-2</v>
      </c>
      <c r="DU197" s="178">
        <v>6.6250000000000003E-2</v>
      </c>
      <c r="DV197" s="178">
        <v>3.6249999999999998E-2</v>
      </c>
      <c r="DW197" s="178">
        <v>0.05</v>
      </c>
      <c r="DX197" s="178">
        <v>1.125E-2</v>
      </c>
      <c r="DY197" s="178">
        <v>4.4999999999999998E-2</v>
      </c>
      <c r="DZ197" s="178">
        <v>4.1250000000000002E-2</v>
      </c>
      <c r="EA197" s="178">
        <v>3.5000000000000003E-2</v>
      </c>
      <c r="EB197" s="178">
        <v>3.5000000000000003E-2</v>
      </c>
      <c r="EC197" s="178">
        <v>0.31374999999999997</v>
      </c>
      <c r="ED197" s="178">
        <v>0.20749999999999999</v>
      </c>
      <c r="EE197" s="178">
        <v>0.11749999999999999</v>
      </c>
      <c r="EF197" s="178">
        <v>5.2499999999999998E-2</v>
      </c>
      <c r="EG197" s="178">
        <v>9.2499999999999999E-2</v>
      </c>
      <c r="EH197" s="178">
        <v>3.7499999999999999E-2</v>
      </c>
      <c r="EI197" s="178">
        <v>0.02</v>
      </c>
      <c r="EJ197" s="178">
        <v>0.16125</v>
      </c>
      <c r="EK197" s="178">
        <v>6.1249999999999999E-2</v>
      </c>
      <c r="EL197" s="178">
        <v>0.02</v>
      </c>
      <c r="EM197" s="178">
        <v>3.2500000000000001E-2</v>
      </c>
      <c r="EN197" s="178">
        <v>2.5000000000000001E-2</v>
      </c>
      <c r="EO197" s="178">
        <v>0.01</v>
      </c>
      <c r="EP197" s="178">
        <v>7.4999999999999997E-3</v>
      </c>
      <c r="EQ197" s="178">
        <v>4.4999999999999998E-2</v>
      </c>
      <c r="ER197" s="178">
        <v>2.6249999999999999E-2</v>
      </c>
      <c r="ES197" s="178">
        <v>0.03</v>
      </c>
      <c r="ET197" s="178">
        <v>3.2500000000000001E-2</v>
      </c>
      <c r="EU197" s="178">
        <v>0.02</v>
      </c>
      <c r="EV197" s="178">
        <v>1.6250000000000001E-2</v>
      </c>
      <c r="EW197" s="178">
        <v>2.6249999999999999E-2</v>
      </c>
      <c r="EX197" s="178">
        <v>0.10125000000000001</v>
      </c>
      <c r="EY197" s="178">
        <v>1.375E-2</v>
      </c>
      <c r="EZ197" s="178">
        <v>4.1250000000000002E-2</v>
      </c>
      <c r="FA197" s="178">
        <v>8.1250000000000003E-2</v>
      </c>
      <c r="FB197" s="178">
        <v>0.04</v>
      </c>
      <c r="FC197" s="178">
        <v>4.8750000000000002E-2</v>
      </c>
      <c r="FD197" s="178">
        <v>5.8749999999999997E-2</v>
      </c>
      <c r="FE197" s="178">
        <v>4.2500000000000003E-2</v>
      </c>
      <c r="FF197" s="178">
        <v>1.8749999999999999E-2</v>
      </c>
      <c r="FG197" s="178">
        <v>5.2499999999999998E-2</v>
      </c>
      <c r="FH197" s="178">
        <v>0.15875</v>
      </c>
      <c r="FI197" s="178">
        <v>0.27124999999999999</v>
      </c>
      <c r="FJ197" s="178">
        <v>0.18124999999999999</v>
      </c>
      <c r="FK197" s="178">
        <v>8.6249999999999993E-2</v>
      </c>
      <c r="FL197" s="178">
        <v>0.14749999999999999</v>
      </c>
      <c r="FM197" s="178">
        <v>0.23854337168060802</v>
      </c>
      <c r="FN197" s="178">
        <v>0.10625</v>
      </c>
      <c r="FO197" s="178">
        <v>0.2094138484460295</v>
      </c>
      <c r="FP197" s="178">
        <v>0.80625000000000002</v>
      </c>
      <c r="FQ197" s="178">
        <v>0.34125</v>
      </c>
      <c r="FR197" s="178">
        <v>0.24</v>
      </c>
      <c r="FS197" s="178">
        <v>0.47249999999999998</v>
      </c>
      <c r="FT197" s="178">
        <v>0.1925</v>
      </c>
      <c r="FU197" s="380">
        <v>0.27500000000000002</v>
      </c>
      <c r="FV197" s="380">
        <v>0</v>
      </c>
      <c r="FW197" s="380">
        <v>0.08</v>
      </c>
      <c r="FX197" s="380">
        <v>6.2500000000000003E-3</v>
      </c>
      <c r="FY197" s="380">
        <v>2.1250000000000002E-2</v>
      </c>
      <c r="FZ197" s="380">
        <v>3.7499999999999999E-2</v>
      </c>
      <c r="GA197" s="380">
        <v>4.2500000000000003E-2</v>
      </c>
      <c r="GB197" s="380">
        <v>5.1249999999999997E-2</v>
      </c>
      <c r="GC197" s="380">
        <v>0.13</v>
      </c>
    </row>
    <row r="198" spans="2:185" s="234" customFormat="1">
      <c r="B198" s="234" t="s">
        <v>117</v>
      </c>
      <c r="D198" s="178">
        <v>0.24577800000000002</v>
      </c>
      <c r="E198" s="178">
        <v>0.53222000000000014</v>
      </c>
      <c r="F198" s="178">
        <v>0.64464399999999999</v>
      </c>
      <c r="G198" s="178">
        <v>0.141128</v>
      </c>
      <c r="H198" s="178">
        <v>0.44730400000000003</v>
      </c>
      <c r="I198" s="178">
        <v>0.40365000000000001</v>
      </c>
      <c r="J198" s="178">
        <v>0.570492</v>
      </c>
      <c r="K198" s="178">
        <v>0.63089000000000006</v>
      </c>
      <c r="L198" s="178">
        <v>0.23800400000000002</v>
      </c>
      <c r="M198" s="178">
        <v>0.23202400000000001</v>
      </c>
      <c r="N198" s="178">
        <v>0.26132600000000006</v>
      </c>
      <c r="O198" s="178">
        <v>0.47421399999999997</v>
      </c>
      <c r="P198" s="178">
        <v>0.37958872935779825</v>
      </c>
      <c r="Q198" s="178">
        <v>0.48258600000000007</v>
      </c>
      <c r="R198" s="178">
        <v>0.39049400000000006</v>
      </c>
      <c r="S198" s="178">
        <v>0.50771155950266444</v>
      </c>
      <c r="T198" s="178">
        <v>0.28704000000000002</v>
      </c>
      <c r="U198" s="178">
        <v>0.21707399999999999</v>
      </c>
      <c r="V198" s="178">
        <v>0.19614399999999999</v>
      </c>
      <c r="W198" s="178">
        <v>0.34863400000000005</v>
      </c>
      <c r="X198" s="178">
        <v>0.29959800000000003</v>
      </c>
      <c r="Y198" s="178">
        <v>0.13036400000000004</v>
      </c>
      <c r="Z198" s="178">
        <v>0.17581200000000002</v>
      </c>
      <c r="AA198" s="178">
        <v>0.10166</v>
      </c>
      <c r="AB198" s="178">
        <v>0.116012</v>
      </c>
      <c r="AC198" s="178">
        <v>0.153088</v>
      </c>
      <c r="AD198" s="178">
        <v>0.15249000000000001</v>
      </c>
      <c r="AE198" s="178">
        <v>8.7906000000000012E-2</v>
      </c>
      <c r="AF198" s="178">
        <v>5.2026000000000003E-2</v>
      </c>
      <c r="AG198" s="178">
        <v>0.102856</v>
      </c>
      <c r="AH198" s="178">
        <v>0.15189200000000003</v>
      </c>
      <c r="AI198" s="178">
        <v>0.10464999999999999</v>
      </c>
      <c r="AJ198" s="178">
        <v>0.12438400000000001</v>
      </c>
      <c r="AK198" s="178">
        <v>4.0664000000000006E-2</v>
      </c>
      <c r="AL198" s="178">
        <v>5.6211999999999998E-2</v>
      </c>
      <c r="AM198" s="178">
        <v>4.5448000000000002E-2</v>
      </c>
      <c r="AN198" s="178">
        <v>-4.4252E-2</v>
      </c>
      <c r="AO198" s="178">
        <v>3.7076000000000005E-2</v>
      </c>
      <c r="AP198" s="178">
        <v>6.159400000000001E-2</v>
      </c>
      <c r="AQ198" s="178">
        <v>7.1162000000000003E-2</v>
      </c>
      <c r="AR198" s="178">
        <v>3.3488000000000004E-2</v>
      </c>
      <c r="AS198" s="178">
        <v>7.0564000000000002E-2</v>
      </c>
      <c r="AT198" s="178">
        <v>0.12438400000000001</v>
      </c>
      <c r="AU198" s="178">
        <v>6.9966E-2</v>
      </c>
      <c r="AV198" s="178">
        <v>0.105846</v>
      </c>
      <c r="AW198" s="178">
        <v>5.0231999999999999E-2</v>
      </c>
      <c r="AX198" s="178">
        <v>5.5614000000000011E-2</v>
      </c>
      <c r="AY198" s="178">
        <v>0.11720800000000001</v>
      </c>
      <c r="AZ198" s="178">
        <v>3.1694000000000007E-2</v>
      </c>
      <c r="BA198" s="178">
        <v>-5.9800000000000001E-4</v>
      </c>
      <c r="BB198" s="178">
        <v>8.9700000000000005E-3</v>
      </c>
      <c r="BC198" s="178">
        <v>2.7508000000000005E-2</v>
      </c>
      <c r="BD198" s="178">
        <v>1.1362000000000001E-2</v>
      </c>
      <c r="BE198" s="178">
        <v>1.794E-3</v>
      </c>
      <c r="BF198" s="178">
        <v>5.3820000000000005E-3</v>
      </c>
      <c r="BG198" s="178">
        <v>9.5680000000000001E-3</v>
      </c>
      <c r="BH198" s="178">
        <v>1.3754000000000002E-2</v>
      </c>
      <c r="BI198" s="178">
        <v>1.8538000000000002E-2</v>
      </c>
      <c r="BJ198" s="178">
        <v>3.5880000000000002E-2</v>
      </c>
      <c r="BK198" s="178">
        <v>5.3820000000000007E-2</v>
      </c>
      <c r="BL198" s="178">
        <v>3.3488000000000004E-2</v>
      </c>
      <c r="BM198" s="178">
        <v>1.6146000000000004E-2</v>
      </c>
      <c r="BN198" s="178">
        <v>3.2890000000000003E-2</v>
      </c>
      <c r="BO198" s="178">
        <v>2.3322000000000002E-2</v>
      </c>
      <c r="BP198" s="178">
        <v>4.4252E-2</v>
      </c>
      <c r="BQ198" s="178">
        <v>0.10405200000000001</v>
      </c>
      <c r="BR198" s="178">
        <v>1.4950000000000001E-2</v>
      </c>
      <c r="BS198" s="178">
        <v>4.5448000000000002E-2</v>
      </c>
      <c r="BT198" s="178">
        <v>5.5016000000000009E-2</v>
      </c>
      <c r="BU198" s="178">
        <v>6.2192000000000004E-2</v>
      </c>
      <c r="BV198" s="178">
        <v>1.8538000000000002E-2</v>
      </c>
      <c r="BW198" s="178">
        <v>1.1362000000000001E-2</v>
      </c>
      <c r="BX198" s="178">
        <v>8.372000000000001E-3</v>
      </c>
      <c r="BY198" s="178">
        <v>2.0332000000000003E-2</v>
      </c>
      <c r="BZ198" s="178">
        <v>3.1096000000000002E-2</v>
      </c>
      <c r="CA198" s="178">
        <v>4.7840000000000008E-2</v>
      </c>
      <c r="CB198" s="178">
        <v>1.2558E-2</v>
      </c>
      <c r="CC198" s="178">
        <v>6.0398000000000007E-2</v>
      </c>
      <c r="CD198" s="178">
        <v>1.1960000000000002E-2</v>
      </c>
      <c r="CE198" s="178">
        <v>2.9900000000000005E-3</v>
      </c>
      <c r="CF198" s="178">
        <v>3.588E-3</v>
      </c>
      <c r="CG198" s="178">
        <v>6.8171999999999996E-2</v>
      </c>
      <c r="CH198" s="178">
        <v>2.2126E-2</v>
      </c>
      <c r="CI198" s="178">
        <v>3.0498000000000004E-2</v>
      </c>
      <c r="CJ198" s="178">
        <v>4.9633999999999998E-2</v>
      </c>
      <c r="CK198" s="178">
        <v>9.5680000000000001E-3</v>
      </c>
      <c r="CL198" s="178">
        <v>7.7740000000000005E-3</v>
      </c>
      <c r="CM198" s="178">
        <v>2.3920000000000004E-2</v>
      </c>
      <c r="CN198" s="178">
        <v>1.7342E-2</v>
      </c>
      <c r="CO198" s="178">
        <v>4.0066000000000004E-2</v>
      </c>
      <c r="CP198" s="178">
        <v>1.9136E-2</v>
      </c>
      <c r="CQ198" s="178">
        <v>7.7740000000000005E-3</v>
      </c>
      <c r="CR198" s="178">
        <v>2.4091824874410847E-2</v>
      </c>
      <c r="CS198" s="178">
        <v>1.6275854867272836E-2</v>
      </c>
      <c r="CT198" s="178">
        <v>4.9377901892616906E-2</v>
      </c>
      <c r="CU198" s="178">
        <v>3.3698382915854551E-2</v>
      </c>
      <c r="CV198" s="178">
        <v>2.8923165997111498E-2</v>
      </c>
      <c r="CW198" s="178">
        <v>1.5722964625275032E-2</v>
      </c>
      <c r="CX198" s="178">
        <v>7.9670747682427535E-3</v>
      </c>
      <c r="CY198" s="178">
        <v>2.0054829980370396E-2</v>
      </c>
      <c r="CZ198" s="178">
        <v>7.3293804832939027E-2</v>
      </c>
      <c r="DA198" s="178">
        <v>7.3779044880578307E-2</v>
      </c>
      <c r="DB198" s="178">
        <v>4.5930795788566299E-2</v>
      </c>
      <c r="DC198" s="178">
        <v>3.4695356586907276E-2</v>
      </c>
      <c r="DD198" s="178">
        <v>8.5255403797516519E-2</v>
      </c>
      <c r="DE198" s="178">
        <v>1.6744000000000002E-2</v>
      </c>
      <c r="DF198" s="178">
        <v>2.3920000000000004E-2</v>
      </c>
      <c r="DG198" s="178">
        <v>1.9136E-2</v>
      </c>
      <c r="DH198" s="178">
        <v>3.0085603945658353E-2</v>
      </c>
      <c r="DI198" s="178">
        <v>3.6380621876914258E-2</v>
      </c>
      <c r="DJ198" s="178">
        <v>3.0833587153788044E-2</v>
      </c>
      <c r="DK198" s="178">
        <v>1.6286042963487412E-2</v>
      </c>
      <c r="DL198" s="178">
        <v>6.3540604884349552E-2</v>
      </c>
      <c r="DM198" s="178">
        <v>0.11683306092773611</v>
      </c>
      <c r="DN198" s="178">
        <v>4.0710291644470438E-2</v>
      </c>
      <c r="DO198" s="178">
        <v>9.5906426619755916E-2</v>
      </c>
      <c r="DP198" s="178">
        <v>4.194689793437207E-2</v>
      </c>
      <c r="DQ198" s="178">
        <v>6.336841887857704E-2</v>
      </c>
      <c r="DR198" s="178">
        <v>4.9375683111017532E-2</v>
      </c>
      <c r="DS198" s="178">
        <v>7.7378402338862229E-2</v>
      </c>
      <c r="DT198" s="178">
        <v>5.020521338367976E-2</v>
      </c>
      <c r="DU198" s="178">
        <v>7.8338000000000005E-2</v>
      </c>
      <c r="DV198" s="178">
        <v>6.6976000000000008E-2</v>
      </c>
      <c r="DW198" s="178">
        <v>4.7840000000000008E-2</v>
      </c>
      <c r="DX198" s="178">
        <v>4.9035999999999996E-2</v>
      </c>
      <c r="DY198" s="178">
        <v>4.6644000000000005E-2</v>
      </c>
      <c r="DZ198" s="178">
        <v>3.6478000000000003E-2</v>
      </c>
      <c r="EA198" s="178">
        <v>4.3653999999999998E-2</v>
      </c>
      <c r="EB198" s="178">
        <v>2.9302000000000002E-2</v>
      </c>
      <c r="EC198" s="178">
        <v>4.1860000000000001E-2</v>
      </c>
      <c r="ED198" s="178">
        <v>3.8870000000000002E-2</v>
      </c>
      <c r="EE198" s="178">
        <v>6.0996000000000009E-2</v>
      </c>
      <c r="EF198" s="178">
        <v>4.3056000000000004E-2</v>
      </c>
      <c r="EG198" s="178">
        <v>4.6046000000000004E-2</v>
      </c>
      <c r="EH198" s="178">
        <v>2.8704E-2</v>
      </c>
      <c r="EI198" s="178">
        <v>4.1262E-2</v>
      </c>
      <c r="EJ198" s="178">
        <v>4.9035999999999996E-2</v>
      </c>
      <c r="EK198" s="178">
        <v>3.9468000000000003E-2</v>
      </c>
      <c r="EL198" s="178">
        <v>5.083E-2</v>
      </c>
      <c r="EM198" s="178">
        <v>5.0231999999999999E-2</v>
      </c>
      <c r="EN198" s="178">
        <v>7.3554000000000008E-2</v>
      </c>
      <c r="EO198" s="178">
        <v>5.6809999999999999E-2</v>
      </c>
      <c r="EP198" s="178">
        <v>6.6976000000000008E-2</v>
      </c>
      <c r="EQ198" s="178">
        <v>8.3122000000000001E-2</v>
      </c>
      <c r="ER198" s="178">
        <v>6.2192000000000004E-2</v>
      </c>
      <c r="ES198" s="178">
        <v>4.4850000000000001E-2</v>
      </c>
      <c r="ET198" s="178">
        <v>7.1760000000000004E-2</v>
      </c>
      <c r="EU198" s="178">
        <v>4.6046000000000004E-2</v>
      </c>
      <c r="EV198" s="178">
        <v>5.8604000000000003E-2</v>
      </c>
      <c r="EW198" s="178">
        <v>7.5946000000000013E-2</v>
      </c>
      <c r="EX198" s="178">
        <v>8.4318000000000004E-2</v>
      </c>
      <c r="EY198" s="178">
        <v>7.2358000000000006E-2</v>
      </c>
      <c r="EZ198" s="178">
        <v>7.2358000000000006E-2</v>
      </c>
      <c r="FA198" s="178">
        <v>4.0066000000000004E-2</v>
      </c>
      <c r="FB198" s="178">
        <v>6.159400000000001E-2</v>
      </c>
      <c r="FC198" s="178">
        <v>6.9966E-2</v>
      </c>
      <c r="FD198" s="178">
        <v>7.4750000000000011E-2</v>
      </c>
      <c r="FE198" s="178">
        <v>6.159400000000001E-2</v>
      </c>
      <c r="FF198" s="178">
        <v>4.7840000000000008E-2</v>
      </c>
      <c r="FG198" s="178">
        <v>5.6809999999999999E-2</v>
      </c>
      <c r="FH198" s="178">
        <v>6.6378000000000006E-2</v>
      </c>
      <c r="FI198" s="178">
        <v>8.2524E-2</v>
      </c>
      <c r="FJ198" s="178">
        <v>9.3885999999999997E-2</v>
      </c>
      <c r="FK198" s="178">
        <v>9.0896000000000005E-2</v>
      </c>
      <c r="FL198" s="178">
        <v>9.8670000000000008E-2</v>
      </c>
      <c r="FM198" s="178">
        <v>0.10764524068658277</v>
      </c>
      <c r="FN198" s="178">
        <v>0.102856</v>
      </c>
      <c r="FO198" s="178">
        <v>8.545396845809039E-2</v>
      </c>
      <c r="FP198" s="178">
        <v>0.11421800000000001</v>
      </c>
      <c r="FQ198" s="178">
        <v>0.16863600000000001</v>
      </c>
      <c r="FR198" s="178">
        <v>0.12199200000000002</v>
      </c>
      <c r="FS198" s="178">
        <v>0.18657600000000002</v>
      </c>
      <c r="FT198" s="178">
        <v>0.15906800000000001</v>
      </c>
      <c r="FU198" s="380">
        <v>0.17820400000000003</v>
      </c>
      <c r="FV198" s="380">
        <v>0</v>
      </c>
      <c r="FW198" s="380">
        <v>0.13694200000000001</v>
      </c>
      <c r="FX198" s="380">
        <v>0.15667600000000001</v>
      </c>
      <c r="FY198" s="380">
        <v>0.29840200000000006</v>
      </c>
      <c r="FZ198" s="380">
        <v>0.17880200000000002</v>
      </c>
      <c r="GA198" s="380">
        <v>0.163852</v>
      </c>
      <c r="GB198" s="380">
        <v>8.7906000000000012E-2</v>
      </c>
      <c r="GC198" s="380">
        <v>0.11780600000000002</v>
      </c>
    </row>
    <row r="199" spans="2:185" s="234" customFormat="1">
      <c r="B199" s="234" t="s">
        <v>118</v>
      </c>
      <c r="D199" s="178">
        <v>0.12478</v>
      </c>
      <c r="E199" s="178">
        <v>9.69E-2</v>
      </c>
      <c r="F199" s="178">
        <v>0.19448000000000001</v>
      </c>
      <c r="G199" s="178">
        <v>6.8339999999999984E-2</v>
      </c>
      <c r="H199" s="178">
        <v>0.19039999999999999</v>
      </c>
      <c r="I199" s="178">
        <v>0.17577999999999999</v>
      </c>
      <c r="J199" s="178">
        <v>0.19855999999999999</v>
      </c>
      <c r="K199" s="178">
        <v>0.21011999999999997</v>
      </c>
      <c r="L199" s="178">
        <v>0.10539999999999999</v>
      </c>
      <c r="M199" s="178">
        <v>0.16524</v>
      </c>
      <c r="N199" s="178">
        <v>0.19788</v>
      </c>
      <c r="O199" s="178">
        <v>0.16830000000000001</v>
      </c>
      <c r="P199" s="178">
        <v>0.13471720183486238</v>
      </c>
      <c r="Q199" s="178">
        <v>0.22814000000000001</v>
      </c>
      <c r="R199" s="178">
        <v>0.17169999999999999</v>
      </c>
      <c r="S199" s="178">
        <v>0.22324049733570159</v>
      </c>
      <c r="T199" s="178">
        <v>0.17986000000000002</v>
      </c>
      <c r="U199" s="178">
        <v>0.11526</v>
      </c>
      <c r="V199" s="178">
        <v>0.1258</v>
      </c>
      <c r="W199" s="178">
        <v>0.22474</v>
      </c>
      <c r="X199" s="178">
        <v>4.3860000000000003E-2</v>
      </c>
      <c r="Y199" s="178">
        <v>1.3939999999999999E-2</v>
      </c>
      <c r="Z199" s="178">
        <v>5.4400000000000004E-3</v>
      </c>
      <c r="AA199" s="178">
        <v>1.1220000000000001E-2</v>
      </c>
      <c r="AB199" s="178">
        <v>4.4199999999999996E-2</v>
      </c>
      <c r="AC199" s="178">
        <v>4.0119999999999996E-2</v>
      </c>
      <c r="AD199" s="178">
        <v>1.4619999999999999E-2</v>
      </c>
      <c r="AE199" s="178">
        <v>5.4400000000000004E-3</v>
      </c>
      <c r="AF199" s="178">
        <v>4.0799999999999994E-3</v>
      </c>
      <c r="AG199" s="178">
        <v>2.1080000000000002E-2</v>
      </c>
      <c r="AH199" s="178">
        <v>3.2980000000000002E-2</v>
      </c>
      <c r="AI199" s="178">
        <v>4.3520000000000003E-2</v>
      </c>
      <c r="AJ199" s="178">
        <v>2.9239999999999999E-2</v>
      </c>
      <c r="AK199" s="178">
        <v>6.4600000000000005E-3</v>
      </c>
      <c r="AL199" s="178">
        <v>6.4600000000000005E-3</v>
      </c>
      <c r="AM199" s="178">
        <v>1.4619999999999999E-2</v>
      </c>
      <c r="AN199" s="178">
        <v>8.9419999999999999E-2</v>
      </c>
      <c r="AO199" s="178">
        <v>1.5640000000000001E-2</v>
      </c>
      <c r="AP199" s="178">
        <v>2.3799999999999998E-2</v>
      </c>
      <c r="AQ199" s="178">
        <v>4.4200000000000003E-3</v>
      </c>
      <c r="AR199" s="178">
        <v>1.0880000000000001E-2</v>
      </c>
      <c r="AS199" s="178">
        <v>2.3799999999999998E-2</v>
      </c>
      <c r="AT199" s="178">
        <v>4.4199999999999996E-2</v>
      </c>
      <c r="AU199" s="178">
        <v>1.6659999999999998E-2</v>
      </c>
      <c r="AV199" s="178">
        <v>1.4279999999999999E-2</v>
      </c>
      <c r="AW199" s="178">
        <v>5.4400000000000004E-3</v>
      </c>
      <c r="AX199" s="178">
        <v>3.0599999999999998E-3</v>
      </c>
      <c r="AY199" s="178">
        <v>3.4000000000000002E-4</v>
      </c>
      <c r="AZ199" s="178">
        <v>2.3800000000000002E-3</v>
      </c>
      <c r="BA199" s="178">
        <v>4.4200000000000003E-3</v>
      </c>
      <c r="BB199" s="178">
        <v>5.7800000000000004E-3</v>
      </c>
      <c r="BC199" s="178">
        <v>1.1899999999999999E-2</v>
      </c>
      <c r="BD199" s="178">
        <v>1.1220000000000001E-2</v>
      </c>
      <c r="BE199" s="178">
        <v>1.7000000000000001E-3</v>
      </c>
      <c r="BF199" s="178">
        <v>0</v>
      </c>
      <c r="BG199" s="178">
        <v>9.5200000000000007E-3</v>
      </c>
      <c r="BH199" s="178">
        <v>1.9040000000000001E-2</v>
      </c>
      <c r="BI199" s="178">
        <v>9.5200000000000007E-3</v>
      </c>
      <c r="BJ199" s="178">
        <v>2.3800000000000002E-3</v>
      </c>
      <c r="BK199" s="178">
        <v>4.5899999999999996E-2</v>
      </c>
      <c r="BL199" s="178">
        <v>3.6720000000000003E-2</v>
      </c>
      <c r="BM199" s="178">
        <v>1.2920000000000001E-2</v>
      </c>
      <c r="BN199" s="178">
        <v>1.6319999999999998E-2</v>
      </c>
      <c r="BO199" s="178">
        <v>-5.4400000000000004E-3</v>
      </c>
      <c r="BP199" s="178">
        <v>9.859999999999999E-3</v>
      </c>
      <c r="BQ199" s="178">
        <v>2.0400000000000001E-2</v>
      </c>
      <c r="BR199" s="178">
        <v>2.4139999999999998E-2</v>
      </c>
      <c r="BS199" s="178">
        <v>2.4139999999999998E-2</v>
      </c>
      <c r="BT199" s="178">
        <v>2.8219999999999995E-2</v>
      </c>
      <c r="BU199" s="178">
        <v>6.4600000000000005E-2</v>
      </c>
      <c r="BV199" s="178">
        <v>1.7000000000000001E-3</v>
      </c>
      <c r="BW199" s="178">
        <v>1.3600000000000001E-3</v>
      </c>
      <c r="BX199" s="178">
        <v>1.2239999999999999E-2</v>
      </c>
      <c r="BY199" s="178">
        <v>3.3660000000000002E-2</v>
      </c>
      <c r="BZ199" s="178">
        <v>6.8000000000000005E-3</v>
      </c>
      <c r="CA199" s="178">
        <v>5.2019999999999997E-2</v>
      </c>
      <c r="CB199" s="178">
        <v>1.4619999999999999E-2</v>
      </c>
      <c r="CC199" s="178">
        <v>4.4200000000000003E-3</v>
      </c>
      <c r="CD199" s="178">
        <v>2.7200000000000002E-3</v>
      </c>
      <c r="CE199" s="178">
        <v>0</v>
      </c>
      <c r="CF199" s="178">
        <v>2.7200000000000002E-3</v>
      </c>
      <c r="CG199" s="178">
        <v>3.6040000000000003E-2</v>
      </c>
      <c r="CH199" s="178">
        <v>7.8200000000000006E-3</v>
      </c>
      <c r="CI199" s="178">
        <v>9.5200000000000007E-3</v>
      </c>
      <c r="CJ199" s="178">
        <v>1.3939999999999999E-2</v>
      </c>
      <c r="CK199" s="178">
        <v>0</v>
      </c>
      <c r="CL199" s="178">
        <v>1.9719999999999998E-2</v>
      </c>
      <c r="CM199" s="178">
        <v>2.3800000000000002E-3</v>
      </c>
      <c r="CN199" s="178">
        <v>0</v>
      </c>
      <c r="CO199" s="178">
        <v>0</v>
      </c>
      <c r="CP199" s="178">
        <v>0</v>
      </c>
      <c r="CQ199" s="178">
        <v>0</v>
      </c>
      <c r="CR199" s="178">
        <v>4.4973218406243631E-2</v>
      </c>
      <c r="CS199" s="178">
        <v>1.785262769142662E-2</v>
      </c>
      <c r="CT199" s="178">
        <v>8.2082273765194027E-3</v>
      </c>
      <c r="CU199" s="178">
        <v>1.7935957111193404E-2</v>
      </c>
      <c r="CV199" s="178">
        <v>1.5510414389303319E-2</v>
      </c>
      <c r="CW199" s="178">
        <v>7.4558550607651741E-3</v>
      </c>
      <c r="CX199" s="178">
        <v>7.5154979714106675E-3</v>
      </c>
      <c r="CY199" s="178">
        <v>2.6866985773102779E-2</v>
      </c>
      <c r="CZ199" s="178">
        <v>4.8987519624556795E-2</v>
      </c>
      <c r="DA199" s="178">
        <v>2.7770818008415146E-2</v>
      </c>
      <c r="DB199" s="178">
        <v>6.5422420150081269E-3</v>
      </c>
      <c r="DC199" s="178">
        <v>2.6110017573607078E-2</v>
      </c>
      <c r="DD199" s="178">
        <v>2.4333969921413508E-2</v>
      </c>
      <c r="DE199" s="178">
        <v>4.0800000000000003E-2</v>
      </c>
      <c r="DF199" s="178">
        <v>5.1000000000000004E-3</v>
      </c>
      <c r="DG199" s="178">
        <v>1.6659999999999998E-2</v>
      </c>
      <c r="DH199" s="178">
        <v>3.6727753156359029E-3</v>
      </c>
      <c r="DI199" s="178">
        <v>1.845477234598579E-2</v>
      </c>
      <c r="DJ199" s="178">
        <v>1.4004020904894048E-2</v>
      </c>
      <c r="DK199" s="178">
        <v>2.5096978820550932E-2</v>
      </c>
      <c r="DL199" s="178">
        <v>1.9706309091536412E-2</v>
      </c>
      <c r="DM199" s="178">
        <v>7.3677513232555544E-2</v>
      </c>
      <c r="DN199" s="178">
        <v>5.0007312579666514E-2</v>
      </c>
      <c r="DO199" s="178">
        <v>3.1699209480970124E-2</v>
      </c>
      <c r="DP199" s="178">
        <v>2.7756182476291202E-2</v>
      </c>
      <c r="DQ199" s="178">
        <v>2.9970769982887533E-2</v>
      </c>
      <c r="DR199" s="178">
        <v>2.9339123105193522E-2</v>
      </c>
      <c r="DS199" s="178">
        <v>4.204518789394146E-2</v>
      </c>
      <c r="DT199" s="178">
        <v>1.9604849362442507E-2</v>
      </c>
      <c r="DU199" s="178">
        <v>2.4139999999999998E-2</v>
      </c>
      <c r="DV199" s="178">
        <v>2.0739999999999998E-2</v>
      </c>
      <c r="DW199" s="178">
        <v>2.3799999999999998E-2</v>
      </c>
      <c r="DX199" s="178">
        <v>1.3939999999999999E-2</v>
      </c>
      <c r="DY199" s="178">
        <v>2.5840000000000002E-2</v>
      </c>
      <c r="DZ199" s="178">
        <v>1.9379999999999998E-2</v>
      </c>
      <c r="EA199" s="178">
        <v>2.3459999999999995E-2</v>
      </c>
      <c r="EB199" s="178">
        <v>2.0739999999999998E-2</v>
      </c>
      <c r="EC199" s="178">
        <v>2.4479999999999998E-2</v>
      </c>
      <c r="ED199" s="178">
        <v>2.1080000000000002E-2</v>
      </c>
      <c r="EE199" s="178">
        <v>2.4819999999999998E-2</v>
      </c>
      <c r="EF199" s="178">
        <v>2.3120000000000002E-2</v>
      </c>
      <c r="EG199" s="178">
        <v>2.2440000000000002E-2</v>
      </c>
      <c r="EH199" s="178">
        <v>1.8020000000000001E-2</v>
      </c>
      <c r="EI199" s="178">
        <v>3.1620000000000002E-2</v>
      </c>
      <c r="EJ199" s="178">
        <v>2.7200000000000002E-2</v>
      </c>
      <c r="EK199" s="178">
        <v>1.0200000000000001E-2</v>
      </c>
      <c r="EL199" s="178">
        <v>1.2239999999999999E-2</v>
      </c>
      <c r="EM199" s="178">
        <v>1.9379999999999998E-2</v>
      </c>
      <c r="EN199" s="178">
        <v>1.1899999999999999E-2</v>
      </c>
      <c r="EO199" s="178">
        <v>7.1399999999999996E-3</v>
      </c>
      <c r="EP199" s="178">
        <v>1.5979999999999998E-2</v>
      </c>
      <c r="EQ199" s="178">
        <v>7.4799999999999997E-3</v>
      </c>
      <c r="ER199" s="178">
        <v>1.8360000000000001E-2</v>
      </c>
      <c r="ES199" s="178">
        <v>8.1599999999999989E-3</v>
      </c>
      <c r="ET199" s="178">
        <v>2.8899999999999995E-2</v>
      </c>
      <c r="EU199" s="178">
        <v>2.5160000000000002E-2</v>
      </c>
      <c r="EV199" s="178">
        <v>1.4959999999999999E-2</v>
      </c>
      <c r="EW199" s="178">
        <v>1.1220000000000001E-2</v>
      </c>
      <c r="EX199" s="178">
        <v>2.0739999999999998E-2</v>
      </c>
      <c r="EY199" s="178">
        <v>2.0739999999999998E-2</v>
      </c>
      <c r="EZ199" s="178">
        <v>1.0540000000000001E-2</v>
      </c>
      <c r="FA199" s="178">
        <v>1.1899999999999999E-2</v>
      </c>
      <c r="FB199" s="178">
        <v>2.7539999999999999E-2</v>
      </c>
      <c r="FC199" s="178">
        <v>3.5019999999999996E-2</v>
      </c>
      <c r="FD199" s="178">
        <v>3.9439999999999996E-2</v>
      </c>
      <c r="FE199" s="178">
        <v>3.7400000000000003E-2</v>
      </c>
      <c r="FF199" s="178">
        <v>4.0119999999999996E-2</v>
      </c>
      <c r="FG199" s="178">
        <v>9.859999999999999E-3</v>
      </c>
      <c r="FH199" s="178">
        <v>1.2580000000000001E-2</v>
      </c>
      <c r="FI199" s="178">
        <v>4.2839999999999996E-2</v>
      </c>
      <c r="FJ199" s="178">
        <v>3.4000000000000002E-2</v>
      </c>
      <c r="FK199" s="178">
        <v>4.7939999999999997E-2</v>
      </c>
      <c r="FL199" s="178">
        <v>8.9419999999999999E-2</v>
      </c>
      <c r="FM199" s="178">
        <v>5.1351566545007589E-2</v>
      </c>
      <c r="FN199" s="178">
        <v>5.779999999999999E-2</v>
      </c>
      <c r="FO199" s="178">
        <v>8.5315305075887374E-2</v>
      </c>
      <c r="FP199" s="178">
        <v>0.1326</v>
      </c>
      <c r="FQ199" s="178">
        <v>0.19855999999999999</v>
      </c>
      <c r="FR199" s="178">
        <v>0.54093999999999998</v>
      </c>
      <c r="FS199" s="178">
        <v>0.11491999999999999</v>
      </c>
      <c r="FT199" s="178">
        <v>0.11254</v>
      </c>
      <c r="FU199" s="380">
        <v>0.14382</v>
      </c>
      <c r="FV199" s="380">
        <v>0</v>
      </c>
      <c r="FW199" s="380">
        <v>0.1462</v>
      </c>
      <c r="FX199" s="380">
        <v>0.10505999999999999</v>
      </c>
      <c r="FY199" s="380">
        <v>9.4179999999999986E-2</v>
      </c>
      <c r="FZ199" s="380">
        <v>4.0459999999999996E-2</v>
      </c>
      <c r="GA199" s="380">
        <v>0.10676000000000001</v>
      </c>
      <c r="GB199" s="380">
        <v>6.2560000000000004E-2</v>
      </c>
      <c r="GC199" s="380">
        <v>7.9899999999999999E-2</v>
      </c>
    </row>
    <row r="200" spans="2:185" s="234" customFormat="1">
      <c r="B200" s="234" t="s">
        <v>343</v>
      </c>
      <c r="D200" s="178">
        <v>1.3362049999999999</v>
      </c>
      <c r="E200" s="178">
        <v>0.54241200000000001</v>
      </c>
      <c r="F200" s="178">
        <v>0.10626200000000001</v>
      </c>
      <c r="G200" s="178">
        <v>3.1719999999999999E-3</v>
      </c>
      <c r="H200" s="178">
        <v>9.9124999999999991E-2</v>
      </c>
      <c r="I200" s="178">
        <v>5.2338000000000003E-2</v>
      </c>
      <c r="J200" s="178">
        <v>9.3573999999999991E-2</v>
      </c>
      <c r="K200" s="178">
        <v>8.3264999999999992E-2</v>
      </c>
      <c r="L200" s="178">
        <v>2.1411000000000003E-2</v>
      </c>
      <c r="M200" s="178">
        <v>1.0308999999999999E-2</v>
      </c>
      <c r="N200" s="178">
        <v>1.2442169999999999</v>
      </c>
      <c r="O200" s="178">
        <v>0.18556199999999998</v>
      </c>
      <c r="P200" s="178">
        <v>0.14853472018348624</v>
      </c>
      <c r="Q200" s="178">
        <v>0.13798199999999999</v>
      </c>
      <c r="R200" s="178">
        <v>9.9917999999999993E-2</v>
      </c>
      <c r="S200" s="178">
        <v>0.12991114742451154</v>
      </c>
      <c r="T200" s="178">
        <v>1.4329509999999999</v>
      </c>
      <c r="U200" s="178">
        <v>7.2163000000000005E-2</v>
      </c>
      <c r="V200" s="178">
        <v>4.2822000000000006E-2</v>
      </c>
      <c r="W200" s="178">
        <v>0.19190599999999999</v>
      </c>
      <c r="X200" s="178">
        <v>1.9031999999999997E-2</v>
      </c>
      <c r="Y200" s="178">
        <v>0</v>
      </c>
      <c r="Z200" s="178">
        <v>0</v>
      </c>
      <c r="AA200" s="178">
        <v>0</v>
      </c>
      <c r="AB200" s="178">
        <v>4.9958999999999996E-2</v>
      </c>
      <c r="AC200" s="178">
        <v>3.7270999999999999E-2</v>
      </c>
      <c r="AD200" s="178">
        <v>4.9958999999999996E-2</v>
      </c>
      <c r="AE200" s="178">
        <v>0.69308199999999998</v>
      </c>
      <c r="AF200" s="178">
        <v>2.785809</v>
      </c>
      <c r="AG200" s="178">
        <v>0</v>
      </c>
      <c r="AH200" s="178">
        <v>7.9299999999999998E-4</v>
      </c>
      <c r="AI200" s="178">
        <v>1.5066999999999999E-2</v>
      </c>
      <c r="AJ200" s="178">
        <v>4.7579999999999992E-3</v>
      </c>
      <c r="AK200" s="178">
        <v>0</v>
      </c>
      <c r="AL200" s="178">
        <v>0.62409099999999995</v>
      </c>
      <c r="AM200" s="178">
        <v>0.80568799999999996</v>
      </c>
      <c r="AN200" s="178">
        <v>0.64629500000000006</v>
      </c>
      <c r="AO200" s="178">
        <v>0.17366699999999999</v>
      </c>
      <c r="AP200" s="178">
        <v>0.30213299999999998</v>
      </c>
      <c r="AQ200" s="178">
        <v>0</v>
      </c>
      <c r="AR200" s="178">
        <v>7.9299999999999995E-3</v>
      </c>
      <c r="AS200" s="178">
        <v>3.1719999999999999E-3</v>
      </c>
      <c r="AT200" s="178">
        <v>2.3789999999999996E-3</v>
      </c>
      <c r="AU200" s="178">
        <v>3.1719999999999999E-3</v>
      </c>
      <c r="AV200" s="178">
        <v>2.3789999999999996E-3</v>
      </c>
      <c r="AW200" s="178">
        <v>1.8239000000000002E-2</v>
      </c>
      <c r="AX200" s="178">
        <v>1.9031999999999997E-2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1.7446E-2</v>
      </c>
      <c r="BJ200" s="178">
        <v>0.33305999999999997</v>
      </c>
      <c r="BK200" s="178">
        <v>0.431392</v>
      </c>
      <c r="BL200" s="178">
        <v>-3.2512999999999993E-2</v>
      </c>
      <c r="BM200" s="178">
        <v>0</v>
      </c>
      <c r="BN200" s="178">
        <v>0.23472799999999999</v>
      </c>
      <c r="BO200" s="178">
        <v>0.46152599999999999</v>
      </c>
      <c r="BP200" s="178">
        <v>0</v>
      </c>
      <c r="BQ200" s="178">
        <v>0</v>
      </c>
      <c r="BR200" s="178">
        <v>0</v>
      </c>
      <c r="BS200" s="178">
        <v>0</v>
      </c>
      <c r="BT200" s="178">
        <v>3.1719999999999999E-3</v>
      </c>
      <c r="BU200" s="178">
        <v>1.1894999999999999E-2</v>
      </c>
      <c r="BV200" s="178">
        <v>0</v>
      </c>
      <c r="BW200" s="178">
        <v>0.49879699999999999</v>
      </c>
      <c r="BX200" s="178">
        <v>2.3789999999999996E-3</v>
      </c>
      <c r="BY200" s="178">
        <v>0</v>
      </c>
      <c r="BZ200" s="178">
        <v>0.13639599999999999</v>
      </c>
      <c r="CA200" s="178">
        <v>0.17683899999999997</v>
      </c>
      <c r="CB200" s="178">
        <v>0</v>
      </c>
      <c r="CC200" s="178">
        <v>0</v>
      </c>
      <c r="CD200" s="178">
        <v>0</v>
      </c>
      <c r="CE200" s="178">
        <v>0</v>
      </c>
      <c r="CF200" s="178">
        <v>0</v>
      </c>
      <c r="CG200" s="178">
        <v>7.1370000000000001E-3</v>
      </c>
      <c r="CH200" s="178">
        <v>0</v>
      </c>
      <c r="CI200" s="178">
        <v>0.27279199999999998</v>
      </c>
      <c r="CJ200" s="178">
        <v>0</v>
      </c>
      <c r="CK200" s="178">
        <v>0.352885</v>
      </c>
      <c r="CL200" s="178">
        <v>0.204594</v>
      </c>
      <c r="CM200" s="178">
        <v>0.319579</v>
      </c>
      <c r="CN200" s="178">
        <v>4.2822000000000006E-2</v>
      </c>
      <c r="CO200" s="178">
        <v>1.4274E-2</v>
      </c>
      <c r="CP200" s="178">
        <v>1.1102000000000001E-2</v>
      </c>
      <c r="CQ200" s="178">
        <v>0</v>
      </c>
      <c r="CR200" s="178">
        <v>1.5557186574073371E-3</v>
      </c>
      <c r="CS200" s="178">
        <v>5.2332620938398688E-4</v>
      </c>
      <c r="CT200" s="178">
        <v>0.13601478995606578</v>
      </c>
      <c r="CU200" s="178">
        <v>0.45543305845860976</v>
      </c>
      <c r="CV200" s="178">
        <v>3.6064307604147527E-3</v>
      </c>
      <c r="CW200" s="178">
        <v>2.7406805892157848E-4</v>
      </c>
      <c r="CX200" s="178">
        <v>0.25639019978051758</v>
      </c>
      <c r="CY200" s="178">
        <v>9.6998746937302944E-4</v>
      </c>
      <c r="CZ200" s="178">
        <v>2.559729685343232E-2</v>
      </c>
      <c r="DA200" s="178">
        <v>2.7637836057378195E-2</v>
      </c>
      <c r="DB200" s="178">
        <v>7.6189134169637254E-2</v>
      </c>
      <c r="DC200" s="178">
        <v>9.479408589457311E-2</v>
      </c>
      <c r="DD200" s="178">
        <v>0.92403970877010932</v>
      </c>
      <c r="DE200" s="178">
        <v>0.25138099999999997</v>
      </c>
      <c r="DF200" s="178">
        <v>1.4274E-2</v>
      </c>
      <c r="DG200" s="178">
        <v>0.16970200000000002</v>
      </c>
      <c r="DH200" s="178">
        <v>1.1330445246922039E-3</v>
      </c>
      <c r="DI200" s="178">
        <v>0.11641555819818103</v>
      </c>
      <c r="DJ200" s="178">
        <v>0.11940451038539493</v>
      </c>
      <c r="DK200" s="178">
        <v>5.9342366393690671E-2</v>
      </c>
      <c r="DL200" s="178">
        <v>4.7483363921935716E-3</v>
      </c>
      <c r="DM200" s="178">
        <v>7.1655002008420676E-2</v>
      </c>
      <c r="DN200" s="178">
        <v>1.2251729853905644E-3</v>
      </c>
      <c r="DO200" s="178">
        <v>1.8691870196122153E-2</v>
      </c>
      <c r="DP200" s="178">
        <v>5.1549924344063665E-3</v>
      </c>
      <c r="DQ200" s="178">
        <v>9.3844294575705055E-3</v>
      </c>
      <c r="DR200" s="178">
        <v>3.5280399034124346E-2</v>
      </c>
      <c r="DS200" s="178">
        <v>6.4893697813720022E-2</v>
      </c>
      <c r="DT200" s="178">
        <v>4.507424732035905E-2</v>
      </c>
      <c r="DU200" s="178">
        <v>1.5859999999999999E-2</v>
      </c>
      <c r="DV200" s="178">
        <v>1.4274E-2</v>
      </c>
      <c r="DW200" s="178">
        <v>3.4891999999999999E-2</v>
      </c>
      <c r="DX200" s="178">
        <v>2.2996999999999997E-2</v>
      </c>
      <c r="DY200" s="178">
        <v>1.5859999999999999E-2</v>
      </c>
      <c r="DZ200" s="178">
        <v>1.8239000000000002E-2</v>
      </c>
      <c r="EA200" s="178">
        <v>2.3789999999999996E-3</v>
      </c>
      <c r="EB200" s="178">
        <v>3.0133999999999998E-2</v>
      </c>
      <c r="EC200" s="178">
        <v>4.9166000000000001E-2</v>
      </c>
      <c r="ED200" s="178">
        <v>9.5952999999999997E-2</v>
      </c>
      <c r="EE200" s="178">
        <v>4.1235999999999995E-2</v>
      </c>
      <c r="EF200" s="178">
        <v>1.9824999999999999E-2</v>
      </c>
      <c r="EG200" s="178">
        <v>0</v>
      </c>
      <c r="EH200" s="178">
        <v>5.550999999999999E-2</v>
      </c>
      <c r="EI200" s="178">
        <v>7.6921000000000003E-2</v>
      </c>
      <c r="EJ200" s="178">
        <v>2.3789999999999999E-2</v>
      </c>
      <c r="EK200" s="178">
        <v>1.2688E-2</v>
      </c>
      <c r="EL200" s="178">
        <v>3.4891999999999999E-2</v>
      </c>
      <c r="EM200" s="178">
        <v>1.9031999999999997E-2</v>
      </c>
      <c r="EN200" s="178">
        <v>1.7446E-2</v>
      </c>
      <c r="EO200" s="178">
        <v>5.5510000000000004E-3</v>
      </c>
      <c r="EP200" s="178">
        <v>8.7229999999999999E-3</v>
      </c>
      <c r="EQ200" s="178">
        <v>4.7579999999999992E-3</v>
      </c>
      <c r="ER200" s="178">
        <v>1.0308999999999999E-2</v>
      </c>
      <c r="ES200" s="178">
        <v>1.586E-3</v>
      </c>
      <c r="ET200" s="178">
        <v>1.6652999999999998E-2</v>
      </c>
      <c r="EU200" s="178">
        <v>2.8548E-2</v>
      </c>
      <c r="EV200" s="178">
        <v>5.550999999999999E-2</v>
      </c>
      <c r="EW200" s="178">
        <v>5.2338000000000003E-2</v>
      </c>
      <c r="EX200" s="178">
        <v>2.8548E-2</v>
      </c>
      <c r="EY200" s="178">
        <v>2.3789999999999996E-3</v>
      </c>
      <c r="EZ200" s="178">
        <v>3.8857000000000003E-2</v>
      </c>
      <c r="FA200" s="178">
        <v>0.12925899999999999</v>
      </c>
      <c r="FB200" s="178">
        <v>6.3439999999999998E-3</v>
      </c>
      <c r="FC200" s="178">
        <v>6.1853999999999992E-2</v>
      </c>
      <c r="FD200" s="178">
        <v>0.126087</v>
      </c>
      <c r="FE200" s="178">
        <v>0</v>
      </c>
      <c r="FF200" s="178">
        <v>3.1719999999999999E-3</v>
      </c>
      <c r="FG200" s="178">
        <v>9.5952999999999997E-2</v>
      </c>
      <c r="FH200" s="178">
        <v>0.21093800000000001</v>
      </c>
      <c r="FI200" s="178">
        <v>0</v>
      </c>
      <c r="FJ200" s="178">
        <v>6.1853999999999992E-2</v>
      </c>
      <c r="FK200" s="178">
        <v>0.13639599999999999</v>
      </c>
      <c r="FL200" s="178">
        <v>3.8063999999999994E-2</v>
      </c>
      <c r="FM200" s="178">
        <v>5.6037559280954392E-2</v>
      </c>
      <c r="FN200" s="178">
        <v>3.4098999999999997E-2</v>
      </c>
      <c r="FO200" s="178">
        <v>0.10194205430565315</v>
      </c>
      <c r="FP200" s="178">
        <v>0.87467899999999987</v>
      </c>
      <c r="FQ200" s="178">
        <v>0.117364</v>
      </c>
      <c r="FR200" s="178">
        <v>0.14432600000000001</v>
      </c>
      <c r="FS200" s="178">
        <v>0.221247</v>
      </c>
      <c r="FT200" s="178">
        <v>0.19824999999999998</v>
      </c>
      <c r="FU200" s="380">
        <v>0.19666400000000001</v>
      </c>
      <c r="FV200" s="380">
        <v>0</v>
      </c>
      <c r="FW200" s="380">
        <v>5.8681999999999998E-2</v>
      </c>
      <c r="FX200" s="380">
        <v>5.5510000000000004E-3</v>
      </c>
      <c r="FY200" s="380">
        <v>0.114985</v>
      </c>
      <c r="FZ200" s="380">
        <v>6.0267999999999995E-2</v>
      </c>
      <c r="GA200" s="380">
        <v>0</v>
      </c>
      <c r="GB200" s="380">
        <v>3.1719999999999998E-2</v>
      </c>
      <c r="GC200" s="380">
        <v>4.2028999999999997E-2</v>
      </c>
    </row>
    <row r="201" spans="2:185" s="234" customFormat="1">
      <c r="B201" s="234" t="s">
        <v>120</v>
      </c>
      <c r="D201" s="178">
        <v>0.35930699999999993</v>
      </c>
      <c r="E201" s="178">
        <v>0.27705600000000002</v>
      </c>
      <c r="F201" s="178">
        <v>0.19713600000000001</v>
      </c>
      <c r="G201" s="178">
        <v>0.16217100000000001</v>
      </c>
      <c r="H201" s="178">
        <v>0.40226399999999995</v>
      </c>
      <c r="I201" s="178">
        <v>0.57575699999999996</v>
      </c>
      <c r="J201" s="178">
        <v>0.464868</v>
      </c>
      <c r="K201" s="178">
        <v>0.68331599999999992</v>
      </c>
      <c r="L201" s="178">
        <v>9.8901000000000003E-2</v>
      </c>
      <c r="M201" s="178">
        <v>2.0646000000000001E-2</v>
      </c>
      <c r="N201" s="178">
        <v>0.114885</v>
      </c>
      <c r="O201" s="178">
        <v>8.7912000000000004E-2</v>
      </c>
      <c r="P201" s="178">
        <v>7.036992660550459E-2</v>
      </c>
      <c r="Q201" s="178">
        <v>7.3926000000000006E-2</v>
      </c>
      <c r="R201" s="178">
        <v>0.15984000000000001</v>
      </c>
      <c r="S201" s="178">
        <v>0.20782039076376552</v>
      </c>
      <c r="T201" s="178">
        <v>0.36063900000000004</v>
      </c>
      <c r="U201" s="178">
        <v>1.5650999999999998E-2</v>
      </c>
      <c r="V201" s="178">
        <v>0.14318999999999998</v>
      </c>
      <c r="W201" s="178">
        <v>0.10156499999999999</v>
      </c>
      <c r="X201" s="178">
        <v>0.20745900000000003</v>
      </c>
      <c r="Y201" s="178">
        <v>0.12321000000000001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-4.9284000000000001E-2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5.6610000000000002E-3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8">
        <v>0</v>
      </c>
      <c r="AU201" s="178">
        <v>0</v>
      </c>
      <c r="AV201" s="178">
        <v>0</v>
      </c>
      <c r="AW201" s="178">
        <v>0</v>
      </c>
      <c r="AX201" s="178">
        <v>0</v>
      </c>
      <c r="AY201" s="178">
        <v>0</v>
      </c>
      <c r="AZ201" s="178">
        <v>0</v>
      </c>
      <c r="BA201" s="178">
        <v>0</v>
      </c>
      <c r="BB201" s="178">
        <v>0</v>
      </c>
      <c r="BC201" s="178">
        <v>0</v>
      </c>
      <c r="BD201" s="178">
        <v>0</v>
      </c>
      <c r="BE201" s="178">
        <v>0</v>
      </c>
      <c r="BF201" s="178">
        <v>0</v>
      </c>
      <c r="BG201" s="178">
        <v>0</v>
      </c>
      <c r="BH201" s="178">
        <v>0</v>
      </c>
      <c r="BI201" s="178">
        <v>0</v>
      </c>
      <c r="BJ201" s="178">
        <v>0</v>
      </c>
      <c r="BK201" s="178">
        <v>0</v>
      </c>
      <c r="BL201" s="178">
        <v>0</v>
      </c>
      <c r="BM201" s="178">
        <v>0</v>
      </c>
      <c r="BN201" s="178">
        <v>0</v>
      </c>
      <c r="BO201" s="178">
        <v>0</v>
      </c>
      <c r="BP201" s="178">
        <v>0</v>
      </c>
      <c r="BQ201" s="178">
        <v>0</v>
      </c>
      <c r="BR201" s="178">
        <v>0</v>
      </c>
      <c r="BS201" s="178">
        <v>0</v>
      </c>
      <c r="BT201" s="178">
        <v>0</v>
      </c>
      <c r="BU201" s="178">
        <v>0</v>
      </c>
      <c r="BV201" s="178">
        <v>0</v>
      </c>
      <c r="BW201" s="178">
        <v>0</v>
      </c>
      <c r="BX201" s="178">
        <v>0</v>
      </c>
      <c r="BY201" s="178">
        <v>0</v>
      </c>
      <c r="BZ201" s="178">
        <v>0</v>
      </c>
      <c r="CA201" s="178">
        <v>0</v>
      </c>
      <c r="CB201" s="178">
        <v>0</v>
      </c>
      <c r="CC201" s="178">
        <v>0</v>
      </c>
      <c r="CD201" s="178">
        <v>0</v>
      </c>
      <c r="CE201" s="178">
        <v>0</v>
      </c>
      <c r="CF201" s="178">
        <v>0</v>
      </c>
      <c r="CG201" s="178">
        <v>0</v>
      </c>
      <c r="CH201" s="178">
        <v>0</v>
      </c>
      <c r="CI201" s="178">
        <v>0</v>
      </c>
      <c r="CJ201" s="178">
        <v>0</v>
      </c>
      <c r="CK201" s="178">
        <v>0</v>
      </c>
      <c r="CL201" s="178">
        <v>0</v>
      </c>
      <c r="CM201" s="178">
        <v>0</v>
      </c>
      <c r="CN201" s="178">
        <v>0</v>
      </c>
      <c r="CO201" s="178">
        <v>0</v>
      </c>
      <c r="CP201" s="178">
        <v>0</v>
      </c>
      <c r="CQ201" s="178">
        <v>0</v>
      </c>
      <c r="CR201" s="178">
        <v>0</v>
      </c>
      <c r="CS201" s="178">
        <v>0</v>
      </c>
      <c r="CT201" s="178">
        <v>0</v>
      </c>
      <c r="CU201" s="178">
        <v>0</v>
      </c>
      <c r="CV201" s="178">
        <v>0</v>
      </c>
      <c r="CW201" s="178">
        <v>0</v>
      </c>
      <c r="CX201" s="178">
        <v>0</v>
      </c>
      <c r="CY201" s="178">
        <v>0</v>
      </c>
      <c r="CZ201" s="178">
        <v>0</v>
      </c>
      <c r="DA201" s="178">
        <v>0</v>
      </c>
      <c r="DB201" s="178">
        <v>0</v>
      </c>
      <c r="DC201" s="178">
        <v>0</v>
      </c>
      <c r="DD201" s="178">
        <v>0</v>
      </c>
      <c r="DE201" s="178">
        <v>0</v>
      </c>
      <c r="DF201" s="178">
        <v>0</v>
      </c>
      <c r="DG201" s="178">
        <v>0</v>
      </c>
      <c r="DH201" s="178">
        <v>0</v>
      </c>
      <c r="DI201" s="178">
        <v>0</v>
      </c>
      <c r="DJ201" s="178">
        <v>0</v>
      </c>
      <c r="DK201" s="178">
        <v>2.2620792590349339E-3</v>
      </c>
      <c r="DL201" s="178">
        <v>2.3708781972739089E-3</v>
      </c>
      <c r="DM201" s="178">
        <v>1.49818702707105E-3</v>
      </c>
      <c r="DN201" s="178">
        <v>0</v>
      </c>
      <c r="DO201" s="178">
        <v>7.6520255642813738E-4</v>
      </c>
      <c r="DP201" s="178">
        <v>0</v>
      </c>
      <c r="DQ201" s="178">
        <v>2.3145888432007438E-3</v>
      </c>
      <c r="DR201" s="178">
        <v>0</v>
      </c>
      <c r="DS201" s="178">
        <v>0</v>
      </c>
      <c r="DT201" s="178">
        <v>0</v>
      </c>
      <c r="DU201" s="178">
        <v>0</v>
      </c>
      <c r="DV201" s="178">
        <v>0</v>
      </c>
      <c r="DW201" s="178">
        <v>0</v>
      </c>
      <c r="DX201" s="178">
        <v>0</v>
      </c>
      <c r="DY201" s="178">
        <v>0</v>
      </c>
      <c r="DZ201" s="178">
        <v>0</v>
      </c>
      <c r="EA201" s="178">
        <v>0</v>
      </c>
      <c r="EB201" s="178">
        <v>0</v>
      </c>
      <c r="EC201" s="178">
        <v>0</v>
      </c>
      <c r="ED201" s="178">
        <v>0</v>
      </c>
      <c r="EE201" s="178">
        <v>0</v>
      </c>
      <c r="EF201" s="178">
        <v>0</v>
      </c>
      <c r="EG201" s="178">
        <v>0</v>
      </c>
      <c r="EH201" s="178">
        <v>0</v>
      </c>
      <c r="EI201" s="178">
        <v>0</v>
      </c>
      <c r="EJ201" s="178">
        <v>0</v>
      </c>
      <c r="EK201" s="178">
        <v>0</v>
      </c>
      <c r="EL201" s="178">
        <v>0</v>
      </c>
      <c r="EM201" s="178">
        <v>0</v>
      </c>
      <c r="EN201" s="178">
        <v>0</v>
      </c>
      <c r="EO201" s="178">
        <v>0</v>
      </c>
      <c r="EP201" s="178">
        <v>0</v>
      </c>
      <c r="EQ201" s="178">
        <v>0</v>
      </c>
      <c r="ER201" s="178">
        <v>0</v>
      </c>
      <c r="ES201" s="178">
        <v>0</v>
      </c>
      <c r="ET201" s="178">
        <v>0</v>
      </c>
      <c r="EU201" s="178">
        <v>0</v>
      </c>
      <c r="EV201" s="178">
        <v>0</v>
      </c>
      <c r="EW201" s="178">
        <v>0</v>
      </c>
      <c r="EX201" s="178">
        <v>0</v>
      </c>
      <c r="EY201" s="178">
        <v>0</v>
      </c>
      <c r="EZ201" s="178">
        <v>0</v>
      </c>
      <c r="FA201" s="178">
        <v>0</v>
      </c>
      <c r="FB201" s="178">
        <v>0</v>
      </c>
      <c r="FC201" s="178">
        <v>0</v>
      </c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0</v>
      </c>
      <c r="FM201" s="178">
        <v>0</v>
      </c>
      <c r="FN201" s="178">
        <v>0</v>
      </c>
      <c r="FO201" s="178">
        <v>0</v>
      </c>
      <c r="FP201" s="178">
        <v>0</v>
      </c>
      <c r="FQ201" s="178">
        <v>4.9950000000000003E-3</v>
      </c>
      <c r="FR201" s="178">
        <v>1.0323000000000001E-2</v>
      </c>
      <c r="FS201" s="178">
        <v>7.326E-3</v>
      </c>
      <c r="FT201" s="178">
        <v>1.9980000000000002E-3</v>
      </c>
      <c r="FU201" s="380">
        <v>2.9970000000000001E-3</v>
      </c>
      <c r="FV201" s="380">
        <v>0</v>
      </c>
      <c r="FW201" s="380">
        <v>5.6610000000000002E-3</v>
      </c>
      <c r="FX201" s="380">
        <v>0</v>
      </c>
      <c r="FY201" s="380">
        <v>0</v>
      </c>
      <c r="FZ201" s="380">
        <v>1.2171149999999999</v>
      </c>
      <c r="GA201" s="380">
        <v>0</v>
      </c>
      <c r="GB201" s="380">
        <v>3.3633000000000003E-2</v>
      </c>
      <c r="GC201" s="380">
        <v>6.6600000000000001E-3</v>
      </c>
    </row>
    <row r="202" spans="2:185" s="234" customFormat="1">
      <c r="B202" s="234" t="s">
        <v>121</v>
      </c>
      <c r="D202" s="178">
        <v>0.30956800000000007</v>
      </c>
      <c r="E202" s="178">
        <v>0.21280000000000002</v>
      </c>
      <c r="F202" s="178">
        <v>0.26073600000000002</v>
      </c>
      <c r="G202" s="178">
        <v>8.5120000000000005E-3</v>
      </c>
      <c r="H202" s="178">
        <v>0.10864000000000001</v>
      </c>
      <c r="I202" s="178">
        <v>0.135744</v>
      </c>
      <c r="J202" s="178">
        <v>0.12969600000000001</v>
      </c>
      <c r="K202" s="178">
        <v>9.2512000000000011E-2</v>
      </c>
      <c r="L202" s="178">
        <v>0.12051200000000001</v>
      </c>
      <c r="M202" s="178">
        <v>2.8000000000000004E-2</v>
      </c>
      <c r="N202" s="178">
        <v>0.12364800000000001</v>
      </c>
      <c r="O202" s="178">
        <v>0.14716800000000002</v>
      </c>
      <c r="P202" s="178">
        <v>0.11780190825688075</v>
      </c>
      <c r="Q202" s="178">
        <v>0.24169599999999999</v>
      </c>
      <c r="R202" s="178">
        <v>0.10304000000000001</v>
      </c>
      <c r="S202" s="178">
        <v>0.13397030195381884</v>
      </c>
      <c r="T202" s="178">
        <v>6.3840000000000008E-2</v>
      </c>
      <c r="U202" s="178">
        <v>9.9680000000000019E-2</v>
      </c>
      <c r="V202" s="178">
        <v>9.7216000000000011E-2</v>
      </c>
      <c r="W202" s="178">
        <v>9.3856000000000023E-2</v>
      </c>
      <c r="X202" s="178">
        <v>4.4352000000000003E-2</v>
      </c>
      <c r="Y202" s="178">
        <v>3.2480000000000002E-2</v>
      </c>
      <c r="Z202" s="178">
        <v>3.3152000000000001E-2</v>
      </c>
      <c r="AA202" s="178">
        <v>3.4944000000000003E-2</v>
      </c>
      <c r="AB202" s="178">
        <v>1.5008000000000001E-2</v>
      </c>
      <c r="AC202" s="178">
        <v>5.0848000000000004E-2</v>
      </c>
      <c r="AD202" s="178">
        <v>5.5328000000000009E-2</v>
      </c>
      <c r="AE202" s="178">
        <v>2.128E-2</v>
      </c>
      <c r="AF202" s="178">
        <v>4.2335999999999999E-2</v>
      </c>
      <c r="AG202" s="178">
        <v>3.9200000000000006E-2</v>
      </c>
      <c r="AH202" s="178">
        <v>3.5392000000000007E-2</v>
      </c>
      <c r="AI202" s="178">
        <v>1.0752000000000001E-2</v>
      </c>
      <c r="AJ202" s="178">
        <v>2.2400000000000003E-2</v>
      </c>
      <c r="AK202" s="178">
        <v>1.2768E-2</v>
      </c>
      <c r="AL202" s="178">
        <v>9.1839999999999995E-3</v>
      </c>
      <c r="AM202" s="178">
        <v>9.4080000000000014E-3</v>
      </c>
      <c r="AN202" s="178">
        <v>0.101248</v>
      </c>
      <c r="AO202" s="178">
        <v>5.8240000000000007E-2</v>
      </c>
      <c r="AP202" s="178">
        <v>9.4303999999999999E-2</v>
      </c>
      <c r="AQ202" s="178">
        <v>4.524800000000001E-2</v>
      </c>
      <c r="AR202" s="178">
        <v>6.0480000000000013E-3</v>
      </c>
      <c r="AS202" s="178">
        <v>2.3744000000000005E-2</v>
      </c>
      <c r="AT202" s="178">
        <v>2.1055999999999998E-2</v>
      </c>
      <c r="AU202" s="178">
        <v>2.2624000000000005E-2</v>
      </c>
      <c r="AV202" s="178">
        <v>3.6288000000000008E-2</v>
      </c>
      <c r="AW202" s="178">
        <v>3.9424000000000008E-2</v>
      </c>
      <c r="AX202" s="178">
        <v>2.7552000000000004E-2</v>
      </c>
      <c r="AY202" s="178">
        <v>6.0480000000000006E-2</v>
      </c>
      <c r="AZ202" s="178">
        <v>0.25536000000000003</v>
      </c>
      <c r="BA202" s="178">
        <v>0.15635200000000002</v>
      </c>
      <c r="BB202" s="178">
        <v>6.2272000000000001E-2</v>
      </c>
      <c r="BC202" s="178">
        <v>3.1584000000000001E-2</v>
      </c>
      <c r="BD202" s="178">
        <v>1.5904000000000001E-2</v>
      </c>
      <c r="BE202" s="178">
        <v>-3.3600000000000001E-3</v>
      </c>
      <c r="BF202" s="178">
        <v>1.0976000000000001E-2</v>
      </c>
      <c r="BG202" s="178">
        <v>8.7360000000000007E-3</v>
      </c>
      <c r="BH202" s="178">
        <v>6.4960000000000009E-3</v>
      </c>
      <c r="BI202" s="178">
        <v>2.6880000000000001E-2</v>
      </c>
      <c r="BJ202" s="178">
        <v>8.9600000000000009E-4</v>
      </c>
      <c r="BK202" s="178">
        <v>7.4144000000000002E-2</v>
      </c>
      <c r="BL202" s="178">
        <v>5.7792000000000003E-2</v>
      </c>
      <c r="BM202" s="178">
        <v>4.2111999999999997E-2</v>
      </c>
      <c r="BN202" s="178">
        <v>4.4352000000000003E-2</v>
      </c>
      <c r="BO202" s="178">
        <v>3.8080000000000006E-3</v>
      </c>
      <c r="BP202" s="178">
        <v>1.0527999999999999E-2</v>
      </c>
      <c r="BQ202" s="178">
        <v>9.4080000000000014E-3</v>
      </c>
      <c r="BR202" s="178">
        <v>2.4640000000000005E-3</v>
      </c>
      <c r="BS202" s="178">
        <v>5.6000000000000008E-3</v>
      </c>
      <c r="BT202" s="178">
        <v>3.2256E-2</v>
      </c>
      <c r="BU202" s="178">
        <v>6.0480000000000013E-3</v>
      </c>
      <c r="BV202" s="178">
        <v>0</v>
      </c>
      <c r="BW202" s="178">
        <v>8.9600000000000009E-3</v>
      </c>
      <c r="BX202" s="178">
        <v>-1.5232000000000002E-2</v>
      </c>
      <c r="BY202" s="178">
        <v>-4.7712000000000004E-2</v>
      </c>
      <c r="BZ202" s="178">
        <v>4.032E-3</v>
      </c>
      <c r="CA202" s="178">
        <v>-1.1424E-2</v>
      </c>
      <c r="CB202" s="178">
        <v>1.5680000000000002E-3</v>
      </c>
      <c r="CC202" s="178">
        <v>1.7920000000000002E-2</v>
      </c>
      <c r="CD202" s="178">
        <v>1.7024000000000001E-2</v>
      </c>
      <c r="CE202" s="178">
        <v>8.9600000000000009E-4</v>
      </c>
      <c r="CF202" s="178">
        <v>2.2400000000000002E-4</v>
      </c>
      <c r="CG202" s="178">
        <v>1.9488000000000002E-2</v>
      </c>
      <c r="CH202" s="178">
        <v>3.8080000000000006E-3</v>
      </c>
      <c r="CI202" s="178">
        <v>8.2880000000000002E-3</v>
      </c>
      <c r="CJ202" s="178">
        <v>6.7200000000000003E-3</v>
      </c>
      <c r="CK202" s="178">
        <v>6.7200000000000007E-4</v>
      </c>
      <c r="CL202" s="178">
        <v>1.9488000000000002E-2</v>
      </c>
      <c r="CM202" s="178">
        <v>7.1680000000000008E-3</v>
      </c>
      <c r="CN202" s="178">
        <v>1.3440000000000001E-3</v>
      </c>
      <c r="CO202" s="178">
        <v>4.4800000000000005E-4</v>
      </c>
      <c r="CP202" s="178">
        <v>4.2560000000000002E-3</v>
      </c>
      <c r="CQ202" s="178">
        <v>0</v>
      </c>
      <c r="CR202" s="178">
        <v>5.1055532027930904E-4</v>
      </c>
      <c r="CS202" s="178">
        <v>1.5352638629619834E-4</v>
      </c>
      <c r="CT202" s="178">
        <v>6.5575674725376768E-3</v>
      </c>
      <c r="CU202" s="178">
        <v>4.5743386083980566E-3</v>
      </c>
      <c r="CV202" s="178">
        <v>1.4072214023045218E-2</v>
      </c>
      <c r="CW202" s="178">
        <v>2.2990424520966557E-2</v>
      </c>
      <c r="CX202" s="178">
        <v>8.1355555445489242E-3</v>
      </c>
      <c r="CY202" s="178">
        <v>1.0142125165011387E-2</v>
      </c>
      <c r="CZ202" s="178">
        <v>2.8944630252926346E-2</v>
      </c>
      <c r="DA202" s="178">
        <v>4.00468865971432E-2</v>
      </c>
      <c r="DB202" s="178">
        <v>2.4747177125921643E-2</v>
      </c>
      <c r="DC202" s="178">
        <v>8.2851910250888519E-3</v>
      </c>
      <c r="DD202" s="178">
        <v>1.7919346630343128E-2</v>
      </c>
      <c r="DE202" s="178">
        <v>5.6000000000000008E-3</v>
      </c>
      <c r="DF202" s="178">
        <v>5.1520000000000012E-3</v>
      </c>
      <c r="DG202" s="178">
        <v>1.3440000000000001E-3</v>
      </c>
      <c r="DH202" s="178">
        <v>2.1555727940731687E-2</v>
      </c>
      <c r="DI202" s="178">
        <v>1.4822506320031155E-2</v>
      </c>
      <c r="DJ202" s="178">
        <v>4.6228827688584717E-3</v>
      </c>
      <c r="DK202" s="178">
        <v>6.1864775844575441E-3</v>
      </c>
      <c r="DL202" s="178">
        <v>3.9883683846533595E-3</v>
      </c>
      <c r="DM202" s="178">
        <v>1.0923980278323961E-2</v>
      </c>
      <c r="DN202" s="178">
        <v>1.0179597165346742E-2</v>
      </c>
      <c r="DO202" s="178">
        <v>7.9814241932702323E-3</v>
      </c>
      <c r="DP202" s="178">
        <v>1.6717185576551587E-2</v>
      </c>
      <c r="DQ202" s="178">
        <v>2.35508035341431E-2</v>
      </c>
      <c r="DR202" s="178">
        <v>7.4075144594116871E-3</v>
      </c>
      <c r="DS202" s="178">
        <v>2.4658769880833778E-2</v>
      </c>
      <c r="DT202" s="178">
        <v>2.2771161697538855E-2</v>
      </c>
      <c r="DU202" s="178">
        <v>2.0832000000000003E-2</v>
      </c>
      <c r="DV202" s="178">
        <v>0</v>
      </c>
      <c r="DW202" s="178">
        <v>1.6352000000000002E-2</v>
      </c>
      <c r="DX202" s="178">
        <v>1.1872000000000002E-2</v>
      </c>
      <c r="DY202" s="178">
        <v>0</v>
      </c>
      <c r="DZ202" s="178">
        <v>1.1424E-2</v>
      </c>
      <c r="EA202" s="178">
        <v>1.2320000000000003E-2</v>
      </c>
      <c r="EB202" s="178">
        <v>6.9440000000000005E-3</v>
      </c>
      <c r="EC202" s="178">
        <v>1.4784000000000002E-2</v>
      </c>
      <c r="ED202" s="178">
        <v>1.3440000000000001E-2</v>
      </c>
      <c r="EE202" s="178">
        <v>1.6800000000000002E-2</v>
      </c>
      <c r="EF202" s="178">
        <v>8.9600000000000009E-3</v>
      </c>
      <c r="EG202" s="178">
        <v>1.4336000000000002E-2</v>
      </c>
      <c r="EH202" s="178">
        <v>1.5679999999999999E-2</v>
      </c>
      <c r="EI202" s="178">
        <v>0</v>
      </c>
      <c r="EJ202" s="178">
        <v>3.1136E-2</v>
      </c>
      <c r="EK202" s="178">
        <v>1.0080000000000002E-2</v>
      </c>
      <c r="EL202" s="178">
        <v>9.1839999999999995E-3</v>
      </c>
      <c r="EM202" s="178">
        <v>1.6800000000000002E-2</v>
      </c>
      <c r="EN202" s="178">
        <v>1.3440000000000001E-2</v>
      </c>
      <c r="EO202" s="178">
        <v>9.8560000000000019E-3</v>
      </c>
      <c r="EP202" s="178">
        <v>1.0752000000000001E-2</v>
      </c>
      <c r="EQ202" s="178">
        <v>1.4560000000000002E-2</v>
      </c>
      <c r="ER202" s="178">
        <v>2.0608000000000005E-2</v>
      </c>
      <c r="ES202" s="178">
        <v>2.8448000000000001E-2</v>
      </c>
      <c r="ET202" s="178">
        <v>1.7696000000000003E-2</v>
      </c>
      <c r="EU202" s="178">
        <v>1.2992000000000002E-2</v>
      </c>
      <c r="EV202" s="178">
        <v>1.3216E-2</v>
      </c>
      <c r="EW202" s="178">
        <v>8.7360000000000007E-3</v>
      </c>
      <c r="EX202" s="178">
        <v>5.8240000000000002E-3</v>
      </c>
      <c r="EY202" s="178">
        <v>1.3664000000000001E-2</v>
      </c>
      <c r="EZ202" s="178">
        <v>1.8144000000000004E-2</v>
      </c>
      <c r="FA202" s="178">
        <v>1.9712000000000004E-2</v>
      </c>
      <c r="FB202" s="178">
        <v>5.1520000000000012E-3</v>
      </c>
      <c r="FC202" s="178">
        <v>1.1200000000000002E-2</v>
      </c>
      <c r="FD202" s="178">
        <v>8.7360000000000007E-3</v>
      </c>
      <c r="FE202" s="178">
        <v>1.5679999999999999E-2</v>
      </c>
      <c r="FF202" s="178">
        <v>9.4080000000000014E-3</v>
      </c>
      <c r="FG202" s="178">
        <v>1.6576E-2</v>
      </c>
      <c r="FH202" s="178">
        <v>1.1648E-2</v>
      </c>
      <c r="FI202" s="178">
        <v>2.2848E-2</v>
      </c>
      <c r="FJ202" s="178">
        <v>2.0608000000000005E-2</v>
      </c>
      <c r="FK202" s="178">
        <v>2.3296000000000001E-2</v>
      </c>
      <c r="FL202" s="178">
        <v>2.2176000000000001E-2</v>
      </c>
      <c r="FM202" s="178">
        <v>4.2691770203197352E-2</v>
      </c>
      <c r="FN202" s="178">
        <v>3.1584000000000001E-2</v>
      </c>
      <c r="FO202" s="178">
        <v>2.6683839829570028E-2</v>
      </c>
      <c r="FP202" s="178">
        <v>3.0464000000000005E-2</v>
      </c>
      <c r="FQ202" s="178">
        <v>5.9808E-2</v>
      </c>
      <c r="FR202" s="178">
        <v>5.9136000000000008E-2</v>
      </c>
      <c r="FS202" s="178">
        <v>5.1296000000000008E-2</v>
      </c>
      <c r="FT202" s="178">
        <v>3.0688000000000003E-2</v>
      </c>
      <c r="FU202" s="380">
        <v>6.0256000000000004E-2</v>
      </c>
      <c r="FV202" s="380">
        <v>0</v>
      </c>
      <c r="FW202" s="380">
        <v>8.6016000000000009E-2</v>
      </c>
      <c r="FX202" s="380">
        <v>0.11558400000000001</v>
      </c>
      <c r="FY202" s="380">
        <v>7.190400000000001E-2</v>
      </c>
      <c r="FZ202" s="380">
        <v>4.838400000000001E-2</v>
      </c>
      <c r="GA202" s="380">
        <v>7.8400000000000011E-2</v>
      </c>
      <c r="GB202" s="380">
        <v>6.2048000000000006E-2</v>
      </c>
      <c r="GC202" s="380">
        <v>4.8832000000000007E-2</v>
      </c>
    </row>
    <row r="203" spans="2:185" s="234" customFormat="1">
      <c r="B203" s="234" t="s">
        <v>122</v>
      </c>
      <c r="D203" s="178">
        <v>9.4079999999999997E-2</v>
      </c>
      <c r="E203" s="178">
        <v>0.111475</v>
      </c>
      <c r="F203" s="178">
        <v>8.8444999999999996E-2</v>
      </c>
      <c r="G203" s="178">
        <v>1.47E-2</v>
      </c>
      <c r="H203" s="178">
        <v>0.12568499999999999</v>
      </c>
      <c r="I203" s="178">
        <v>0.15606500000000001</v>
      </c>
      <c r="J203" s="178">
        <v>0.106575</v>
      </c>
      <c r="K203" s="178">
        <v>0.15778000000000003</v>
      </c>
      <c r="L203" s="178">
        <v>6.8600000000000015E-3</v>
      </c>
      <c r="M203" s="178">
        <v>2.6950000000000003E-3</v>
      </c>
      <c r="N203" s="178">
        <v>4.6305000000000006E-2</v>
      </c>
      <c r="O203" s="178">
        <v>0.20922999999999997</v>
      </c>
      <c r="P203" s="178">
        <v>0.16747997706422019</v>
      </c>
      <c r="Q203" s="178">
        <v>0.57722000000000007</v>
      </c>
      <c r="R203" s="178">
        <v>0.162435</v>
      </c>
      <c r="S203" s="178">
        <v>0.21119435168738898</v>
      </c>
      <c r="T203" s="178">
        <v>0.10902500000000001</v>
      </c>
      <c r="U203" s="178">
        <v>5.1450000000000003E-2</v>
      </c>
      <c r="V203" s="178">
        <v>6.7865000000000009E-2</v>
      </c>
      <c r="W203" s="178">
        <v>0.10167500000000002</v>
      </c>
      <c r="X203" s="178">
        <v>3.5525000000000001E-2</v>
      </c>
      <c r="Y203" s="178">
        <v>0</v>
      </c>
      <c r="Z203" s="178">
        <v>0</v>
      </c>
      <c r="AA203" s="178">
        <v>0</v>
      </c>
      <c r="AB203" s="178">
        <v>2.2540000000000004E-2</v>
      </c>
      <c r="AC203" s="178">
        <v>8.1585000000000005E-2</v>
      </c>
      <c r="AD203" s="178">
        <v>1.9600000000000003E-2</v>
      </c>
      <c r="AE203" s="178">
        <v>0</v>
      </c>
      <c r="AF203" s="178">
        <v>0</v>
      </c>
      <c r="AG203" s="178">
        <v>0</v>
      </c>
      <c r="AH203" s="178">
        <v>2.2540000000000004E-2</v>
      </c>
      <c r="AI203" s="178">
        <v>1.4455000000000001E-2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0.143815</v>
      </c>
      <c r="AO203" s="178">
        <v>0.30281999999999998</v>
      </c>
      <c r="AP203" s="178">
        <v>3.2340000000000008E-2</v>
      </c>
      <c r="AQ203" s="178">
        <v>7.0805000000000007E-2</v>
      </c>
      <c r="AR203" s="178">
        <v>-4.8999999999999998E-4</v>
      </c>
      <c r="AS203" s="178">
        <v>0</v>
      </c>
      <c r="AT203" s="178">
        <v>2.9399999999999999E-3</v>
      </c>
      <c r="AU203" s="178">
        <v>3.9199999999999999E-3</v>
      </c>
      <c r="AV203" s="178">
        <v>9.7999999999999997E-4</v>
      </c>
      <c r="AW203" s="178">
        <v>0</v>
      </c>
      <c r="AX203" s="178">
        <v>-8.0850000000000019E-3</v>
      </c>
      <c r="AY203" s="178">
        <v>8.0850000000000019E-3</v>
      </c>
      <c r="AZ203" s="178">
        <v>0</v>
      </c>
      <c r="BA203" s="178">
        <v>0</v>
      </c>
      <c r="BB203" s="178">
        <v>0</v>
      </c>
      <c r="BC203" s="178">
        <v>0</v>
      </c>
      <c r="BD203" s="178">
        <v>0</v>
      </c>
      <c r="BE203" s="178">
        <v>0</v>
      </c>
      <c r="BF203" s="178">
        <v>0</v>
      </c>
      <c r="BG203" s="178">
        <v>0</v>
      </c>
      <c r="BH203" s="178">
        <v>0</v>
      </c>
      <c r="BI203" s="178">
        <v>0</v>
      </c>
      <c r="BJ203" s="178">
        <v>0</v>
      </c>
      <c r="BK203" s="178">
        <v>0</v>
      </c>
      <c r="BL203" s="178">
        <v>0</v>
      </c>
      <c r="BM203" s="178">
        <v>0</v>
      </c>
      <c r="BN203" s="178">
        <v>0</v>
      </c>
      <c r="BO203" s="178">
        <v>0</v>
      </c>
      <c r="BP203" s="178">
        <v>0</v>
      </c>
      <c r="BQ203" s="178">
        <v>0</v>
      </c>
      <c r="BR203" s="178">
        <v>0</v>
      </c>
      <c r="BS203" s="178">
        <v>0</v>
      </c>
      <c r="BT203" s="178">
        <v>0</v>
      </c>
      <c r="BU203" s="178">
        <v>0</v>
      </c>
      <c r="BV203" s="178">
        <v>0</v>
      </c>
      <c r="BW203" s="178">
        <v>0</v>
      </c>
      <c r="BX203" s="178">
        <v>0</v>
      </c>
      <c r="BY203" s="178">
        <v>0</v>
      </c>
      <c r="BZ203" s="178">
        <v>0</v>
      </c>
      <c r="CA203" s="178">
        <v>0</v>
      </c>
      <c r="CB203" s="178">
        <v>0</v>
      </c>
      <c r="CC203" s="178">
        <v>0</v>
      </c>
      <c r="CD203" s="178">
        <v>0</v>
      </c>
      <c r="CE203" s="178">
        <v>0</v>
      </c>
      <c r="CF203" s="178">
        <v>0</v>
      </c>
      <c r="CG203" s="178">
        <v>0</v>
      </c>
      <c r="CH203" s="178">
        <v>0</v>
      </c>
      <c r="CI203" s="178">
        <v>0</v>
      </c>
      <c r="CJ203" s="178">
        <v>0</v>
      </c>
      <c r="CK203" s="178">
        <v>0</v>
      </c>
      <c r="CL203" s="178">
        <v>0</v>
      </c>
      <c r="CM203" s="178">
        <v>0</v>
      </c>
      <c r="CN203" s="178">
        <v>0</v>
      </c>
      <c r="CO203" s="178">
        <v>0</v>
      </c>
      <c r="CP203" s="178">
        <v>0</v>
      </c>
      <c r="CQ203" s="178">
        <v>0</v>
      </c>
      <c r="CR203" s="178">
        <v>2.2584878321377174E-2</v>
      </c>
      <c r="CS203" s="178">
        <v>2.2844081687662297E-2</v>
      </c>
      <c r="CT203" s="178">
        <v>0</v>
      </c>
      <c r="CU203" s="178">
        <v>0</v>
      </c>
      <c r="CV203" s="178">
        <v>0</v>
      </c>
      <c r="CW203" s="178">
        <v>3.5495286588812437E-2</v>
      </c>
      <c r="CX203" s="178">
        <v>0</v>
      </c>
      <c r="CY203" s="178">
        <v>0</v>
      </c>
      <c r="CZ203" s="178">
        <v>1.8174888430841984E-2</v>
      </c>
      <c r="DA203" s="178">
        <v>0</v>
      </c>
      <c r="DB203" s="178">
        <v>0</v>
      </c>
      <c r="DC203" s="178">
        <v>0</v>
      </c>
      <c r="DD203" s="178">
        <v>0</v>
      </c>
      <c r="DE203" s="178">
        <v>0</v>
      </c>
      <c r="DF203" s="178">
        <v>1.5679999999999999E-2</v>
      </c>
      <c r="DG203" s="178">
        <v>7.3499999999999998E-4</v>
      </c>
      <c r="DH203" s="178">
        <v>2.2812450894272262E-2</v>
      </c>
      <c r="DI203" s="178">
        <v>2.3155699512884452E-2</v>
      </c>
      <c r="DJ203" s="178">
        <v>0</v>
      </c>
      <c r="DK203" s="178">
        <v>1.3939972681733651E-3</v>
      </c>
      <c r="DL203" s="178">
        <v>0</v>
      </c>
      <c r="DM203" s="178">
        <v>9.4132802370622992E-2</v>
      </c>
      <c r="DN203" s="178">
        <v>4.4195037358756867E-3</v>
      </c>
      <c r="DO203" s="178">
        <v>1.8671899645357586E-2</v>
      </c>
      <c r="DP203" s="178">
        <v>0</v>
      </c>
      <c r="DQ203" s="178">
        <v>0</v>
      </c>
      <c r="DR203" s="178">
        <v>0</v>
      </c>
      <c r="DS203" s="178">
        <v>0</v>
      </c>
      <c r="DT203" s="178">
        <v>8.593476486766876E-3</v>
      </c>
      <c r="DU203" s="178">
        <v>6.8600000000000015E-3</v>
      </c>
      <c r="DV203" s="178">
        <v>0</v>
      </c>
      <c r="DW203" s="178">
        <v>0</v>
      </c>
      <c r="DX203" s="178">
        <v>0</v>
      </c>
      <c r="DY203" s="178">
        <v>0</v>
      </c>
      <c r="DZ203" s="178">
        <v>0</v>
      </c>
      <c r="EA203" s="178">
        <v>0</v>
      </c>
      <c r="EB203" s="178">
        <v>0</v>
      </c>
      <c r="EC203" s="178">
        <v>0</v>
      </c>
      <c r="ED203" s="178">
        <v>0</v>
      </c>
      <c r="EE203" s="178">
        <v>0</v>
      </c>
      <c r="EF203" s="178">
        <v>4.1650000000000003E-3</v>
      </c>
      <c r="EG203" s="178">
        <v>1.6905E-2</v>
      </c>
      <c r="EH203" s="178">
        <v>6.1250000000000002E-3</v>
      </c>
      <c r="EI203" s="178">
        <v>0</v>
      </c>
      <c r="EJ203" s="178">
        <v>0</v>
      </c>
      <c r="EK203" s="178">
        <v>0</v>
      </c>
      <c r="EL203" s="178">
        <v>0</v>
      </c>
      <c r="EM203" s="178">
        <v>0</v>
      </c>
      <c r="EN203" s="178">
        <v>0</v>
      </c>
      <c r="EO203" s="178">
        <v>0</v>
      </c>
      <c r="EP203" s="178">
        <v>0</v>
      </c>
      <c r="EQ203" s="178">
        <v>0</v>
      </c>
      <c r="ER203" s="178">
        <v>9.8000000000000014E-3</v>
      </c>
      <c r="ES203" s="178">
        <v>0</v>
      </c>
      <c r="ET203" s="178">
        <v>0</v>
      </c>
      <c r="EU203" s="178">
        <v>0</v>
      </c>
      <c r="EV203" s="178">
        <v>0</v>
      </c>
      <c r="EW203" s="178">
        <v>0</v>
      </c>
      <c r="EX203" s="178">
        <v>0</v>
      </c>
      <c r="EY203" s="178">
        <v>0</v>
      </c>
      <c r="EZ203" s="178">
        <v>0</v>
      </c>
      <c r="FA203" s="178">
        <v>0</v>
      </c>
      <c r="FB203" s="178">
        <v>0</v>
      </c>
      <c r="FC203" s="178">
        <v>0</v>
      </c>
      <c r="FD203" s="178">
        <v>2.1560000000000003E-2</v>
      </c>
      <c r="FE203" s="178">
        <v>0</v>
      </c>
      <c r="FF203" s="178">
        <v>6.6150000000000011E-3</v>
      </c>
      <c r="FG203" s="178">
        <v>8.0850000000000019E-3</v>
      </c>
      <c r="FH203" s="178">
        <v>6.0270000000000004E-2</v>
      </c>
      <c r="FI203" s="178">
        <v>3.8220000000000004E-2</v>
      </c>
      <c r="FJ203" s="178">
        <v>3.5035000000000004E-2</v>
      </c>
      <c r="FK203" s="178">
        <v>0</v>
      </c>
      <c r="FL203" s="178">
        <v>0</v>
      </c>
      <c r="FM203" s="178">
        <v>2.8511712151134249E-3</v>
      </c>
      <c r="FN203" s="178">
        <v>0</v>
      </c>
      <c r="FO203" s="178">
        <v>0</v>
      </c>
      <c r="FP203" s="178">
        <v>0.39004000000000005</v>
      </c>
      <c r="FQ203" s="178">
        <v>0.136465</v>
      </c>
      <c r="FR203" s="178">
        <v>3.4055000000000002E-2</v>
      </c>
      <c r="FS203" s="178">
        <v>1.3965E-2</v>
      </c>
      <c r="FT203" s="178">
        <v>0</v>
      </c>
      <c r="FU203" s="380">
        <v>0</v>
      </c>
      <c r="FV203" s="380">
        <v>0</v>
      </c>
      <c r="FW203" s="380">
        <v>0</v>
      </c>
      <c r="FX203" s="380">
        <v>0</v>
      </c>
      <c r="FY203" s="380">
        <v>0</v>
      </c>
      <c r="FZ203" s="380">
        <v>0</v>
      </c>
      <c r="GA203" s="380">
        <v>0</v>
      </c>
      <c r="GB203" s="380">
        <v>0.38416000000000006</v>
      </c>
      <c r="GC203" s="380">
        <v>1.075305</v>
      </c>
    </row>
    <row r="204" spans="2:185" s="234" customFormat="1">
      <c r="B204" s="234" t="s">
        <v>123</v>
      </c>
      <c r="D204" s="178">
        <v>0.19028399999999998</v>
      </c>
      <c r="E204" s="178">
        <v>0.25361099999999998</v>
      </c>
      <c r="F204" s="178">
        <v>1.0302</v>
      </c>
      <c r="G204" s="178">
        <v>8.4537000000000001E-2</v>
      </c>
      <c r="H204" s="178">
        <v>0.25179299999999999</v>
      </c>
      <c r="I204" s="178">
        <v>0.123927</v>
      </c>
      <c r="J204" s="178">
        <v>9.9383999999999972E-2</v>
      </c>
      <c r="K204" s="178">
        <v>0.20816099999999998</v>
      </c>
      <c r="L204" s="178">
        <v>0.16755900000000001</v>
      </c>
      <c r="M204" s="178">
        <v>5.1812999999999991E-2</v>
      </c>
      <c r="N204" s="178">
        <v>0.120897</v>
      </c>
      <c r="O204" s="178">
        <v>0.29209200000000002</v>
      </c>
      <c r="P204" s="178">
        <v>0.23380758715596328</v>
      </c>
      <c r="Q204" s="178">
        <v>0.16301399999999996</v>
      </c>
      <c r="R204" s="178">
        <v>0.16301399999999996</v>
      </c>
      <c r="S204" s="178">
        <v>0.21194715452930726</v>
      </c>
      <c r="T204" s="178">
        <v>8.0294999999999991E-2</v>
      </c>
      <c r="U204" s="178">
        <v>0.12998699999999999</v>
      </c>
      <c r="V204" s="178">
        <v>0.11211</v>
      </c>
      <c r="W204" s="178">
        <v>9.7262999999999988E-2</v>
      </c>
      <c r="X204" s="178">
        <v>4.3631999999999997E-2</v>
      </c>
      <c r="Y204" s="178">
        <v>1.6664999999999999E-2</v>
      </c>
      <c r="Z204" s="178">
        <v>0.12725999999999998</v>
      </c>
      <c r="AA204" s="178">
        <v>0.19391999999999998</v>
      </c>
      <c r="AB204" s="178">
        <v>0.17967899999999998</v>
      </c>
      <c r="AC204" s="178">
        <v>6.393299999999999E-2</v>
      </c>
      <c r="AD204" s="178">
        <v>4.9085999999999998E-2</v>
      </c>
      <c r="AE204" s="178">
        <v>8.7869999999999997E-3</v>
      </c>
      <c r="AF204" s="178">
        <v>5.9084999999999992E-2</v>
      </c>
      <c r="AG204" s="178">
        <v>3.9087000000000004E-2</v>
      </c>
      <c r="AH204" s="178">
        <v>7.1811E-2</v>
      </c>
      <c r="AI204" s="178">
        <v>7.1507999999999988E-2</v>
      </c>
      <c r="AJ204" s="178">
        <v>7.8476999999999991E-2</v>
      </c>
      <c r="AK204" s="178">
        <v>2.0906999999999995E-2</v>
      </c>
      <c r="AL204" s="178">
        <v>5.1510000000000002E-3</v>
      </c>
      <c r="AM204" s="178">
        <v>2.4239999999999998E-2</v>
      </c>
      <c r="AN204" s="178">
        <v>4.181399999999999E-2</v>
      </c>
      <c r="AO204" s="178">
        <v>1.6664999999999999E-2</v>
      </c>
      <c r="AP204" s="178">
        <v>3.2118000000000001E-2</v>
      </c>
      <c r="AQ204" s="178">
        <v>1.5755999999999999E-2</v>
      </c>
      <c r="AR204" s="178">
        <v>6.9689999999999995E-3</v>
      </c>
      <c r="AS204" s="178">
        <v>3.3633000000000003E-2</v>
      </c>
      <c r="AT204" s="178">
        <v>5.151E-2</v>
      </c>
      <c r="AU204" s="178">
        <v>4.8479999999999999E-3</v>
      </c>
      <c r="AV204" s="178">
        <v>1.9088999999999998E-2</v>
      </c>
      <c r="AW204" s="178">
        <v>1.0302E-2</v>
      </c>
      <c r="AX204" s="178">
        <v>2.7269999999999999E-2</v>
      </c>
      <c r="AY204" s="178">
        <v>9.3929999999999986E-3</v>
      </c>
      <c r="AZ204" s="178">
        <v>1.8482999999999999E-2</v>
      </c>
      <c r="BA204" s="178">
        <v>7.5749999999999993E-3</v>
      </c>
      <c r="BB204" s="178">
        <v>0</v>
      </c>
      <c r="BC204" s="178">
        <v>0</v>
      </c>
      <c r="BD204" s="178">
        <v>7.2719999999999998E-3</v>
      </c>
      <c r="BE204" s="178">
        <v>0</v>
      </c>
      <c r="BF204" s="178">
        <v>7.3931999999999998E-2</v>
      </c>
      <c r="BG204" s="178">
        <v>4.9843499999999999E-2</v>
      </c>
      <c r="BH204" s="178">
        <v>2.5755E-2</v>
      </c>
      <c r="BI204" s="178">
        <v>1.9392E-2</v>
      </c>
      <c r="BJ204" s="178">
        <v>2.7269999999999998E-3</v>
      </c>
      <c r="BK204" s="178">
        <v>2.1512999999999994E-2</v>
      </c>
      <c r="BL204" s="178">
        <v>7.8779999999999996E-3</v>
      </c>
      <c r="BM204" s="178">
        <v>2.1210000000000001E-3</v>
      </c>
      <c r="BN204" s="178">
        <v>1.5149999999999999E-3</v>
      </c>
      <c r="BO204" s="178">
        <v>0</v>
      </c>
      <c r="BP204" s="178">
        <v>5.7872999999999994E-2</v>
      </c>
      <c r="BQ204" s="178">
        <v>4.3025999999999988E-2</v>
      </c>
      <c r="BR204" s="178">
        <v>3.5753999999999994E-2</v>
      </c>
      <c r="BS204" s="178">
        <v>3.4844999999999994E-2</v>
      </c>
      <c r="BT204" s="178">
        <v>7.6355999999999993E-2</v>
      </c>
      <c r="BU204" s="178">
        <v>1.4240999999999998E-2</v>
      </c>
      <c r="BV204" s="178">
        <v>9.0899999999999998E-4</v>
      </c>
      <c r="BW204" s="178">
        <v>2.1210000000000001E-3</v>
      </c>
      <c r="BX204" s="178">
        <v>6.3629999999999997E-3</v>
      </c>
      <c r="BY204" s="178">
        <v>6.6660000000000001E-3</v>
      </c>
      <c r="BZ204" s="178">
        <v>1.1211E-2</v>
      </c>
      <c r="CA204" s="178">
        <v>2.7269999999999999E-2</v>
      </c>
      <c r="CB204" s="178">
        <v>1.212E-3</v>
      </c>
      <c r="CC204" s="178">
        <v>4.4844000000000002E-2</v>
      </c>
      <c r="CD204" s="178">
        <v>6.7266000000000006E-2</v>
      </c>
      <c r="CE204" s="178">
        <v>7.5749999999999993E-3</v>
      </c>
      <c r="CF204" s="178">
        <v>9.9990000000000009E-3</v>
      </c>
      <c r="CG204" s="178">
        <v>2.9087999999999999E-2</v>
      </c>
      <c r="CH204" s="178">
        <v>2.6664E-2</v>
      </c>
      <c r="CI204" s="178">
        <v>6.4236000000000001E-2</v>
      </c>
      <c r="CJ204" s="178">
        <v>0.10574699999999999</v>
      </c>
      <c r="CK204" s="178">
        <v>5.2721999999999998E-2</v>
      </c>
      <c r="CL204" s="178">
        <v>2.4239999999999998E-2</v>
      </c>
      <c r="CM204" s="178">
        <v>4.3934999999999995E-2</v>
      </c>
      <c r="CN204" s="178">
        <v>4.0298999999999995E-2</v>
      </c>
      <c r="CO204" s="178">
        <v>3.7874999999999999E-2</v>
      </c>
      <c r="CP204" s="178">
        <v>9.6959999999999998E-3</v>
      </c>
      <c r="CQ204" s="178">
        <v>4.9994999999999991E-2</v>
      </c>
      <c r="CR204" s="178">
        <v>1.6863301293144905E-2</v>
      </c>
      <c r="CS204" s="178">
        <v>4.4046054519838125E-2</v>
      </c>
      <c r="CT204" s="178">
        <v>6.9582419106947638E-2</v>
      </c>
      <c r="CU204" s="178">
        <v>7.3859596787157006E-2</v>
      </c>
      <c r="CV204" s="178">
        <v>8.2826187184798492E-2</v>
      </c>
      <c r="CW204" s="178">
        <v>4.6254106314875656E-2</v>
      </c>
      <c r="CX204" s="178">
        <v>1.8131433871719595E-2</v>
      </c>
      <c r="CY204" s="178">
        <v>3.0913375344815541E-2</v>
      </c>
      <c r="CZ204" s="178">
        <v>6.018856797068256E-2</v>
      </c>
      <c r="DA204" s="178">
        <v>8.174149647649806E-2</v>
      </c>
      <c r="DB204" s="178">
        <v>5.085045467137813E-2</v>
      </c>
      <c r="DC204" s="178">
        <v>2.1926681230854995E-2</v>
      </c>
      <c r="DD204" s="178">
        <v>5.4539565904542793E-2</v>
      </c>
      <c r="DE204" s="178">
        <v>4.3025999999999988E-2</v>
      </c>
      <c r="DF204" s="178">
        <v>0.105444</v>
      </c>
      <c r="DG204" s="178">
        <v>0.19422300000000001</v>
      </c>
      <c r="DH204" s="178">
        <v>0.10064831905102604</v>
      </c>
      <c r="DI204" s="178">
        <v>3.5066867760335699E-2</v>
      </c>
      <c r="DJ204" s="178">
        <v>3.2526864056460589E-2</v>
      </c>
      <c r="DK204" s="178">
        <v>1.8565460818432633E-2</v>
      </c>
      <c r="DL204" s="178">
        <v>2.0795890718421754E-2</v>
      </c>
      <c r="DM204" s="178">
        <v>7.2227811628152991E-2</v>
      </c>
      <c r="DN204" s="178">
        <v>2.8295082422274093E-2</v>
      </c>
      <c r="DO204" s="178">
        <v>1.7960970400582442E-2</v>
      </c>
      <c r="DP204" s="178">
        <v>4.7331664362163128E-2</v>
      </c>
      <c r="DQ204" s="178">
        <v>4.0168002887312287E-2</v>
      </c>
      <c r="DR204" s="178">
        <v>3.1546852068882393E-2</v>
      </c>
      <c r="DS204" s="178">
        <v>5.7372482481096304E-2</v>
      </c>
      <c r="DT204" s="178">
        <v>2.2405348178885568E-2</v>
      </c>
      <c r="DU204" s="178">
        <v>2.3633999999999999E-2</v>
      </c>
      <c r="DV204" s="178">
        <v>1.6664999999999999E-2</v>
      </c>
      <c r="DW204" s="178">
        <v>2.4542999999999999E-2</v>
      </c>
      <c r="DX204" s="178">
        <v>2.1512999999999994E-2</v>
      </c>
      <c r="DY204" s="178">
        <v>2.6966999999999998E-2</v>
      </c>
      <c r="DZ204" s="178">
        <v>2.2724999999999999E-2</v>
      </c>
      <c r="EA204" s="178">
        <v>2.0301E-2</v>
      </c>
      <c r="EB204" s="178">
        <v>1.9392E-2</v>
      </c>
      <c r="EC204" s="178">
        <v>1.9088999999999998E-2</v>
      </c>
      <c r="ED204" s="178">
        <v>2.3937E-2</v>
      </c>
      <c r="EE204" s="178">
        <v>2.9693999999999998E-2</v>
      </c>
      <c r="EF204" s="178">
        <v>2.1512999999999994E-2</v>
      </c>
      <c r="EG204" s="178">
        <v>2.4239999999999998E-2</v>
      </c>
      <c r="EH204" s="178">
        <v>2.3937E-2</v>
      </c>
      <c r="EI204" s="178">
        <v>1.9998000000000002E-2</v>
      </c>
      <c r="EJ204" s="178">
        <v>3.2118000000000001E-2</v>
      </c>
      <c r="EK204" s="178">
        <v>2.2119E-2</v>
      </c>
      <c r="EL204" s="178">
        <v>1.3028999999999999E-2</v>
      </c>
      <c r="EM204" s="178">
        <v>3.0905999999999999E-2</v>
      </c>
      <c r="EN204" s="178">
        <v>1.6059E-2</v>
      </c>
      <c r="EO204" s="178">
        <v>2.4239999999999998E-2</v>
      </c>
      <c r="EP204" s="178">
        <v>2.1209999999999996E-2</v>
      </c>
      <c r="EQ204" s="178">
        <v>3.4541999999999989E-2</v>
      </c>
      <c r="ER204" s="178">
        <v>3.5753999999999994E-2</v>
      </c>
      <c r="ES204" s="178">
        <v>1.7270999999999995E-2</v>
      </c>
      <c r="ET204" s="178">
        <v>1.7270999999999995E-2</v>
      </c>
      <c r="EU204" s="178">
        <v>2.7875999999999998E-2</v>
      </c>
      <c r="EV204" s="178">
        <v>2.8178999999999999E-2</v>
      </c>
      <c r="EW204" s="178">
        <v>2.3937E-2</v>
      </c>
      <c r="EX204" s="178">
        <v>2.7269999999999999E-2</v>
      </c>
      <c r="EY204" s="178">
        <v>3.3936000000000001E-2</v>
      </c>
      <c r="EZ204" s="178">
        <v>3.4541999999999989E-2</v>
      </c>
      <c r="FA204" s="178">
        <v>2.0301E-2</v>
      </c>
      <c r="FB204" s="178">
        <v>1.6362000000000002E-2</v>
      </c>
      <c r="FC204" s="178">
        <v>2.6057999999999998E-2</v>
      </c>
      <c r="FD204" s="178">
        <v>1.9088999999999998E-2</v>
      </c>
      <c r="FE204" s="178">
        <v>2.6057999999999998E-2</v>
      </c>
      <c r="FF204" s="178">
        <v>2.6664E-2</v>
      </c>
      <c r="FG204" s="178">
        <v>3.3633000000000003E-2</v>
      </c>
      <c r="FH204" s="178">
        <v>3.7571999999999994E-2</v>
      </c>
      <c r="FI204" s="178">
        <v>3.9390000000000001E-2</v>
      </c>
      <c r="FJ204" s="178">
        <v>3.5147999999999999E-2</v>
      </c>
      <c r="FK204" s="178">
        <v>4.3631999999999997E-2</v>
      </c>
      <c r="FL204" s="178">
        <v>3.5147999999999999E-2</v>
      </c>
      <c r="FM204" s="178">
        <v>2.6115129494454398E-2</v>
      </c>
      <c r="FN204" s="178">
        <v>4.2419999999999992E-2</v>
      </c>
      <c r="FO204" s="178">
        <v>6.7662949371031719E-2</v>
      </c>
      <c r="FP204" s="178">
        <v>6.0902999999999992E-2</v>
      </c>
      <c r="FQ204" s="178">
        <v>8.9081999999999995E-2</v>
      </c>
      <c r="FR204" s="178">
        <v>7.8174000000000007E-2</v>
      </c>
      <c r="FS204" s="178">
        <v>0.12544199999999997</v>
      </c>
      <c r="FT204" s="178">
        <v>9.4838999999999979E-2</v>
      </c>
      <c r="FU204" s="380">
        <v>9.6354000000000009E-2</v>
      </c>
      <c r="FV204" s="380">
        <v>0</v>
      </c>
      <c r="FW204" s="380">
        <v>7.9688999999999982E-2</v>
      </c>
      <c r="FX204" s="380">
        <v>7.3931999999999998E-2</v>
      </c>
      <c r="FY204" s="380">
        <v>8.6657999999999985E-2</v>
      </c>
      <c r="FZ204" s="380">
        <v>6.3326999999999994E-2</v>
      </c>
      <c r="GA204" s="380">
        <v>5.9690999999999994E-2</v>
      </c>
      <c r="GB204" s="380">
        <v>5.3024999999999996E-2</v>
      </c>
      <c r="GC204" s="380">
        <v>9.5748E-2</v>
      </c>
    </row>
    <row r="205" spans="2:185" s="234" customFormat="1">
      <c r="B205" s="234" t="s">
        <v>124</v>
      </c>
      <c r="D205" s="178">
        <v>0.49868099999999999</v>
      </c>
      <c r="E205" s="178">
        <v>0.424512</v>
      </c>
      <c r="F205" s="178">
        <v>0.82068299999999994</v>
      </c>
      <c r="G205" s="178">
        <v>0.28823400000000005</v>
      </c>
      <c r="H205" s="178">
        <v>0.52159500000000003</v>
      </c>
      <c r="I205" s="178">
        <v>0.38893500000000003</v>
      </c>
      <c r="J205" s="178">
        <v>0.24662700000000001</v>
      </c>
      <c r="K205" s="178">
        <v>0.37446299999999999</v>
      </c>
      <c r="L205" s="178">
        <v>0.325017</v>
      </c>
      <c r="M205" s="178">
        <v>0.41003999999999996</v>
      </c>
      <c r="N205" s="178">
        <v>0.216477</v>
      </c>
      <c r="O205" s="178">
        <v>0.35818200000000006</v>
      </c>
      <c r="P205" s="178">
        <v>0.28670990366972476</v>
      </c>
      <c r="Q205" s="178">
        <v>0.25446600000000003</v>
      </c>
      <c r="R205" s="178">
        <v>0.28642500000000004</v>
      </c>
      <c r="S205" s="178">
        <v>0.37240337477797508</v>
      </c>
      <c r="T205" s="178">
        <v>0.43536599999999998</v>
      </c>
      <c r="U205" s="178">
        <v>0.20200500000000002</v>
      </c>
      <c r="V205" s="178">
        <v>0.61506000000000005</v>
      </c>
      <c r="W205" s="178">
        <v>0.26170199999999999</v>
      </c>
      <c r="X205" s="178">
        <v>0.141705</v>
      </c>
      <c r="Y205" s="178">
        <v>6.6933000000000006E-2</v>
      </c>
      <c r="Z205" s="178">
        <v>0.19115100000000002</v>
      </c>
      <c r="AA205" s="178">
        <v>0.10793700000000001</v>
      </c>
      <c r="AB205" s="178">
        <v>7.0550999999999989E-2</v>
      </c>
      <c r="AC205" s="178">
        <v>6.8741999999999998E-2</v>
      </c>
      <c r="AD205" s="178">
        <v>0.152559</v>
      </c>
      <c r="AE205" s="178">
        <v>0.194769</v>
      </c>
      <c r="AF205" s="178">
        <v>9.8288999999999987E-2</v>
      </c>
      <c r="AG205" s="178">
        <v>0.115776</v>
      </c>
      <c r="AH205" s="178">
        <v>0.13326299999999999</v>
      </c>
      <c r="AI205" s="178">
        <v>6.6330000000000014E-2</v>
      </c>
      <c r="AJ205" s="178">
        <v>4.7636999999999999E-2</v>
      </c>
      <c r="AK205" s="178">
        <v>2.9547E-2</v>
      </c>
      <c r="AL205" s="178">
        <v>3.2562000000000001E-2</v>
      </c>
      <c r="AM205" s="178">
        <v>0.10009800000000001</v>
      </c>
      <c r="AN205" s="178">
        <v>1.206E-3</v>
      </c>
      <c r="AO205" s="178">
        <v>2.4723000000000002E-2</v>
      </c>
      <c r="AP205" s="178">
        <v>1.9296000000000001E-2</v>
      </c>
      <c r="AQ205" s="178">
        <v>2.2311000000000001E-2</v>
      </c>
      <c r="AR205" s="178">
        <v>0.106128</v>
      </c>
      <c r="AS205" s="178">
        <v>5.9094000000000001E-2</v>
      </c>
      <c r="AT205" s="178">
        <v>8.4419999999999999E-3</v>
      </c>
      <c r="AU205" s="178">
        <v>2.6532E-2</v>
      </c>
      <c r="AV205" s="178">
        <v>6.0902999999999999E-2</v>
      </c>
      <c r="AW205" s="178">
        <v>3.8592000000000001E-2</v>
      </c>
      <c r="AX205" s="178">
        <v>1.9899000000000003E-2</v>
      </c>
      <c r="AY205" s="178">
        <v>1.2060000000000001E-2</v>
      </c>
      <c r="AZ205" s="178">
        <v>7.2360000000000002E-3</v>
      </c>
      <c r="BA205" s="178">
        <v>4.8240000000000002E-3</v>
      </c>
      <c r="BB205" s="178">
        <v>6.0300000000000002E-4</v>
      </c>
      <c r="BC205" s="178">
        <v>4.8240000000000002E-3</v>
      </c>
      <c r="BD205" s="178">
        <v>4.8240000000000002E-3</v>
      </c>
      <c r="BE205" s="178">
        <v>3.0150000000000003E-3</v>
      </c>
      <c r="BF205" s="178">
        <v>4.8240000000000002E-3</v>
      </c>
      <c r="BG205" s="178">
        <v>1.2663000000000002E-2</v>
      </c>
      <c r="BH205" s="178">
        <v>2.0502000000000003E-2</v>
      </c>
      <c r="BI205" s="178">
        <v>6.633E-3</v>
      </c>
      <c r="BJ205" s="178">
        <v>2.4120000000000001E-3</v>
      </c>
      <c r="BK205" s="178">
        <v>2.5326000000000001E-2</v>
      </c>
      <c r="BL205" s="178">
        <v>3.8592000000000001E-2</v>
      </c>
      <c r="BM205" s="178">
        <v>6.0300000000000002E-4</v>
      </c>
      <c r="BN205" s="178">
        <v>0</v>
      </c>
      <c r="BO205" s="178">
        <v>6.0300000000000002E-4</v>
      </c>
      <c r="BP205" s="178">
        <v>3.7386000000000003E-2</v>
      </c>
      <c r="BQ205" s="178">
        <v>7.6580999999999996E-2</v>
      </c>
      <c r="BR205" s="178">
        <v>4.4019000000000003E-2</v>
      </c>
      <c r="BS205" s="178">
        <v>5.3667000000000006E-2</v>
      </c>
      <c r="BT205" s="178">
        <v>9.8288999999999987E-2</v>
      </c>
      <c r="BU205" s="178">
        <v>4.8843000000000004E-2</v>
      </c>
      <c r="BV205" s="178">
        <v>7.8390000000000005E-3</v>
      </c>
      <c r="BW205" s="178">
        <v>2.0502000000000003E-2</v>
      </c>
      <c r="BX205" s="178">
        <v>1.4472E-2</v>
      </c>
      <c r="BY205" s="178">
        <v>2.3517E-2</v>
      </c>
      <c r="BZ205" s="178">
        <v>7.8390000000000005E-3</v>
      </c>
      <c r="CA205" s="178">
        <v>5.4269999999999995E-3</v>
      </c>
      <c r="CB205" s="178">
        <v>1.0251000000000001E-2</v>
      </c>
      <c r="CC205" s="178">
        <v>9.7686000000000009E-2</v>
      </c>
      <c r="CD205" s="178">
        <v>1.7486999999999999E-2</v>
      </c>
      <c r="CE205" s="178">
        <v>1.6281E-2</v>
      </c>
      <c r="CF205" s="178">
        <v>1.0251000000000001E-2</v>
      </c>
      <c r="CG205" s="178">
        <v>6.1506000000000005E-2</v>
      </c>
      <c r="CH205" s="178">
        <v>8.9846999999999996E-2</v>
      </c>
      <c r="CI205" s="178">
        <v>7.2359999999999994E-2</v>
      </c>
      <c r="CJ205" s="178">
        <v>3.3767999999999999E-2</v>
      </c>
      <c r="CK205" s="178">
        <v>2.7737999999999999E-2</v>
      </c>
      <c r="CL205" s="178">
        <v>7.8390000000000005E-3</v>
      </c>
      <c r="CM205" s="178">
        <v>9.6480000000000003E-3</v>
      </c>
      <c r="CN205" s="178">
        <v>1.2060000000000001E-2</v>
      </c>
      <c r="CO205" s="178">
        <v>0.10733400000000001</v>
      </c>
      <c r="CP205" s="178">
        <v>1.5678000000000001E-2</v>
      </c>
      <c r="CQ205" s="178">
        <v>1.4472E-2</v>
      </c>
      <c r="CR205" s="178">
        <v>1.0342889242300287E-2</v>
      </c>
      <c r="CS205" s="178">
        <v>2.9087456477498774E-2</v>
      </c>
      <c r="CT205" s="178">
        <v>2.4477878882060485E-2</v>
      </c>
      <c r="CU205" s="178">
        <v>2.6582992381985401E-2</v>
      </c>
      <c r="CV205" s="178">
        <v>1.9486467707644183E-2</v>
      </c>
      <c r="CW205" s="178">
        <v>1.4642689265432909E-2</v>
      </c>
      <c r="CX205" s="178">
        <v>0.11362717359193214</v>
      </c>
      <c r="CY205" s="178">
        <v>0.11171748679487728</v>
      </c>
      <c r="CZ205" s="178">
        <v>0.12966875944373296</v>
      </c>
      <c r="DA205" s="178">
        <v>7.1239830433489984E-2</v>
      </c>
      <c r="DB205" s="178">
        <v>4.792888836935244E-2</v>
      </c>
      <c r="DC205" s="178">
        <v>4.2049848346767608E-2</v>
      </c>
      <c r="DD205" s="178">
        <v>6.7276555729895951E-2</v>
      </c>
      <c r="DE205" s="178">
        <v>7.8390000000000001E-2</v>
      </c>
      <c r="DF205" s="178">
        <v>7.7787000000000009E-2</v>
      </c>
      <c r="DG205" s="178">
        <v>3.1356000000000002E-2</v>
      </c>
      <c r="DH205" s="178">
        <v>3.3749293662770657E-2</v>
      </c>
      <c r="DI205" s="178">
        <v>1.9945342849851805E-2</v>
      </c>
      <c r="DJ205" s="178">
        <v>5.4596652952572891E-2</v>
      </c>
      <c r="DK205" s="178">
        <v>4.156225194704375E-2</v>
      </c>
      <c r="DL205" s="178">
        <v>5.1896585114810156E-2</v>
      </c>
      <c r="DM205" s="178">
        <v>0.1592596945502408</v>
      </c>
      <c r="DN205" s="178">
        <v>8.1998413191923109E-2</v>
      </c>
      <c r="DO205" s="178">
        <v>5.5916352946726623E-2</v>
      </c>
      <c r="DP205" s="178">
        <v>5.9943727915695841E-2</v>
      </c>
      <c r="DQ205" s="178">
        <v>0.10095359527092353</v>
      </c>
      <c r="DR205" s="178">
        <v>8.6110159745398457E-2</v>
      </c>
      <c r="DS205" s="178">
        <v>0.12540210261910342</v>
      </c>
      <c r="DT205" s="178">
        <v>5.1078741053232984E-2</v>
      </c>
      <c r="DU205" s="178">
        <v>6.0299999999999999E-2</v>
      </c>
      <c r="DV205" s="178">
        <v>3.8592000000000001E-2</v>
      </c>
      <c r="DW205" s="178">
        <v>4.0401000000000006E-2</v>
      </c>
      <c r="DX205" s="178">
        <v>4.5828000000000008E-2</v>
      </c>
      <c r="DY205" s="178">
        <v>5.0652000000000003E-2</v>
      </c>
      <c r="DZ205" s="178">
        <v>4.3415999999999996E-2</v>
      </c>
      <c r="EA205" s="178">
        <v>4.2209999999999998E-2</v>
      </c>
      <c r="EB205" s="178">
        <v>3.3767999999999999E-2</v>
      </c>
      <c r="EC205" s="178">
        <v>4.2812999999999997E-2</v>
      </c>
      <c r="ED205" s="178">
        <v>4.4622000000000002E-2</v>
      </c>
      <c r="EE205" s="178">
        <v>6.5124000000000001E-2</v>
      </c>
      <c r="EF205" s="178">
        <v>4.0401000000000006E-2</v>
      </c>
      <c r="EG205" s="178">
        <v>4.7636999999999999E-2</v>
      </c>
      <c r="EH205" s="178">
        <v>4.1607000000000005E-2</v>
      </c>
      <c r="EI205" s="178">
        <v>3.7989000000000002E-2</v>
      </c>
      <c r="EJ205" s="178">
        <v>5.3667000000000006E-2</v>
      </c>
      <c r="EK205" s="178">
        <v>4.9446000000000004E-2</v>
      </c>
      <c r="EL205" s="178">
        <v>2.9547E-2</v>
      </c>
      <c r="EM205" s="178">
        <v>6.3314999999999996E-2</v>
      </c>
      <c r="EN205" s="178">
        <v>4.5828000000000008E-2</v>
      </c>
      <c r="EO205" s="178">
        <v>3.0753000000000003E-2</v>
      </c>
      <c r="EP205" s="178">
        <v>4.4019000000000003E-2</v>
      </c>
      <c r="EQ205" s="178">
        <v>0.10854000000000001</v>
      </c>
      <c r="ER205" s="178">
        <v>0.130248</v>
      </c>
      <c r="ES205" s="178">
        <v>6.9947999999999996E-2</v>
      </c>
      <c r="ET205" s="178">
        <v>4.6431000000000007E-2</v>
      </c>
      <c r="EU205" s="178">
        <v>6.2712000000000004E-2</v>
      </c>
      <c r="EV205" s="178">
        <v>0.103716</v>
      </c>
      <c r="EW205" s="178">
        <v>5.7888000000000002E-2</v>
      </c>
      <c r="EX205" s="178">
        <v>2.1104999999999999E-2</v>
      </c>
      <c r="EY205" s="178">
        <v>4.8240000000000005E-2</v>
      </c>
      <c r="EZ205" s="178">
        <v>6.3314999999999996E-2</v>
      </c>
      <c r="FA205" s="178">
        <v>7.4168999999999999E-2</v>
      </c>
      <c r="FB205" s="178">
        <v>8.8641000000000011E-2</v>
      </c>
      <c r="FC205" s="178">
        <v>8.2008000000000011E-2</v>
      </c>
      <c r="FD205" s="178">
        <v>8.8038000000000005E-2</v>
      </c>
      <c r="FE205" s="178">
        <v>6.6933000000000006E-2</v>
      </c>
      <c r="FF205" s="178">
        <v>6.7535999999999999E-2</v>
      </c>
      <c r="FG205" s="178">
        <v>0.101907</v>
      </c>
      <c r="FH205" s="178">
        <v>8.321400000000001E-2</v>
      </c>
      <c r="FI205" s="178">
        <v>9.5877000000000018E-2</v>
      </c>
      <c r="FJ205" s="178">
        <v>8.9244000000000004E-2</v>
      </c>
      <c r="FK205" s="178">
        <v>5.0049000000000003E-2</v>
      </c>
      <c r="FL205" s="178">
        <v>5.7285000000000003E-2</v>
      </c>
      <c r="FM205" s="178">
        <v>0.11754267837133987</v>
      </c>
      <c r="FN205" s="178">
        <v>0.130851</v>
      </c>
      <c r="FO205" s="178">
        <v>0.17329396422004997</v>
      </c>
      <c r="FP205" s="178">
        <v>0.30330900000000005</v>
      </c>
      <c r="FQ205" s="178">
        <v>0.18029700000000001</v>
      </c>
      <c r="FR205" s="178">
        <v>0.31416299999999997</v>
      </c>
      <c r="FS205" s="178">
        <v>0.21044700000000002</v>
      </c>
      <c r="FT205" s="178">
        <v>0.22853699999999999</v>
      </c>
      <c r="FU205" s="380">
        <v>0.32622300000000004</v>
      </c>
      <c r="FV205" s="380">
        <v>0</v>
      </c>
      <c r="FW205" s="380">
        <v>0.23818500000000004</v>
      </c>
      <c r="FX205" s="380">
        <v>0.24059700000000003</v>
      </c>
      <c r="FY205" s="380">
        <v>0.22311000000000003</v>
      </c>
      <c r="FZ205" s="380">
        <v>0.20743200000000001</v>
      </c>
      <c r="GA205" s="380">
        <v>0.20019600000000001</v>
      </c>
      <c r="GB205" s="380">
        <v>0.25567200000000001</v>
      </c>
      <c r="GC205" s="380">
        <v>0.21527100000000002</v>
      </c>
    </row>
    <row r="206" spans="2:185" s="319" customFormat="1">
      <c r="B206" s="319" t="s">
        <v>134</v>
      </c>
      <c r="C206" s="382"/>
      <c r="D206" s="180">
        <v>-0.26213000000000086</v>
      </c>
      <c r="E206" s="180">
        <v>3.8559999999998595E-3</v>
      </c>
      <c r="F206" s="180">
        <v>-0.98553899999999928</v>
      </c>
      <c r="G206" s="180">
        <v>4.0431999999999135E-2</v>
      </c>
      <c r="H206" s="180">
        <v>1.5110000000007062E-3</v>
      </c>
      <c r="I206" s="180">
        <v>-0.1450680000000002</v>
      </c>
      <c r="J206" s="180">
        <v>4.1199999999985693E-4</v>
      </c>
      <c r="K206" s="180">
        <v>-4.7899999999945209E-4</v>
      </c>
      <c r="L206" s="180">
        <v>0.28049900000000072</v>
      </c>
      <c r="M206" s="180">
        <v>0.17517199999999944</v>
      </c>
      <c r="N206" s="180">
        <v>-0.16534000000000049</v>
      </c>
      <c r="O206" s="180">
        <v>0.20684700000000156</v>
      </c>
      <c r="P206" s="180">
        <v>0.16557248394495439</v>
      </c>
      <c r="Q206" s="180">
        <v>0.18931700000000085</v>
      </c>
      <c r="R206" s="180">
        <v>0.27940899999999935</v>
      </c>
      <c r="S206" s="180">
        <v>0.36328132859680284</v>
      </c>
      <c r="T206" s="180">
        <v>-0.46229299999999984</v>
      </c>
      <c r="U206" s="180">
        <v>4.5194999999999652E-2</v>
      </c>
      <c r="V206" s="180">
        <v>-6.2803000000000164E-2</v>
      </c>
      <c r="W206" s="180">
        <v>6.6760000000005704E-3</v>
      </c>
      <c r="X206" s="180">
        <v>7.3152999999999579E-2</v>
      </c>
      <c r="Y206" s="180">
        <v>5.468699999999993E-2</v>
      </c>
      <c r="Z206" s="180">
        <v>0.14186699999999952</v>
      </c>
      <c r="AA206" s="180">
        <v>0.45128100000000071</v>
      </c>
      <c r="AB206" s="180">
        <v>0.29583700000000013</v>
      </c>
      <c r="AC206" s="180">
        <v>0.33718400000000059</v>
      </c>
      <c r="AD206" s="180">
        <v>0.22658500000000004</v>
      </c>
      <c r="AE206" s="180">
        <v>-0.13099099999999986</v>
      </c>
      <c r="AF206" s="180">
        <v>-0.8282740000000004</v>
      </c>
      <c r="AG206" s="180">
        <v>9.6827999999999692E-2</v>
      </c>
      <c r="AH206" s="180">
        <v>8.0945999999999962E-2</v>
      </c>
      <c r="AI206" s="180">
        <v>6.8990000000000107E-2</v>
      </c>
      <c r="AJ206" s="180">
        <v>0.11727500000000002</v>
      </c>
      <c r="AK206" s="180">
        <v>0.11598600000000014</v>
      </c>
      <c r="AL206" s="180">
        <v>-9.5353999999999939E-2</v>
      </c>
      <c r="AM206" s="180">
        <v>-6.1945999999999835E-2</v>
      </c>
      <c r="AN206" s="180">
        <v>4.9429999999999863E-2</v>
      </c>
      <c r="AO206" s="180">
        <v>-3.2244000000000383E-2</v>
      </c>
      <c r="AP206" s="180">
        <v>9.8709999999999853E-2</v>
      </c>
      <c r="AQ206" s="180">
        <v>2.5032999999999861E-2</v>
      </c>
      <c r="AR206" s="180">
        <v>2.8286999999999951E-2</v>
      </c>
      <c r="AS206" s="180">
        <v>2.3110999999999993E-2</v>
      </c>
      <c r="AT206" s="180">
        <v>4.4558000000000098E-2</v>
      </c>
      <c r="AU206" s="180">
        <v>4.9698000000000242E-2</v>
      </c>
      <c r="AV206" s="180">
        <v>2.2155000000000147E-2</v>
      </c>
      <c r="AW206" s="180">
        <v>3.7614999999999843E-2</v>
      </c>
      <c r="AX206" s="180">
        <v>7.8206999999999693E-2</v>
      </c>
      <c r="AY206" s="180">
        <v>0.11148899999999973</v>
      </c>
      <c r="AZ206" s="180">
        <v>5.9313999999999867E-2</v>
      </c>
      <c r="BA206" s="180">
        <v>5.4048999999999903E-2</v>
      </c>
      <c r="BB206" s="180">
        <v>6.6205999999999987E-2</v>
      </c>
      <c r="BC206" s="180">
        <v>5.5046999999999846E-2</v>
      </c>
      <c r="BD206" s="180">
        <v>5.6410999999999878E-2</v>
      </c>
      <c r="BE206" s="180">
        <v>5.9642000000000084E-2</v>
      </c>
      <c r="BF206" s="180">
        <v>0.10149899999999989</v>
      </c>
      <c r="BG206" s="180">
        <v>1.5811000000000019E-2</v>
      </c>
      <c r="BH206" s="180">
        <v>8.0122999999999944E-2</v>
      </c>
      <c r="BI206" s="180">
        <v>4.4580000000000064E-2</v>
      </c>
      <c r="BJ206" s="180">
        <v>8.1183000000000005E-2</v>
      </c>
      <c r="BK206" s="180">
        <v>0.15350400000000008</v>
      </c>
      <c r="BL206" s="180">
        <v>5.0559000000000132E-2</v>
      </c>
      <c r="BM206" s="180">
        <v>8.3630999999999789E-2</v>
      </c>
      <c r="BN206" s="180">
        <v>5.8528000000000024E-2</v>
      </c>
      <c r="BO206" s="180">
        <v>4.1372999999999993E-2</v>
      </c>
      <c r="BP206" s="180">
        <v>6.2726999999999977E-2</v>
      </c>
      <c r="BQ206" s="180">
        <v>3.0452000000000035E-2</v>
      </c>
      <c r="BR206" s="180">
        <v>9.335199999999988E-2</v>
      </c>
      <c r="BS206" s="180">
        <v>7.463799999999976E-2</v>
      </c>
      <c r="BT206" s="180">
        <v>3.6558000000000201E-2</v>
      </c>
      <c r="BU206" s="180">
        <v>3.3550999999999997E-2</v>
      </c>
      <c r="BV206" s="180">
        <v>0.12742999999999982</v>
      </c>
      <c r="BW206" s="180">
        <v>0.14152499999999968</v>
      </c>
      <c r="BX206" s="180">
        <v>5.040599999999984E-2</v>
      </c>
      <c r="BY206" s="180">
        <v>0.17798599999999987</v>
      </c>
      <c r="BZ206" s="180">
        <v>0.1221509999999999</v>
      </c>
      <c r="CA206" s="180">
        <v>0.12625900000000012</v>
      </c>
      <c r="CB206" s="180">
        <v>0.14197400000000016</v>
      </c>
      <c r="CC206" s="180">
        <v>5.6087999999999916E-2</v>
      </c>
      <c r="CD206" s="180">
        <v>6.6974999999999785E-2</v>
      </c>
      <c r="CE206" s="180">
        <v>0.14797499999999997</v>
      </c>
      <c r="CF206" s="180">
        <v>0.12385299999999999</v>
      </c>
      <c r="CG206" s="180">
        <v>8.5050999999999988E-2</v>
      </c>
      <c r="CH206" s="180">
        <v>0.13591499999999979</v>
      </c>
      <c r="CI206" s="180">
        <v>0.16947300000000021</v>
      </c>
      <c r="CJ206" s="180">
        <v>9.8712000000000133E-2</v>
      </c>
      <c r="CK206" s="180">
        <v>0.11842499999999989</v>
      </c>
      <c r="CL206" s="180">
        <v>4.9707000000000168E-2</v>
      </c>
      <c r="CM206" s="180">
        <v>0.10380800000000001</v>
      </c>
      <c r="CN206" s="180">
        <v>2.019100000000007E-2</v>
      </c>
      <c r="CO206" s="180">
        <v>0.11988699999999997</v>
      </c>
      <c r="CP206" s="180">
        <v>0.19556099999999987</v>
      </c>
      <c r="CQ206" s="180">
        <v>0.1455780000000001</v>
      </c>
      <c r="CR206" s="180">
        <v>9.9885731962002788E-2</v>
      </c>
      <c r="CS206" s="180">
        <v>0.12391654116739104</v>
      </c>
      <c r="CT206" s="180">
        <v>7.4623660512406209E-2</v>
      </c>
      <c r="CU206" s="180">
        <v>0.38588451725892359</v>
      </c>
      <c r="CV206" s="180">
        <v>6.6450714404918676E-2</v>
      </c>
      <c r="CW206" s="180">
        <v>0.12084724171264771</v>
      </c>
      <c r="CX206" s="180">
        <v>8.2665024691530808E-2</v>
      </c>
      <c r="CY206" s="180">
        <v>0.11892014303817333</v>
      </c>
      <c r="CZ206" s="180">
        <v>-3.9718011102580553E-2</v>
      </c>
      <c r="DA206" s="180">
        <v>4.6196306473502924E-2</v>
      </c>
      <c r="DB206" s="180">
        <v>8.9342242596465615E-2</v>
      </c>
      <c r="DC206" s="180">
        <v>0.13257635358272535</v>
      </c>
      <c r="DD206" s="180">
        <v>0.21057244815298182</v>
      </c>
      <c r="DE206" s="180">
        <v>0.14673099999999994</v>
      </c>
      <c r="DF206" s="180">
        <v>9.006499999999984E-2</v>
      </c>
      <c r="DG206" s="180">
        <v>0.23060299999999989</v>
      </c>
      <c r="DH206" s="180">
        <v>1.8150403735606169E-4</v>
      </c>
      <c r="DI206" s="180">
        <v>3.9940335944121941E-4</v>
      </c>
      <c r="DJ206" s="180">
        <v>3.9916669643536018E-4</v>
      </c>
      <c r="DK206" s="180">
        <v>1.6470583677730133E-3</v>
      </c>
      <c r="DL206" s="180">
        <v>2.3837709632494875E-3</v>
      </c>
      <c r="DM206" s="180">
        <v>-8.1117751405690441E-4</v>
      </c>
      <c r="DN206" s="180">
        <v>4.5142318801418835E-3</v>
      </c>
      <c r="DO206" s="180">
        <v>4.1352012062289001E-3</v>
      </c>
      <c r="DP206" s="180">
        <v>5.3654678053989269E-3</v>
      </c>
      <c r="DQ206" s="180">
        <v>7.043242027460983E-3</v>
      </c>
      <c r="DR206" s="180">
        <v>8.5417311822000297E-3</v>
      </c>
      <c r="DS206" s="180">
        <v>2.114186686916808E-2</v>
      </c>
      <c r="DT206" s="180">
        <v>8.7453122075468182E-3</v>
      </c>
      <c r="DU206" s="180">
        <v>6.9180000000000907E-3</v>
      </c>
      <c r="DV206" s="180">
        <v>8.9860000000000495E-3</v>
      </c>
      <c r="DW206" s="180">
        <v>1.2843999999999856E-2</v>
      </c>
      <c r="DX206" s="180">
        <v>1.4249999999999985E-2</v>
      </c>
      <c r="DY206" s="180">
        <v>1.4169000000000098E-2</v>
      </c>
      <c r="DZ206" s="180">
        <v>1.6046000000000005E-2</v>
      </c>
      <c r="EA206" s="180">
        <v>1.5008999999999939E-2</v>
      </c>
      <c r="EB206" s="180">
        <v>3.4427000000000096E-2</v>
      </c>
      <c r="EC206" s="180">
        <v>-1.5821000000000085E-2</v>
      </c>
      <c r="ED206" s="180">
        <v>1.815000000000011E-3</v>
      </c>
      <c r="EE206" s="180">
        <v>1.9965000000000011E-2</v>
      </c>
      <c r="EF206" s="180">
        <v>1.2168528862354311E-2</v>
      </c>
      <c r="EG206" s="180">
        <v>1.5143141334037713E-2</v>
      </c>
      <c r="EH206" s="180">
        <v>1.0554714949485344E-2</v>
      </c>
      <c r="EI206" s="180">
        <v>1.1092942159461439E-2</v>
      </c>
      <c r="EJ206" s="180">
        <v>1.1912873642130339E-2</v>
      </c>
      <c r="EK206" s="180">
        <v>1.362692728377457E-2</v>
      </c>
      <c r="EL206" s="180">
        <v>1.3358045409424091E-2</v>
      </c>
      <c r="EM206" s="180">
        <v>1.3441427102007353E-2</v>
      </c>
      <c r="EN206" s="180">
        <v>1.3405853735515727E-2</v>
      </c>
      <c r="EO206" s="180">
        <v>1.4123669205630907E-2</v>
      </c>
      <c r="EP206" s="180">
        <v>1.7729043640249742E-2</v>
      </c>
      <c r="EQ206" s="180">
        <v>2.7094478453635884E-2</v>
      </c>
      <c r="ER206" s="180">
        <v>2.9204028378690627E-2</v>
      </c>
      <c r="ES206" s="180">
        <v>2.08644821685538E-2</v>
      </c>
      <c r="ET206" s="180">
        <v>1.2431085064791569E-2</v>
      </c>
      <c r="EU206" s="180">
        <v>1.4437496478996448E-2</v>
      </c>
      <c r="EV206" s="180">
        <v>1.8334531929199205E-2</v>
      </c>
      <c r="EW206" s="180">
        <v>1.8171433548328286E-2</v>
      </c>
      <c r="EX206" s="180">
        <v>1.2118619664232888E-2</v>
      </c>
      <c r="EY206" s="180">
        <v>2.6861039604381798E-2</v>
      </c>
      <c r="EZ206" s="180">
        <v>2.1031054003074923E-2</v>
      </c>
      <c r="FA206" s="180">
        <v>2.3339592542270804E-3</v>
      </c>
      <c r="FB206" s="180">
        <v>2.3156771623373262E-2</v>
      </c>
      <c r="FC206" s="180">
        <v>2.5877983639351454E-2</v>
      </c>
      <c r="FD206" s="180">
        <v>8.9162798420507894E-3</v>
      </c>
      <c r="FE206" s="180">
        <v>3.4775363280097227E-2</v>
      </c>
      <c r="FF206" s="180">
        <v>2.955105376760403E-2</v>
      </c>
      <c r="FG206" s="180">
        <v>2.6389911813507472E-2</v>
      </c>
      <c r="FH206" s="180">
        <v>-1.015305257451482E-2</v>
      </c>
      <c r="FI206" s="180">
        <v>1.4231142001033259E-2</v>
      </c>
      <c r="FJ206" s="180">
        <v>2.0564266478247495E-2</v>
      </c>
      <c r="FK206" s="180">
        <v>2.4445732085574656E-2</v>
      </c>
      <c r="FL206" s="180">
        <v>2.8838387640735652E-2</v>
      </c>
      <c r="FM206" s="180">
        <v>2.96108595853386E-2</v>
      </c>
      <c r="FN206" s="180">
        <v>5.8500999999999914E-2</v>
      </c>
      <c r="FO206" s="180">
        <v>4.4914877428764211E-2</v>
      </c>
      <c r="FP206" s="180">
        <v>-0.21124799999999988</v>
      </c>
      <c r="FQ206" s="180">
        <v>4.5485000000000664E-2</v>
      </c>
      <c r="FR206" s="180">
        <v>0.10750899999999985</v>
      </c>
      <c r="FS206" s="180">
        <v>3.0297999999999714E-2</v>
      </c>
      <c r="FT206" s="180">
        <v>0.10398100000000055</v>
      </c>
      <c r="FU206" s="362">
        <v>6.2618000000000062E-2</v>
      </c>
      <c r="FV206" s="362">
        <v>0</v>
      </c>
      <c r="FW206" s="362">
        <v>0.19645399999999924</v>
      </c>
      <c r="FX206" s="362">
        <v>0.17529300000000014</v>
      </c>
      <c r="FY206" s="362">
        <v>0.13487099999999996</v>
      </c>
      <c r="FZ206" s="362">
        <v>-0.5212340000000002</v>
      </c>
      <c r="GA206" s="362">
        <v>0.18039500000000008</v>
      </c>
      <c r="GB206" s="362">
        <v>2.7197999999999833E-2</v>
      </c>
      <c r="GC206" s="362">
        <v>-0.14967000000000041</v>
      </c>
    </row>
    <row r="207" spans="2:185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</row>
    <row r="208" spans="2:185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</row>
    <row r="209" spans="2:185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>
        <v>98.218791210170806</v>
      </c>
      <c r="AB209" s="178">
        <v>94.645666159373093</v>
      </c>
      <c r="AC209" s="178">
        <v>90.218225600737071</v>
      </c>
      <c r="AD209" s="178">
        <v>85.467600660220455</v>
      </c>
      <c r="AE209" s="178">
        <v>79.820271108246075</v>
      </c>
      <c r="AF209" s="178">
        <v>74.620315575977173</v>
      </c>
      <c r="AG209" s="178">
        <v>69.200504504356772</v>
      </c>
      <c r="AH209" s="178">
        <v>64.101524043730734</v>
      </c>
      <c r="AI209" s="178">
        <v>59.018898931371332</v>
      </c>
      <c r="AJ209" s="178">
        <v>54.378070905680651</v>
      </c>
      <c r="AK209" s="178">
        <v>50.346801205861084</v>
      </c>
      <c r="AL209" s="178">
        <v>46.843205599388149</v>
      </c>
      <c r="AM209" s="180">
        <v>43.525439300960066</v>
      </c>
      <c r="AN209" s="180">
        <v>40.557019895125009</v>
      </c>
      <c r="AO209" s="180">
        <v>38.007605140329417</v>
      </c>
      <c r="AP209" s="180">
        <v>35.84960903052783</v>
      </c>
      <c r="AQ209" s="180">
        <v>34.076741099135873</v>
      </c>
      <c r="AR209" s="180">
        <v>32.02256920641382</v>
      </c>
      <c r="AS209" s="180">
        <v>30.232131446301857</v>
      </c>
      <c r="AT209" s="180">
        <v>28.696398600711358</v>
      </c>
      <c r="AU209" s="180">
        <v>27.459962436443618</v>
      </c>
      <c r="AV209" s="180">
        <v>26.317853655679091</v>
      </c>
      <c r="AW209" s="180">
        <v>25.14255180873992</v>
      </c>
      <c r="AX209" s="180">
        <v>23.963750193238532</v>
      </c>
      <c r="AY209" s="180">
        <v>22.960959408277269</v>
      </c>
      <c r="AZ209" s="180">
        <v>21.959111081857863</v>
      </c>
      <c r="BA209" s="180">
        <v>20.913516086560779</v>
      </c>
      <c r="BB209" s="180">
        <v>19.784887737480595</v>
      </c>
      <c r="BC209" s="180">
        <v>18.705604382987516</v>
      </c>
      <c r="BD209" s="180">
        <v>17.872908046398162</v>
      </c>
      <c r="BE209" s="180">
        <v>17.117160410623988</v>
      </c>
      <c r="BF209" s="180">
        <v>16.382716434263411</v>
      </c>
      <c r="BG209" s="180">
        <v>15.666435713213067</v>
      </c>
      <c r="BH209" s="180">
        <v>14.978633987274748</v>
      </c>
      <c r="BI209" s="180">
        <v>14.344647411130019</v>
      </c>
      <c r="BJ209" s="180">
        <v>13.803861646867155</v>
      </c>
      <c r="BK209" s="180">
        <v>13.304699213992798</v>
      </c>
      <c r="BL209" s="180">
        <v>12.907530829433632</v>
      </c>
      <c r="BM209" s="180">
        <v>12.644868272999688</v>
      </c>
      <c r="BN209" s="180">
        <v>12.486883252184455</v>
      </c>
      <c r="BO209" s="180">
        <v>12.373912139595644</v>
      </c>
      <c r="BP209" s="180">
        <v>12.310554800090134</v>
      </c>
      <c r="BQ209" s="180">
        <v>12.270654368616206</v>
      </c>
      <c r="BR209" s="180">
        <v>12.254061786037184</v>
      </c>
      <c r="BS209" s="180">
        <v>12.265941493762899</v>
      </c>
      <c r="BT209" s="180">
        <v>12.290576131873543</v>
      </c>
      <c r="BU209" s="180">
        <v>12.317806451588019</v>
      </c>
      <c r="BV209" s="180">
        <v>12.288200258313831</v>
      </c>
      <c r="BW209" s="180">
        <v>12.249284183675746</v>
      </c>
      <c r="BX209" s="180">
        <v>12.21461693745589</v>
      </c>
      <c r="BY209" s="180">
        <v>12.167192311398267</v>
      </c>
      <c r="BZ209" s="180">
        <v>12.111619331935518</v>
      </c>
      <c r="CA209" s="180">
        <v>12.076436197214303</v>
      </c>
      <c r="CB209" s="180">
        <v>12.049182886174714</v>
      </c>
      <c r="CC209" s="180">
        <v>12.040980974533744</v>
      </c>
      <c r="CD209" s="180">
        <v>12.049874739620293</v>
      </c>
      <c r="CE209" s="180">
        <v>12.084817918075874</v>
      </c>
      <c r="CF209" s="180">
        <v>12.137878978492299</v>
      </c>
      <c r="CG209" s="180">
        <v>12.221900705177614</v>
      </c>
      <c r="CH209" s="180">
        <v>12.346962399722905</v>
      </c>
      <c r="CI209" s="180">
        <v>12.464533808905465</v>
      </c>
      <c r="CJ209" s="180">
        <v>12.587169282176669</v>
      </c>
      <c r="CK209" s="180">
        <v>12.725370760137999</v>
      </c>
      <c r="CL209" s="180">
        <v>12.889809876243131</v>
      </c>
      <c r="CM209" s="180">
        <v>13.057208979537593</v>
      </c>
      <c r="CN209" s="180">
        <v>13.203920860153451</v>
      </c>
      <c r="CO209" s="180">
        <v>13.341721771193171</v>
      </c>
      <c r="CP209" s="180">
        <v>13.461965036691371</v>
      </c>
      <c r="CQ209" s="180">
        <v>13.543191657157937</v>
      </c>
      <c r="CR209" s="180">
        <v>13.608872103129176</v>
      </c>
      <c r="CS209" s="180">
        <v>13.634445774816539</v>
      </c>
      <c r="CT209" s="180">
        <v>13.653024591924945</v>
      </c>
      <c r="CU209" s="180">
        <v>13.720515828482061</v>
      </c>
      <c r="CV209" s="180">
        <v>13.765292198334777</v>
      </c>
      <c r="CW209" s="180">
        <v>13.780649023827607</v>
      </c>
      <c r="CX209" s="180">
        <v>13.789321497628816</v>
      </c>
      <c r="CY209" s="180">
        <v>13.777041739103035</v>
      </c>
      <c r="CZ209" s="180">
        <v>13.781976281684649</v>
      </c>
      <c r="DA209" s="180">
        <v>13.768296253381408</v>
      </c>
      <c r="DB209" s="180">
        <v>13.749030915553906</v>
      </c>
      <c r="DC209" s="180">
        <v>13.768852082253712</v>
      </c>
      <c r="DD209" s="180">
        <v>13.946033217437614</v>
      </c>
      <c r="DE209" s="180">
        <v>14.166297190192111</v>
      </c>
      <c r="DF209" s="180">
        <v>14.365595597224679</v>
      </c>
      <c r="DG209" s="180">
        <v>14.480116879047689</v>
      </c>
      <c r="DH209" s="180">
        <v>14.588657121799375</v>
      </c>
      <c r="DI209" s="180">
        <v>14.702261185152832</v>
      </c>
      <c r="DJ209" s="180">
        <v>14.777074117470089</v>
      </c>
      <c r="DK209" s="180">
        <v>14.845267597902945</v>
      </c>
      <c r="DL209" s="180">
        <v>14.894849235668595</v>
      </c>
      <c r="DM209" s="180">
        <v>14.954712516628854</v>
      </c>
      <c r="DN209" s="180">
        <v>14.977958628457234</v>
      </c>
      <c r="DO209" s="180">
        <v>14.939558129806896</v>
      </c>
      <c r="DP209" s="180">
        <v>14.607232893281164</v>
      </c>
      <c r="DQ209" s="180">
        <v>14.210135805357616</v>
      </c>
      <c r="DR209" s="180">
        <v>13.819072663468779</v>
      </c>
      <c r="DS209" s="180">
        <v>13.483537627934883</v>
      </c>
      <c r="DT209" s="180">
        <v>13.177509623659688</v>
      </c>
      <c r="DU209" s="180">
        <v>12.867313265857261</v>
      </c>
      <c r="DV209" s="180">
        <v>12.567032987304083</v>
      </c>
      <c r="DW209" s="180">
        <v>12.258922723570564</v>
      </c>
      <c r="DX209" s="180">
        <v>11.929884109857669</v>
      </c>
      <c r="DY209" s="180">
        <v>11.566796268898205</v>
      </c>
      <c r="DZ209" s="180">
        <v>11.234362157699529</v>
      </c>
      <c r="EA209" s="180">
        <v>10.927917010593834</v>
      </c>
      <c r="EB209" s="180">
        <v>10.740459077447939</v>
      </c>
      <c r="EC209" s="180">
        <v>10.600899130658025</v>
      </c>
      <c r="ED209" s="180">
        <v>10.481729180028964</v>
      </c>
      <c r="EE209" s="180">
        <v>10.284675898299422</v>
      </c>
      <c r="EF209" s="180">
        <v>10.070597639398237</v>
      </c>
      <c r="EG209" s="180">
        <v>9.8835477502367439</v>
      </c>
      <c r="EH209" s="180">
        <v>9.7200778695829335</v>
      </c>
      <c r="EI209" s="180">
        <v>9.5675210407941691</v>
      </c>
      <c r="EJ209" s="180">
        <v>9.4657583915160437</v>
      </c>
      <c r="EK209" s="180">
        <v>9.3913358144363421</v>
      </c>
      <c r="EL209" s="180">
        <v>9.3120692231117186</v>
      </c>
      <c r="EM209" s="180">
        <v>9.2382969928418426</v>
      </c>
      <c r="EN209" s="180">
        <v>9.1785762611081623</v>
      </c>
      <c r="EO209" s="180">
        <v>9.0635849727340947</v>
      </c>
      <c r="EP209" s="180">
        <v>8.9051917372146683</v>
      </c>
      <c r="EQ209" s="180">
        <v>8.788537638950956</v>
      </c>
      <c r="ER209" s="180">
        <v>8.6961367181626503</v>
      </c>
      <c r="ES209" s="180">
        <v>8.5617673193456589</v>
      </c>
      <c r="ET209" s="180">
        <v>8.4087836227139547</v>
      </c>
      <c r="EU209" s="180">
        <v>8.2574550354349796</v>
      </c>
      <c r="EV209" s="180">
        <v>8.0645358099317619</v>
      </c>
      <c r="EW209" s="180">
        <v>7.8726393981827902</v>
      </c>
      <c r="EX209" s="180">
        <v>7.7019429568056408</v>
      </c>
      <c r="EY209" s="180">
        <v>7.5442704122718585</v>
      </c>
      <c r="EZ209" s="180">
        <v>7.4037974504459925</v>
      </c>
      <c r="FA209" s="180">
        <v>7.331754402341395</v>
      </c>
      <c r="FB209" s="180">
        <v>7.296324293982881</v>
      </c>
      <c r="FC209" s="180">
        <v>7.2803873036109357</v>
      </c>
      <c r="FD209" s="180">
        <v>7.2493253738222796</v>
      </c>
      <c r="FE209" s="180">
        <v>7.2723419812465551</v>
      </c>
      <c r="FF209" s="180">
        <v>7.3199062636583268</v>
      </c>
      <c r="FG209" s="180">
        <v>7.406252653017642</v>
      </c>
      <c r="FH209" s="180">
        <v>7.5680321842426235</v>
      </c>
      <c r="FI209" s="180">
        <v>7.7977649063880161</v>
      </c>
      <c r="FJ209" s="180">
        <v>8.0883837350554053</v>
      </c>
      <c r="FK209" s="180">
        <v>8.4233126318349107</v>
      </c>
      <c r="FL209" s="180">
        <v>8.8007738996786813</v>
      </c>
      <c r="FM209" s="180">
        <v>9.217182038060546</v>
      </c>
      <c r="FN209" s="180">
        <v>9.7065670562434647</v>
      </c>
      <c r="FO209" s="180">
        <v>10.27910825821159</v>
      </c>
      <c r="FP209" s="180">
        <v>11.11669690919288</v>
      </c>
      <c r="FQ209" s="180">
        <v>12.179398340548332</v>
      </c>
      <c r="FR209" s="180">
        <v>13.513683083494787</v>
      </c>
      <c r="FS209" s="180">
        <v>15.050000934623053</v>
      </c>
      <c r="FT209" s="180">
        <v>16.758323449450408</v>
      </c>
      <c r="FU209" s="412">
        <v>18.60792031691998</v>
      </c>
      <c r="FV209" s="412">
        <v>20.229535499607998</v>
      </c>
      <c r="FW209" s="412">
        <v>23.097502558348857</v>
      </c>
      <c r="FX209" s="412">
        <v>25.447391776980723</v>
      </c>
      <c r="FY209" s="412">
        <v>27.771562769564007</v>
      </c>
      <c r="FZ209" s="412">
        <v>30.09789797610647</v>
      </c>
      <c r="GA209" s="412">
        <v>32.393783918428532</v>
      </c>
      <c r="GB209" s="412">
        <v>34.291502948995365</v>
      </c>
      <c r="GC209" s="412">
        <v>35.849491438303893</v>
      </c>
    </row>
    <row r="210" spans="2:185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>
        <v>111.9940022591754</v>
      </c>
      <c r="AB210" s="178">
        <v>107.81327729504949</v>
      </c>
      <c r="AC210" s="178">
        <v>102.76905343555649</v>
      </c>
      <c r="AD210" s="178">
        <v>97.006308236272673</v>
      </c>
      <c r="AE210" s="178">
        <v>90.148613798034802</v>
      </c>
      <c r="AF210" s="178">
        <v>83.99419168731113</v>
      </c>
      <c r="AG210" s="178">
        <v>77.668603725588483</v>
      </c>
      <c r="AH210" s="178">
        <v>72.096772211002062</v>
      </c>
      <c r="AI210" s="178">
        <v>66.726685600859412</v>
      </c>
      <c r="AJ210" s="178">
        <v>61.785204503288952</v>
      </c>
      <c r="AK210" s="178">
        <v>57.509017035118191</v>
      </c>
      <c r="AL210" s="178">
        <v>53.817363210311051</v>
      </c>
      <c r="AM210" s="178">
        <v>49.813237490610973</v>
      </c>
      <c r="AN210" s="178">
        <v>45.886280579241912</v>
      </c>
      <c r="AO210" s="178">
        <v>42.127045339713142</v>
      </c>
      <c r="AP210" s="178">
        <v>38.798051167016069</v>
      </c>
      <c r="AQ210" s="178">
        <v>36.16013499904718</v>
      </c>
      <c r="AR210" s="178">
        <v>33.677173091273339</v>
      </c>
      <c r="AS210" s="178">
        <v>31.464319461400091</v>
      </c>
      <c r="AT210" s="178">
        <v>29.570629132622873</v>
      </c>
      <c r="AU210" s="178">
        <v>28.07329181834708</v>
      </c>
      <c r="AV210" s="178">
        <v>26.714310639312334</v>
      </c>
      <c r="AW210" s="178">
        <v>25.289404001223147</v>
      </c>
      <c r="AX210" s="178">
        <v>24.028487553556708</v>
      </c>
      <c r="AY210" s="178">
        <v>23.257401156798309</v>
      </c>
      <c r="AZ210" s="178">
        <v>22.766529320206551</v>
      </c>
      <c r="BA210" s="178">
        <v>22.449003794531961</v>
      </c>
      <c r="BB210" s="178">
        <v>22.079513973934418</v>
      </c>
      <c r="BC210" s="178">
        <v>21.581379791703515</v>
      </c>
      <c r="BD210" s="178">
        <v>21.031169754453227</v>
      </c>
      <c r="BE210" s="178">
        <v>20.58122963006268</v>
      </c>
      <c r="BF210" s="178">
        <v>20.051056378804709</v>
      </c>
      <c r="BG210" s="178">
        <v>19.427048981100327</v>
      </c>
      <c r="BH210" s="178">
        <v>18.860227401309903</v>
      </c>
      <c r="BI210" s="178">
        <v>18.327628413630247</v>
      </c>
      <c r="BJ210" s="178">
        <v>17.757259035537022</v>
      </c>
      <c r="BK210" s="178">
        <v>17.100213875890404</v>
      </c>
      <c r="BL210" s="178">
        <v>16.484538077708621</v>
      </c>
      <c r="BM210" s="178">
        <v>15.980586063047596</v>
      </c>
      <c r="BN210" s="178">
        <v>15.524618596148887</v>
      </c>
      <c r="BO210" s="178">
        <v>15.123930092130223</v>
      </c>
      <c r="BP210" s="178">
        <v>14.847477167446943</v>
      </c>
      <c r="BQ210" s="178">
        <v>14.550726837214256</v>
      </c>
      <c r="BR210" s="178">
        <v>14.383225190380067</v>
      </c>
      <c r="BS210" s="178">
        <v>14.300226239295743</v>
      </c>
      <c r="BT210" s="178">
        <v>14.176903296407261</v>
      </c>
      <c r="BU210" s="178">
        <v>14.125052024769991</v>
      </c>
      <c r="BV210" s="178">
        <v>14.09897108688285</v>
      </c>
      <c r="BW210" s="178">
        <v>14.116107405550494</v>
      </c>
      <c r="BX210" s="178">
        <v>14.188346093614324</v>
      </c>
      <c r="BY210" s="178">
        <v>14.308116025508721</v>
      </c>
      <c r="BZ210" s="178">
        <v>14.534167387322228</v>
      </c>
      <c r="CA210" s="178">
        <v>14.931426260153513</v>
      </c>
      <c r="CB210" s="178">
        <v>15.349209157182964</v>
      </c>
      <c r="CC210" s="178">
        <v>15.826250303319501</v>
      </c>
      <c r="CD210" s="178">
        <v>16.203979146071656</v>
      </c>
      <c r="CE210" s="178">
        <v>16.607359829354884</v>
      </c>
      <c r="CF210" s="178">
        <v>17.108351853646653</v>
      </c>
      <c r="CG210" s="178">
        <v>17.609175793862253</v>
      </c>
      <c r="CH210" s="178">
        <v>18.087415958662945</v>
      </c>
      <c r="CI210" s="178">
        <v>18.549592527688354</v>
      </c>
      <c r="CJ210" s="178">
        <v>18.92239324619862</v>
      </c>
      <c r="CK210" s="178">
        <v>19.132974178715401</v>
      </c>
      <c r="CL210" s="178">
        <v>19.26717633230637</v>
      </c>
      <c r="CM210" s="178">
        <v>19.28473578018377</v>
      </c>
      <c r="CN210" s="178">
        <v>19.186784196382199</v>
      </c>
      <c r="CO210" s="178">
        <v>19.103081055835137</v>
      </c>
      <c r="CP210" s="178">
        <v>19.093202099692206</v>
      </c>
      <c r="CQ210" s="178">
        <v>18.984001518310546</v>
      </c>
      <c r="CR210" s="178">
        <v>18.789881079461846</v>
      </c>
      <c r="CS210" s="178">
        <v>18.571956917978881</v>
      </c>
      <c r="CT210" s="178">
        <v>18.300751112446399</v>
      </c>
      <c r="CU210" s="178">
        <v>18.107426848983255</v>
      </c>
      <c r="CV210" s="178">
        <v>17.902840925759222</v>
      </c>
      <c r="CW210" s="178">
        <v>17.806110930706588</v>
      </c>
      <c r="CX210" s="178">
        <v>17.742627436287538</v>
      </c>
      <c r="CY210" s="178">
        <v>17.7406992771147</v>
      </c>
      <c r="CZ210" s="178">
        <v>17.797421662506551</v>
      </c>
      <c r="DA210" s="178">
        <v>17.744871425053677</v>
      </c>
      <c r="DB210" s="178">
        <v>17.579312687303549</v>
      </c>
      <c r="DC210" s="178">
        <v>17.495474209001749</v>
      </c>
      <c r="DD210" s="178">
        <v>17.494565008815588</v>
      </c>
      <c r="DE210" s="178">
        <v>17.490553280982148</v>
      </c>
      <c r="DF210" s="178">
        <v>17.530795277665412</v>
      </c>
      <c r="DG210" s="178">
        <v>17.408856702124531</v>
      </c>
      <c r="DH210" s="178">
        <v>17.307942252552145</v>
      </c>
      <c r="DI210" s="178">
        <v>17.152774843268915</v>
      </c>
      <c r="DJ210" s="178">
        <v>16.960008818086614</v>
      </c>
      <c r="DK210" s="178">
        <v>16.717957424934159</v>
      </c>
      <c r="DL210" s="178">
        <v>16.529881008588433</v>
      </c>
      <c r="DM210" s="178">
        <v>16.385405301035426</v>
      </c>
      <c r="DN210" s="178">
        <v>16.288864638953406</v>
      </c>
      <c r="DO210" s="178">
        <v>16.100675774714944</v>
      </c>
      <c r="DP210" s="178">
        <v>15.790129256625217</v>
      </c>
      <c r="DQ210" s="178">
        <v>15.442085222275615</v>
      </c>
      <c r="DR210" s="178">
        <v>15.096860157101899</v>
      </c>
      <c r="DS210" s="178">
        <v>14.906811880788817</v>
      </c>
      <c r="DT210" s="178">
        <v>14.744840943421478</v>
      </c>
      <c r="DU210" s="178">
        <v>14.578723077649848</v>
      </c>
      <c r="DV210" s="178">
        <v>14.434942714256692</v>
      </c>
      <c r="DW210" s="178">
        <v>14.246672853559804</v>
      </c>
      <c r="DX210" s="178">
        <v>13.975701220137493</v>
      </c>
      <c r="DY210" s="178">
        <v>13.735966049723892</v>
      </c>
      <c r="DZ210" s="178">
        <v>13.504698995912513</v>
      </c>
      <c r="EA210" s="178">
        <v>13.333764421770633</v>
      </c>
      <c r="EB210" s="178">
        <v>13.20866307715287</v>
      </c>
      <c r="EC210" s="178">
        <v>13.115221039715852</v>
      </c>
      <c r="ED210" s="178">
        <v>13.018534845836104</v>
      </c>
      <c r="EE210" s="178">
        <v>12.742278669225104</v>
      </c>
      <c r="EF210" s="178">
        <v>12.440956369329381</v>
      </c>
      <c r="EG210" s="178">
        <v>12.205987047427659</v>
      </c>
      <c r="EH210" s="178">
        <v>11.988428179332701</v>
      </c>
      <c r="EI210" s="178">
        <v>11.805186518224865</v>
      </c>
      <c r="EJ210" s="178">
        <v>11.667199179745102</v>
      </c>
      <c r="EK210" s="178">
        <v>11.513211800993361</v>
      </c>
      <c r="EL210" s="178">
        <v>11.344578177232446</v>
      </c>
      <c r="EM210" s="178">
        <v>11.153306397493235</v>
      </c>
      <c r="EN210" s="178">
        <v>10.962888371047818</v>
      </c>
      <c r="EO210" s="178">
        <v>10.746654524782361</v>
      </c>
      <c r="EP210" s="178">
        <v>10.508792341236939</v>
      </c>
      <c r="EQ210" s="178">
        <v>10.335144366818017</v>
      </c>
      <c r="ER210" s="178">
        <v>10.1766361092116</v>
      </c>
      <c r="ES210" s="178">
        <v>9.9334556698208445</v>
      </c>
      <c r="ET210" s="178">
        <v>9.6454990933685814</v>
      </c>
      <c r="EU210" s="178">
        <v>9.3527486632033465</v>
      </c>
      <c r="EV210" s="178">
        <v>9.0225673651052496</v>
      </c>
      <c r="EW210" s="178">
        <v>8.6669686307084817</v>
      </c>
      <c r="EX210" s="178">
        <v>8.3178009688351651</v>
      </c>
      <c r="EY210" s="178">
        <v>8.000107036031757</v>
      </c>
      <c r="EZ210" s="178">
        <v>7.7072784712982401</v>
      </c>
      <c r="FA210" s="178">
        <v>7.4534155770554777</v>
      </c>
      <c r="FB210" s="178">
        <v>7.2202643864755389</v>
      </c>
      <c r="FC210" s="178">
        <v>7.0146367660183007</v>
      </c>
      <c r="FD210" s="178">
        <v>6.7821314659950005</v>
      </c>
      <c r="FE210" s="178">
        <v>6.6385801644788911</v>
      </c>
      <c r="FF210" s="178">
        <v>6.5527376647422475</v>
      </c>
      <c r="FG210" s="178">
        <v>6.5170508455508536</v>
      </c>
      <c r="FH210" s="178">
        <v>6.5665881937316373</v>
      </c>
      <c r="FI210" s="178">
        <v>6.7224003367448715</v>
      </c>
      <c r="FJ210" s="178">
        <v>6.9922591567661341</v>
      </c>
      <c r="FK210" s="178">
        <v>7.3143928835697869</v>
      </c>
      <c r="FL210" s="178">
        <v>7.7008409547840939</v>
      </c>
      <c r="FM210" s="178">
        <v>8.1478536869774807</v>
      </c>
      <c r="FN210" s="178">
        <v>8.6958136516271942</v>
      </c>
      <c r="FO210" s="178">
        <v>9.3389147275732221</v>
      </c>
      <c r="FP210" s="178">
        <v>10.132848763602498</v>
      </c>
      <c r="FQ210" s="178">
        <v>11.171794630560816</v>
      </c>
      <c r="FR210" s="178">
        <v>12.477747232804258</v>
      </c>
      <c r="FS210" s="178">
        <v>14.010058397495118</v>
      </c>
      <c r="FT210" s="178">
        <v>15.837253520732641</v>
      </c>
      <c r="FU210" s="410">
        <v>17.82852073018568</v>
      </c>
      <c r="FV210" s="410">
        <v>19.552867374471994</v>
      </c>
      <c r="FW210" s="410">
        <v>22.84174521639406</v>
      </c>
      <c r="FX210" s="410">
        <v>25.58150278581013</v>
      </c>
      <c r="FY210" s="410">
        <v>28.193938796883433</v>
      </c>
      <c r="FZ210" s="410">
        <v>30.657951331645485</v>
      </c>
      <c r="GA210" s="410">
        <v>33.121075527726383</v>
      </c>
      <c r="GB210" s="410">
        <v>35.489804721446006</v>
      </c>
      <c r="GC210" s="410">
        <v>37.292861598272722</v>
      </c>
    </row>
    <row r="211" spans="2:185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>
        <v>95.76037040654677</v>
      </c>
      <c r="AB211" s="178">
        <v>93.453521508763288</v>
      </c>
      <c r="AC211" s="178">
        <v>90.93293619712523</v>
      </c>
      <c r="AD211" s="178">
        <v>87.540257041300833</v>
      </c>
      <c r="AE211" s="178">
        <v>82.680029651050702</v>
      </c>
      <c r="AF211" s="178">
        <v>77.867625833328447</v>
      </c>
      <c r="AG211" s="178">
        <v>73.029635500035369</v>
      </c>
      <c r="AH211" s="178">
        <v>67.66417106535674</v>
      </c>
      <c r="AI211" s="178">
        <v>62.147545894588553</v>
      </c>
      <c r="AJ211" s="178">
        <v>57.024651074070576</v>
      </c>
      <c r="AK211" s="178">
        <v>52.258915660307672</v>
      </c>
      <c r="AL211" s="178">
        <v>47.261545328956345</v>
      </c>
      <c r="AM211" s="178">
        <v>42.401536826113229</v>
      </c>
      <c r="AN211" s="178">
        <v>37.476085543271395</v>
      </c>
      <c r="AO211" s="178">
        <v>32.348167604526815</v>
      </c>
      <c r="AP211" s="178">
        <v>27.701394301324633</v>
      </c>
      <c r="AQ211" s="178">
        <v>23.817248552174597</v>
      </c>
      <c r="AR211" s="178">
        <v>20.432319096983264</v>
      </c>
      <c r="AS211" s="178">
        <v>17.514501454650343</v>
      </c>
      <c r="AT211" s="178">
        <v>15.091022313964109</v>
      </c>
      <c r="AU211" s="178">
        <v>13.063085356798299</v>
      </c>
      <c r="AV211" s="178">
        <v>11.228500590458435</v>
      </c>
      <c r="AW211" s="178">
        <v>9.5988586465880932</v>
      </c>
      <c r="AX211" s="178">
        <v>8.3524191366935785</v>
      </c>
      <c r="AY211" s="178">
        <v>7.5858913687163909</v>
      </c>
      <c r="AZ211" s="178">
        <v>7.374293780301322</v>
      </c>
      <c r="BA211" s="178">
        <v>7.4617395617938564</v>
      </c>
      <c r="BB211" s="178">
        <v>7.6164882665027855</v>
      </c>
      <c r="BC211" s="178">
        <v>7.8697819265635571</v>
      </c>
      <c r="BD211" s="178">
        <v>8.0986125718390145</v>
      </c>
      <c r="BE211" s="178">
        <v>8.3094516532934435</v>
      </c>
      <c r="BF211" s="178">
        <v>8.4926358748852024</v>
      </c>
      <c r="BG211" s="178">
        <v>8.648447112415635</v>
      </c>
      <c r="BH211" s="178">
        <v>8.8418504228493955</v>
      </c>
      <c r="BI211" s="178">
        <v>8.8887221895870283</v>
      </c>
      <c r="BJ211" s="178">
        <v>8.7505024762458703</v>
      </c>
      <c r="BK211" s="178">
        <v>8.2852202020997865</v>
      </c>
      <c r="BL211" s="178">
        <v>7.5927528341049655</v>
      </c>
      <c r="BM211" s="178">
        <v>7.175681103249576</v>
      </c>
      <c r="BN211" s="178">
        <v>6.8771428089662301</v>
      </c>
      <c r="BO211" s="178">
        <v>6.5133981126224594</v>
      </c>
      <c r="BP211" s="178">
        <v>6.1651190832356262</v>
      </c>
      <c r="BQ211" s="178">
        <v>5.8472793558790093</v>
      </c>
      <c r="BR211" s="178">
        <v>5.5564859219575879</v>
      </c>
      <c r="BS211" s="178">
        <v>5.2808071892262554</v>
      </c>
      <c r="BT211" s="178">
        <v>4.9896181370742365</v>
      </c>
      <c r="BU211" s="178">
        <v>4.7908487260571953</v>
      </c>
      <c r="BV211" s="178">
        <v>4.7014140776857394</v>
      </c>
      <c r="BW211" s="178">
        <v>4.7040543866226026</v>
      </c>
      <c r="BX211" s="178">
        <v>4.774297175658071</v>
      </c>
      <c r="BY211" s="178">
        <v>4.5728901500394992</v>
      </c>
      <c r="BZ211" s="178">
        <v>4.2458559580678346</v>
      </c>
      <c r="CA211" s="178">
        <v>3.9635350679991355</v>
      </c>
      <c r="CB211" s="178">
        <v>3.7360964548149855</v>
      </c>
      <c r="CC211" s="178">
        <v>3.5637126576379741</v>
      </c>
      <c r="CD211" s="178">
        <v>3.4959136492720422</v>
      </c>
      <c r="CE211" s="178">
        <v>3.5009503736004977</v>
      </c>
      <c r="CF211" s="178">
        <v>3.5445801371457364</v>
      </c>
      <c r="CG211" s="178">
        <v>3.6671196470367873</v>
      </c>
      <c r="CH211" s="178">
        <v>3.8279040519440422</v>
      </c>
      <c r="CI211" s="178">
        <v>4.1282459493246826</v>
      </c>
      <c r="CJ211" s="178">
        <v>4.5815153069629799</v>
      </c>
      <c r="CK211" s="178">
        <v>5.0955359371748443</v>
      </c>
      <c r="CL211" s="178">
        <v>5.6700843025122349</v>
      </c>
      <c r="CM211" s="178">
        <v>6.2504189081129535</v>
      </c>
      <c r="CN211" s="178">
        <v>6.8528018158251047</v>
      </c>
      <c r="CO211" s="178">
        <v>7.3992816714897103</v>
      </c>
      <c r="CP211" s="178">
        <v>7.8015630086997856</v>
      </c>
      <c r="CQ211" s="178">
        <v>8.1299390731271117</v>
      </c>
      <c r="CR211" s="178">
        <v>8.3910435054753041</v>
      </c>
      <c r="CS211" s="178">
        <v>8.5444357950864358</v>
      </c>
      <c r="CT211" s="178">
        <v>8.6684906518391891</v>
      </c>
      <c r="CU211" s="178">
        <v>8.8619337036084378</v>
      </c>
      <c r="CV211" s="178">
        <v>8.8898232810158628</v>
      </c>
      <c r="CW211" s="178">
        <v>8.9857836702449632</v>
      </c>
      <c r="CX211" s="178">
        <v>9.0866786241434738</v>
      </c>
      <c r="CY211" s="178">
        <v>9.1901368656815308</v>
      </c>
      <c r="CZ211" s="178">
        <v>9.3216125348103418</v>
      </c>
      <c r="DA211" s="178">
        <v>9.4755844734834014</v>
      </c>
      <c r="DB211" s="178">
        <v>9.8001599714366616</v>
      </c>
      <c r="DC211" s="178">
        <v>10.114580260109518</v>
      </c>
      <c r="DD211" s="178">
        <v>10.464289259005799</v>
      </c>
      <c r="DE211" s="178">
        <v>10.806479664228853</v>
      </c>
      <c r="DF211" s="178">
        <v>11.258723134861492</v>
      </c>
      <c r="DG211" s="178">
        <v>11.464001933148493</v>
      </c>
      <c r="DH211" s="178">
        <v>11.646229728087864</v>
      </c>
      <c r="DI211" s="178">
        <v>11.778269418066788</v>
      </c>
      <c r="DJ211" s="178">
        <v>11.903991266338432</v>
      </c>
      <c r="DK211" s="178">
        <v>12.05591656224103</v>
      </c>
      <c r="DL211" s="178">
        <v>12.052611674948444</v>
      </c>
      <c r="DM211" s="178">
        <v>11.973699786318148</v>
      </c>
      <c r="DN211" s="178">
        <v>11.622330073569231</v>
      </c>
      <c r="DO211" s="178">
        <v>11.371876571865226</v>
      </c>
      <c r="DP211" s="178">
        <v>11.206506597377096</v>
      </c>
      <c r="DQ211" s="178">
        <v>11.108706511933185</v>
      </c>
      <c r="DR211" s="178">
        <v>10.839130207856007</v>
      </c>
      <c r="DS211" s="178">
        <v>10.715453575092958</v>
      </c>
      <c r="DT211" s="178">
        <v>10.629430899222614</v>
      </c>
      <c r="DU211" s="178">
        <v>10.58804108459217</v>
      </c>
      <c r="DV211" s="178">
        <v>10.625671388061097</v>
      </c>
      <c r="DW211" s="178">
        <v>10.615994486449519</v>
      </c>
      <c r="DX211" s="178">
        <v>10.63050383442954</v>
      </c>
      <c r="DY211" s="178">
        <v>10.701031004141438</v>
      </c>
      <c r="DZ211" s="178">
        <v>10.93947721548918</v>
      </c>
      <c r="EA211" s="178">
        <v>11.05358254405906</v>
      </c>
      <c r="EB211" s="178">
        <v>11.005366416353347</v>
      </c>
      <c r="EC211" s="178">
        <v>10.905404328609936</v>
      </c>
      <c r="ED211" s="178">
        <v>10.834714020362156</v>
      </c>
      <c r="EE211" s="178">
        <v>10.66460697107081</v>
      </c>
      <c r="EF211" s="178">
        <v>10.500379394265003</v>
      </c>
      <c r="EG211" s="178">
        <v>10.311240175107429</v>
      </c>
      <c r="EH211" s="178">
        <v>10.009944633918423</v>
      </c>
      <c r="EI211" s="178">
        <v>9.7121725945576554</v>
      </c>
      <c r="EJ211" s="178">
        <v>9.4666768659639633</v>
      </c>
      <c r="EK211" s="178">
        <v>9.2042513909508017</v>
      </c>
      <c r="EL211" s="178">
        <v>8.903537467794532</v>
      </c>
      <c r="EM211" s="178">
        <v>8.6174523682075677</v>
      </c>
      <c r="EN211" s="178">
        <v>8.4194596377505704</v>
      </c>
      <c r="EO211" s="178">
        <v>8.1936497631236893</v>
      </c>
      <c r="EP211" s="178">
        <v>8.0165912040064402</v>
      </c>
      <c r="EQ211" s="178">
        <v>7.8992286699806513</v>
      </c>
      <c r="ER211" s="178">
        <v>7.7973053206710885</v>
      </c>
      <c r="ES211" s="178">
        <v>7.6758882057637257</v>
      </c>
      <c r="ET211" s="178">
        <v>7.5795221314961525</v>
      </c>
      <c r="EU211" s="178">
        <v>7.5245368902901788</v>
      </c>
      <c r="EV211" s="178">
        <v>7.4777980023626789</v>
      </c>
      <c r="EW211" s="178">
        <v>7.4980217367948798</v>
      </c>
      <c r="EX211" s="178">
        <v>7.6077788538897684</v>
      </c>
      <c r="EY211" s="178">
        <v>7.837970325138599</v>
      </c>
      <c r="EZ211" s="178">
        <v>8.1078854281406709</v>
      </c>
      <c r="FA211" s="178">
        <v>8.4427841716690821</v>
      </c>
      <c r="FB211" s="178">
        <v>8.7166638013519417</v>
      </c>
      <c r="FC211" s="178">
        <v>9.0134378034927067</v>
      </c>
      <c r="FD211" s="178">
        <v>9.2935520116859784</v>
      </c>
      <c r="FE211" s="178">
        <v>9.6101965513695866</v>
      </c>
      <c r="FF211" s="178">
        <v>9.9649198957053144</v>
      </c>
      <c r="FG211" s="178">
        <v>10.311223648550882</v>
      </c>
      <c r="FH211" s="178">
        <v>10.690651135563822</v>
      </c>
      <c r="FI211" s="178">
        <v>11.027093911606855</v>
      </c>
      <c r="FJ211" s="178">
        <v>11.356292634873988</v>
      </c>
      <c r="FK211" s="178">
        <v>11.572527097189589</v>
      </c>
      <c r="FL211" s="178">
        <v>11.835038938434717</v>
      </c>
      <c r="FM211" s="178">
        <v>12.196266773104725</v>
      </c>
      <c r="FN211" s="178">
        <v>12.745110972486673</v>
      </c>
      <c r="FO211" s="178">
        <v>13.373875130441615</v>
      </c>
      <c r="FP211" s="178">
        <v>14.226168131393768</v>
      </c>
      <c r="FQ211" s="178">
        <v>15.601270741173391</v>
      </c>
      <c r="FR211" s="178">
        <v>17.32538120601086</v>
      </c>
      <c r="FS211" s="178">
        <v>19.305228322668011</v>
      </c>
      <c r="FT211" s="178">
        <v>21.609619733722376</v>
      </c>
      <c r="FU211" s="410">
        <v>24.140714243739268</v>
      </c>
      <c r="FV211" s="410">
        <v>26.366530204843521</v>
      </c>
      <c r="FW211" s="410">
        <v>29.835103287476052</v>
      </c>
      <c r="FX211" s="410">
        <v>32.729838131749169</v>
      </c>
      <c r="FY211" s="410">
        <v>35.611613724553905</v>
      </c>
      <c r="FZ211" s="410">
        <v>38.462475068496559</v>
      </c>
      <c r="GA211" s="410">
        <v>41.430681734251195</v>
      </c>
      <c r="GB211" s="410">
        <v>44.174987445346027</v>
      </c>
      <c r="GC211" s="410">
        <v>45.994184032052068</v>
      </c>
    </row>
    <row r="212" spans="2:185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>
        <v>98.459620177467684</v>
      </c>
      <c r="AB212" s="178">
        <v>90.946101873563663</v>
      </c>
      <c r="AC212" s="178">
        <v>83.184236475127221</v>
      </c>
      <c r="AD212" s="178">
        <v>76.966860063811353</v>
      </c>
      <c r="AE212" s="178">
        <v>71.189679210631951</v>
      </c>
      <c r="AF212" s="178">
        <v>65.843613736211708</v>
      </c>
      <c r="AG212" s="178">
        <v>60.853116679176409</v>
      </c>
      <c r="AH212" s="178">
        <v>56.409236200287751</v>
      </c>
      <c r="AI212" s="178">
        <v>52.544158970924862</v>
      </c>
      <c r="AJ212" s="178">
        <v>49.442043915391665</v>
      </c>
      <c r="AK212" s="178">
        <v>47.247968205340783</v>
      </c>
      <c r="AL212" s="178">
        <v>45.550515073545398</v>
      </c>
      <c r="AM212" s="178">
        <v>43.524862700672351</v>
      </c>
      <c r="AN212" s="178">
        <v>41.796076177403776</v>
      </c>
      <c r="AO212" s="178">
        <v>40.69101114060156</v>
      </c>
      <c r="AP212" s="178">
        <v>40.083972417402912</v>
      </c>
      <c r="AQ212" s="178">
        <v>39.4632463939774</v>
      </c>
      <c r="AR212" s="178">
        <v>38.800780837478264</v>
      </c>
      <c r="AS212" s="178">
        <v>38.156433009385495</v>
      </c>
      <c r="AT212" s="178">
        <v>37.050674660233504</v>
      </c>
      <c r="AU212" s="178">
        <v>35.61801064438297</v>
      </c>
      <c r="AV212" s="178">
        <v>34.35409303119927</v>
      </c>
      <c r="AW212" s="178">
        <v>32.993127003571111</v>
      </c>
      <c r="AX212" s="178">
        <v>31.707783192167582</v>
      </c>
      <c r="AY212" s="178">
        <v>31.214268656984643</v>
      </c>
      <c r="AZ212" s="178">
        <v>30.871794916207552</v>
      </c>
      <c r="BA212" s="178">
        <v>30.614897168048927</v>
      </c>
      <c r="BB212" s="178">
        <v>30.055950604422765</v>
      </c>
      <c r="BC212" s="178">
        <v>29.75017661077235</v>
      </c>
      <c r="BD212" s="178">
        <v>29.587244219258181</v>
      </c>
      <c r="BE212" s="178">
        <v>29.273123743691663</v>
      </c>
      <c r="BF212" s="178">
        <v>29.551176911894327</v>
      </c>
      <c r="BG212" s="178">
        <v>30.217144447846</v>
      </c>
      <c r="BH212" s="178">
        <v>30.490291968399251</v>
      </c>
      <c r="BI212" s="178">
        <v>31.014412328639771</v>
      </c>
      <c r="BJ212" s="178">
        <v>31.5296690431061</v>
      </c>
      <c r="BK212" s="178">
        <v>31.624575981190041</v>
      </c>
      <c r="BL212" s="178">
        <v>31.880571828877091</v>
      </c>
      <c r="BM212" s="178">
        <v>32.00570625842434</v>
      </c>
      <c r="BN212" s="178">
        <v>32.080899482788318</v>
      </c>
      <c r="BO212" s="178">
        <v>31.719571276562309</v>
      </c>
      <c r="BP212" s="178">
        <v>31.188971503894724</v>
      </c>
      <c r="BQ212" s="178">
        <v>30.873368786698396</v>
      </c>
      <c r="BR212" s="178">
        <v>29.959963521298107</v>
      </c>
      <c r="BS212" s="178">
        <v>28.754109295307948</v>
      </c>
      <c r="BT212" s="178">
        <v>27.69972934245861</v>
      </c>
      <c r="BU212" s="178">
        <v>26.468185131387202</v>
      </c>
      <c r="BV212" s="178">
        <v>25.309115799610147</v>
      </c>
      <c r="BW212" s="178">
        <v>24.036280088974426</v>
      </c>
      <c r="BX212" s="178">
        <v>22.355350829089904</v>
      </c>
      <c r="BY212" s="178">
        <v>20.824553653376277</v>
      </c>
      <c r="BZ212" s="178">
        <v>19.410914089500153</v>
      </c>
      <c r="CA212" s="178">
        <v>18.2281511425902</v>
      </c>
      <c r="CB212" s="178">
        <v>17.213398767668188</v>
      </c>
      <c r="CC212" s="178">
        <v>16.146305767815662</v>
      </c>
      <c r="CD212" s="178">
        <v>15.354881871605697</v>
      </c>
      <c r="CE212" s="178">
        <v>14.721366488990562</v>
      </c>
      <c r="CF212" s="178">
        <v>14.148672858995237</v>
      </c>
      <c r="CG212" s="178">
        <v>13.678039896012617</v>
      </c>
      <c r="CH212" s="178">
        <v>13.189587411334314</v>
      </c>
      <c r="CI212" s="178">
        <v>12.910626445101613</v>
      </c>
      <c r="CJ212" s="178">
        <v>12.928012897050944</v>
      </c>
      <c r="CK212" s="178">
        <v>12.713757106716027</v>
      </c>
      <c r="CL212" s="178">
        <v>12.461504824301862</v>
      </c>
      <c r="CM212" s="178">
        <v>12.102203214677232</v>
      </c>
      <c r="CN212" s="178">
        <v>11.644426328364709</v>
      </c>
      <c r="CO212" s="178">
        <v>11.189950818868756</v>
      </c>
      <c r="CP212" s="178">
        <v>10.817880990475338</v>
      </c>
      <c r="CQ212" s="178">
        <v>10.543989468162929</v>
      </c>
      <c r="CR212" s="178">
        <v>10.344980810414839</v>
      </c>
      <c r="CS212" s="178">
        <v>10.100352781643318</v>
      </c>
      <c r="CT212" s="178">
        <v>9.8343648228043747</v>
      </c>
      <c r="CU212" s="178">
        <v>9.5052644238890807</v>
      </c>
      <c r="CV212" s="178">
        <v>9.1558853720851374</v>
      </c>
      <c r="CW212" s="178">
        <v>8.9316228333976575</v>
      </c>
      <c r="CX212" s="178">
        <v>8.8251859983397463</v>
      </c>
      <c r="CY212" s="178">
        <v>8.8622178619122813</v>
      </c>
      <c r="CZ212" s="178">
        <v>9.0076477519068554</v>
      </c>
      <c r="DA212" s="178">
        <v>9.2482999607422798</v>
      </c>
      <c r="DB212" s="178">
        <v>9.4684037460459614</v>
      </c>
      <c r="DC212" s="178">
        <v>9.5187151504950052</v>
      </c>
      <c r="DD212" s="178">
        <v>9.5432689933950812</v>
      </c>
      <c r="DE212" s="178">
        <v>9.5694721393230218</v>
      </c>
      <c r="DF212" s="178">
        <v>9.6409881264269082</v>
      </c>
      <c r="DG212" s="178">
        <v>9.7345336300926668</v>
      </c>
      <c r="DH212" s="178">
        <v>9.8419943210928054</v>
      </c>
      <c r="DI212" s="178">
        <v>9.9950017383174661</v>
      </c>
      <c r="DJ212" s="178">
        <v>10.074686398930632</v>
      </c>
      <c r="DK212" s="178">
        <v>10.195261808352374</v>
      </c>
      <c r="DL212" s="178">
        <v>10.297999603877583</v>
      </c>
      <c r="DM212" s="178">
        <v>10.340738005910266</v>
      </c>
      <c r="DN212" s="178">
        <v>10.287643760336064</v>
      </c>
      <c r="DO212" s="178">
        <v>10.378050014549011</v>
      </c>
      <c r="DP212" s="178">
        <v>10.388369818737765</v>
      </c>
      <c r="DQ212" s="178">
        <v>10.49666270747036</v>
      </c>
      <c r="DR212" s="178">
        <v>10.638171176517019</v>
      </c>
      <c r="DS212" s="178">
        <v>10.922389186335524</v>
      </c>
      <c r="DT212" s="178">
        <v>11.171660575696119</v>
      </c>
      <c r="DU212" s="178">
        <v>11.443958900072261</v>
      </c>
      <c r="DV212" s="178">
        <v>11.743316551702176</v>
      </c>
      <c r="DW212" s="178">
        <v>11.922672841417302</v>
      </c>
      <c r="DX212" s="178">
        <v>12.045606929501496</v>
      </c>
      <c r="DY212" s="178">
        <v>12.141986108321356</v>
      </c>
      <c r="DZ212" s="178">
        <v>12.278906402195421</v>
      </c>
      <c r="EA212" s="178">
        <v>12.304459554934756</v>
      </c>
      <c r="EB212" s="178">
        <v>12.358036271877504</v>
      </c>
      <c r="EC212" s="178">
        <v>12.329346746837921</v>
      </c>
      <c r="ED212" s="178">
        <v>12.236388898478889</v>
      </c>
      <c r="EE212" s="178">
        <v>11.92428529525924</v>
      </c>
      <c r="EF212" s="178">
        <v>11.599876905376583</v>
      </c>
      <c r="EG212" s="178">
        <v>11.235829902167914</v>
      </c>
      <c r="EH212" s="178">
        <v>10.850475108235248</v>
      </c>
      <c r="EI212" s="178">
        <v>10.489187247292753</v>
      </c>
      <c r="EJ212" s="178">
        <v>10.178652578996328</v>
      </c>
      <c r="EK212" s="178">
        <v>9.8916819224621033</v>
      </c>
      <c r="EL212" s="178">
        <v>9.6352659234843827</v>
      </c>
      <c r="EM212" s="178">
        <v>9.4487528943621335</v>
      </c>
      <c r="EN212" s="178">
        <v>9.3486024353039099</v>
      </c>
      <c r="EO212" s="178">
        <v>9.2767944251584531</v>
      </c>
      <c r="EP212" s="178">
        <v>9.2220213020117292</v>
      </c>
      <c r="EQ212" s="178">
        <v>9.2706273035723985</v>
      </c>
      <c r="ER212" s="178">
        <v>9.371947681668269</v>
      </c>
      <c r="ES212" s="178">
        <v>9.4514333858462187</v>
      </c>
      <c r="ET212" s="178">
        <v>9.570565284243937</v>
      </c>
      <c r="EU212" s="178">
        <v>9.7151895530594334</v>
      </c>
      <c r="EV212" s="178">
        <v>9.8470351695764347</v>
      </c>
      <c r="EW212" s="178">
        <v>10.047582330830963</v>
      </c>
      <c r="EX212" s="178">
        <v>10.290944585941975</v>
      </c>
      <c r="EY212" s="178">
        <v>10.56269582177347</v>
      </c>
      <c r="EZ212" s="178">
        <v>10.805006580154064</v>
      </c>
      <c r="FA212" s="178">
        <v>11.06672746418711</v>
      </c>
      <c r="FB212" s="178">
        <v>11.342044998939492</v>
      </c>
      <c r="FC212" s="178">
        <v>11.609892270263011</v>
      </c>
      <c r="FD212" s="178">
        <v>11.848351674609559</v>
      </c>
      <c r="FE212" s="178">
        <v>12.138712677434405</v>
      </c>
      <c r="FF212" s="178">
        <v>12.402901831755408</v>
      </c>
      <c r="FG212" s="178">
        <v>12.698507666014901</v>
      </c>
      <c r="FH212" s="178">
        <v>12.998931675307524</v>
      </c>
      <c r="FI212" s="178">
        <v>13.239786478271798</v>
      </c>
      <c r="FJ212" s="178">
        <v>13.414273362875218</v>
      </c>
      <c r="FK212" s="178">
        <v>13.559377060703426</v>
      </c>
      <c r="FL212" s="178">
        <v>13.709574162543369</v>
      </c>
      <c r="FM212" s="178">
        <v>13.883936652475715</v>
      </c>
      <c r="FN212" s="178">
        <v>14.104675984422421</v>
      </c>
      <c r="FO212" s="178">
        <v>14.343461554597802</v>
      </c>
      <c r="FP212" s="178">
        <v>14.601640586367148</v>
      </c>
      <c r="FQ212" s="178">
        <v>14.915009303657079</v>
      </c>
      <c r="FR212" s="178">
        <v>15.281796948534531</v>
      </c>
      <c r="FS212" s="178">
        <v>15.697607238327915</v>
      </c>
      <c r="FT212" s="178">
        <v>16.25897916858381</v>
      </c>
      <c r="FU212" s="410">
        <v>17.035052988607724</v>
      </c>
      <c r="FV212" s="410">
        <v>17.689972252889199</v>
      </c>
      <c r="FW212" s="410">
        <v>19.170032400307193</v>
      </c>
      <c r="FX212" s="410">
        <v>20.474095797241265</v>
      </c>
      <c r="FY212" s="410">
        <v>22.036734964964012</v>
      </c>
      <c r="FZ212" s="410">
        <v>23.76881507672044</v>
      </c>
      <c r="GA212" s="410">
        <v>25.672233551577726</v>
      </c>
      <c r="GB212" s="410">
        <v>27.753957919766069</v>
      </c>
      <c r="GC212" s="410">
        <v>29.881753837278669</v>
      </c>
    </row>
    <row r="213" spans="2:185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>
        <v>95.217750004991757</v>
      </c>
      <c r="AB213" s="178">
        <v>93.50683272242</v>
      </c>
      <c r="AC213" s="178">
        <v>89.862348547870027</v>
      </c>
      <c r="AD213" s="178">
        <v>85.987600545570302</v>
      </c>
      <c r="AE213" s="178">
        <v>81.365532656887481</v>
      </c>
      <c r="AF213" s="178">
        <v>77.821105515745884</v>
      </c>
      <c r="AG213" s="178">
        <v>71.838437358580265</v>
      </c>
      <c r="AH213" s="178">
        <v>65.471479993009268</v>
      </c>
      <c r="AI213" s="178">
        <v>57.982707911026424</v>
      </c>
      <c r="AJ213" s="178">
        <v>51.554208324397123</v>
      </c>
      <c r="AK213" s="178">
        <v>46.142158645130337</v>
      </c>
      <c r="AL213" s="178">
        <v>41.1958144301082</v>
      </c>
      <c r="AM213" s="178">
        <v>37.569784582203368</v>
      </c>
      <c r="AN213" s="178">
        <v>35.079361928571863</v>
      </c>
      <c r="AO213" s="178">
        <v>34.066254462660069</v>
      </c>
      <c r="AP213" s="178">
        <v>33.481234574884233</v>
      </c>
      <c r="AQ213" s="178">
        <v>32.958700185528464</v>
      </c>
      <c r="AR213" s="178">
        <v>31.43287859562416</v>
      </c>
      <c r="AS213" s="178">
        <v>30.492221114210551</v>
      </c>
      <c r="AT213" s="178">
        <v>30.002105718125939</v>
      </c>
      <c r="AU213" s="178">
        <v>29.924852080225548</v>
      </c>
      <c r="AV213" s="178">
        <v>29.675574115547619</v>
      </c>
      <c r="AW213" s="178">
        <v>29.150030498612402</v>
      </c>
      <c r="AX213" s="178">
        <v>28.175787341158774</v>
      </c>
      <c r="AY213" s="178">
        <v>26.851432737534743</v>
      </c>
      <c r="AZ213" s="178">
        <v>24.97842867906148</v>
      </c>
      <c r="BA213" s="178">
        <v>22.041969498380176</v>
      </c>
      <c r="BB213" s="178">
        <v>19.124688333420448</v>
      </c>
      <c r="BC213" s="178">
        <v>16.504016449692305</v>
      </c>
      <c r="BD213" s="178">
        <v>14.592244349603533</v>
      </c>
      <c r="BE213" s="178">
        <v>12.986042340428639</v>
      </c>
      <c r="BF213" s="178">
        <v>11.465776955797402</v>
      </c>
      <c r="BG213" s="178">
        <v>10.118109940906827</v>
      </c>
      <c r="BH213" s="178">
        <v>8.8985336632201317</v>
      </c>
      <c r="BI213" s="178">
        <v>7.8723901329278867</v>
      </c>
      <c r="BJ213" s="178">
        <v>7.2222681450226034</v>
      </c>
      <c r="BK213" s="178">
        <v>6.6386991214756108</v>
      </c>
      <c r="BL213" s="178">
        <v>6.3816181335907274</v>
      </c>
      <c r="BM213" s="178">
        <v>6.5969954146628318</v>
      </c>
      <c r="BN213" s="178">
        <v>6.9141862400223797</v>
      </c>
      <c r="BO213" s="178">
        <v>7.2159550280762597</v>
      </c>
      <c r="BP213" s="178">
        <v>7.4107134290995802</v>
      </c>
      <c r="BQ213" s="178">
        <v>7.4786845642272448</v>
      </c>
      <c r="BR213" s="178">
        <v>7.4803308848643502</v>
      </c>
      <c r="BS213" s="178">
        <v>7.4002250465964314</v>
      </c>
      <c r="BT213" s="178">
        <v>7.3129216088345217</v>
      </c>
      <c r="BU213" s="178">
        <v>6.9827242045677362</v>
      </c>
      <c r="BV213" s="178">
        <v>6.4803214537459297</v>
      </c>
      <c r="BW213" s="178">
        <v>6.2105068913884898</v>
      </c>
      <c r="BX213" s="178">
        <v>5.9413679556476362</v>
      </c>
      <c r="BY213" s="178">
        <v>5.3539761893548476</v>
      </c>
      <c r="BZ213" s="178">
        <v>4.567619688544311</v>
      </c>
      <c r="CA213" s="178">
        <v>3.607001301718582</v>
      </c>
      <c r="CB213" s="178">
        <v>2.6712722705891423</v>
      </c>
      <c r="CC213" s="178">
        <v>1.848468558839711</v>
      </c>
      <c r="CD213" s="178">
        <v>1.3419124249258729</v>
      </c>
      <c r="CE213" s="178">
        <v>0.99047996859258358</v>
      </c>
      <c r="CF213" s="178">
        <v>0.66307218050529748</v>
      </c>
      <c r="CG213" s="178">
        <v>0.50767370366453513</v>
      </c>
      <c r="CH213" s="178">
        <v>0.44352749846292561</v>
      </c>
      <c r="CI213" s="178">
        <v>0.20640708687860165</v>
      </c>
      <c r="CJ213" s="178">
        <v>-0.13596008564229489</v>
      </c>
      <c r="CK213" s="178">
        <v>1.4630477086097216E-2</v>
      </c>
      <c r="CL213" s="178">
        <v>0.53468526332787203</v>
      </c>
      <c r="CM213" s="178">
        <v>1.3636169349416472</v>
      </c>
      <c r="CN213" s="178">
        <v>2.456503736663973</v>
      </c>
      <c r="CO213" s="178">
        <v>3.4514724160388255</v>
      </c>
      <c r="CP213" s="178">
        <v>4.0252003152085436</v>
      </c>
      <c r="CQ213" s="178">
        <v>4.5191292840522479</v>
      </c>
      <c r="CR213" s="178">
        <v>4.9874539910967242</v>
      </c>
      <c r="CS213" s="178">
        <v>5.3764702975980461</v>
      </c>
      <c r="CT213" s="178">
        <v>5.9237840972766298</v>
      </c>
      <c r="CU213" s="178">
        <v>6.3178970859690597</v>
      </c>
      <c r="CV213" s="178">
        <v>6.8514622142825887</v>
      </c>
      <c r="CW213" s="178">
        <v>7.1833400896462729</v>
      </c>
      <c r="CX213" s="178">
        <v>7.1849571536927392</v>
      </c>
      <c r="CY213" s="178">
        <v>6.958663536931109</v>
      </c>
      <c r="CZ213" s="178">
        <v>6.4087035646469559</v>
      </c>
      <c r="DA213" s="178">
        <v>6.0090682490377079</v>
      </c>
      <c r="DB213" s="178">
        <v>5.8934983089331761</v>
      </c>
      <c r="DC213" s="178">
        <v>5.8214912515868855</v>
      </c>
      <c r="DD213" s="178">
        <v>5.8508483962546043</v>
      </c>
      <c r="DE213" s="178">
        <v>5.9490744046817756</v>
      </c>
      <c r="DF213" s="178">
        <v>5.7928675563375664</v>
      </c>
      <c r="DG213" s="178">
        <v>6.061573879465354</v>
      </c>
      <c r="DH213" s="178">
        <v>6.1955664642973751</v>
      </c>
      <c r="DI213" s="178">
        <v>6.3432187430181752</v>
      </c>
      <c r="DJ213" s="178">
        <v>6.6613526660888267</v>
      </c>
      <c r="DK213" s="178">
        <v>7.0622440435026856</v>
      </c>
      <c r="DL213" s="178">
        <v>7.4891032792853585</v>
      </c>
      <c r="DM213" s="178">
        <v>7.7610998886452398</v>
      </c>
      <c r="DN213" s="178">
        <v>7.8561052824269284</v>
      </c>
      <c r="DO213" s="178">
        <v>7.875247963337606</v>
      </c>
      <c r="DP213" s="178">
        <v>7.7623085448456752</v>
      </c>
      <c r="DQ213" s="178">
        <v>7.6467550696091013</v>
      </c>
      <c r="DR213" s="178">
        <v>7.6105820437432081</v>
      </c>
      <c r="DS213" s="178">
        <v>7.3226949261362195</v>
      </c>
      <c r="DT213" s="178">
        <v>7.1256687240117023</v>
      </c>
      <c r="DU213" s="178">
        <v>6.8813237894151946</v>
      </c>
      <c r="DV213" s="178">
        <v>6.4924120056808032</v>
      </c>
      <c r="DW213" s="178">
        <v>6.1170849845682884</v>
      </c>
      <c r="DX213" s="178">
        <v>5.7354356867298728</v>
      </c>
      <c r="DY213" s="178">
        <v>5.4409651414855986</v>
      </c>
      <c r="DZ213" s="178">
        <v>5.2353221965043106</v>
      </c>
      <c r="EA213" s="178">
        <v>5.0824345846514518</v>
      </c>
      <c r="EB213" s="178">
        <v>4.9463190338204344</v>
      </c>
      <c r="EC213" s="178">
        <v>4.9795340805857125</v>
      </c>
      <c r="ED213" s="178">
        <v>5.1443242295456493</v>
      </c>
      <c r="EE213" s="178">
        <v>5.3780821854238603</v>
      </c>
      <c r="EF213" s="178">
        <v>5.6150917947897394</v>
      </c>
      <c r="EG213" s="178">
        <v>5.8808851300652831</v>
      </c>
      <c r="EH213" s="178">
        <v>6.2178609505284976</v>
      </c>
      <c r="EI213" s="178">
        <v>6.5114907960333257</v>
      </c>
      <c r="EJ213" s="178">
        <v>6.9794205683904043</v>
      </c>
      <c r="EK213" s="178">
        <v>7.4409140408017382</v>
      </c>
      <c r="EL213" s="178">
        <v>7.8734162951378028</v>
      </c>
      <c r="EM213" s="178">
        <v>8.2847727415629624</v>
      </c>
      <c r="EN213" s="178">
        <v>8.7109897650144532</v>
      </c>
      <c r="EO213" s="178">
        <v>8.7367059439047434</v>
      </c>
      <c r="EP213" s="178">
        <v>8.5061925532822649</v>
      </c>
      <c r="EQ213" s="178">
        <v>8.1927755458854445</v>
      </c>
      <c r="ER213" s="178">
        <v>7.8465455847740451</v>
      </c>
      <c r="ES213" s="178">
        <v>7.439106353416336</v>
      </c>
      <c r="ET213" s="178">
        <v>7.0316050214040082</v>
      </c>
      <c r="EU213" s="178">
        <v>6.6494166195447679</v>
      </c>
      <c r="EV213" s="178">
        <v>6.0628362243321243</v>
      </c>
      <c r="EW213" s="178">
        <v>5.446739061381467</v>
      </c>
      <c r="EX213" s="178">
        <v>4.9104204000786522</v>
      </c>
      <c r="EY213" s="178">
        <v>4.3691828887352013</v>
      </c>
      <c r="EZ213" s="178">
        <v>3.8528016694737488</v>
      </c>
      <c r="FA213" s="178">
        <v>3.5881951478691665</v>
      </c>
      <c r="FB213" s="178">
        <v>3.4799784843074555</v>
      </c>
      <c r="FC213" s="178">
        <v>3.4229792992769958</v>
      </c>
      <c r="FD213" s="178">
        <v>3.4065750793292882</v>
      </c>
      <c r="FE213" s="178">
        <v>3.4407560170824025</v>
      </c>
      <c r="FF213" s="178">
        <v>3.4685086119985664</v>
      </c>
      <c r="FG213" s="178">
        <v>3.5189223750087928</v>
      </c>
      <c r="FH213" s="178">
        <v>3.7665435549304016</v>
      </c>
      <c r="FI213" s="178">
        <v>4.2114566064922254</v>
      </c>
      <c r="FJ213" s="178">
        <v>4.6602860597237505</v>
      </c>
      <c r="FK213" s="178">
        <v>5.1734264502478089</v>
      </c>
      <c r="FL213" s="178">
        <v>5.7527412553788126</v>
      </c>
      <c r="FM213" s="178">
        <v>6.4000212029988512</v>
      </c>
      <c r="FN213" s="178">
        <v>7.0727559159961872</v>
      </c>
      <c r="FO213" s="178">
        <v>7.8630155080858799</v>
      </c>
      <c r="FP213" s="178">
        <v>9.2030797226345875</v>
      </c>
      <c r="FQ213" s="178">
        <v>10.773009594304362</v>
      </c>
      <c r="FR213" s="178">
        <v>12.529023541328211</v>
      </c>
      <c r="FS213" s="178">
        <v>14.612174380120614</v>
      </c>
      <c r="FT213" s="178">
        <v>16.628261919303533</v>
      </c>
      <c r="FU213" s="410">
        <v>18.48493841014438</v>
      </c>
      <c r="FV213" s="410">
        <v>20.120825961522094</v>
      </c>
      <c r="FW213" s="410">
        <v>21.81960053481442</v>
      </c>
      <c r="FX213" s="410">
        <v>23.219180776142423</v>
      </c>
      <c r="FY213" s="410">
        <v>24.306046142088178</v>
      </c>
      <c r="FZ213" s="410">
        <v>25.269544925778309</v>
      </c>
      <c r="GA213" s="410">
        <v>25.957840542631306</v>
      </c>
      <c r="GB213" s="410">
        <v>25.436902054840793</v>
      </c>
      <c r="GC213" s="410">
        <v>24.510317740646869</v>
      </c>
    </row>
    <row r="214" spans="2:185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>
        <v>101.0300161241899</v>
      </c>
      <c r="AB214" s="178">
        <v>96.377360718218767</v>
      </c>
      <c r="AC214" s="178">
        <v>91.039763929378935</v>
      </c>
      <c r="AD214" s="178">
        <v>85.742195511618391</v>
      </c>
      <c r="AE214" s="178">
        <v>78.937632059678137</v>
      </c>
      <c r="AF214" s="178">
        <v>72.296173990654594</v>
      </c>
      <c r="AG214" s="178">
        <v>66.20588740081044</v>
      </c>
      <c r="AH214" s="178">
        <v>61.027613081531953</v>
      </c>
      <c r="AI214" s="178">
        <v>55.938548751265472</v>
      </c>
      <c r="AJ214" s="178">
        <v>50.657393237255178</v>
      </c>
      <c r="AK214" s="178">
        <v>45.743694524987013</v>
      </c>
      <c r="AL214" s="178">
        <v>41.031691943779379</v>
      </c>
      <c r="AM214" s="178">
        <v>37.022983791457477</v>
      </c>
      <c r="AN214" s="178">
        <v>33.289274947281044</v>
      </c>
      <c r="AO214" s="178">
        <v>29.944387987558674</v>
      </c>
      <c r="AP214" s="178">
        <v>26.890581406437029</v>
      </c>
      <c r="AQ214" s="178">
        <v>24.495401457268294</v>
      </c>
      <c r="AR214" s="178">
        <v>22.492693527729159</v>
      </c>
      <c r="AS214" s="178">
        <v>20.655904013099224</v>
      </c>
      <c r="AT214" s="178">
        <v>18.876562478554092</v>
      </c>
      <c r="AU214" s="178">
        <v>17.412900921350683</v>
      </c>
      <c r="AV214" s="178">
        <v>16.186535896001566</v>
      </c>
      <c r="AW214" s="178">
        <v>15.138920825524016</v>
      </c>
      <c r="AX214" s="178">
        <v>14.282306505979614</v>
      </c>
      <c r="AY214" s="178">
        <v>13.64496947257603</v>
      </c>
      <c r="AZ214" s="178">
        <v>13.380002345560227</v>
      </c>
      <c r="BA214" s="178">
        <v>13.218605777285486</v>
      </c>
      <c r="BB214" s="178">
        <v>13.100470573823486</v>
      </c>
      <c r="BC214" s="178">
        <v>12.936167214559259</v>
      </c>
      <c r="BD214" s="178">
        <v>12.765072351124761</v>
      </c>
      <c r="BE214" s="178">
        <v>12.530917026809639</v>
      </c>
      <c r="BF214" s="178">
        <v>12.146502667182869</v>
      </c>
      <c r="BG214" s="178">
        <v>11.720011757035053</v>
      </c>
      <c r="BH214" s="178">
        <v>11.176824019599785</v>
      </c>
      <c r="BI214" s="178">
        <v>10.576065869901029</v>
      </c>
      <c r="BJ214" s="178">
        <v>9.9515483519471815</v>
      </c>
      <c r="BK214" s="178">
        <v>9.1264944245412103</v>
      </c>
      <c r="BL214" s="178">
        <v>8.209692902950728</v>
      </c>
      <c r="BM214" s="178">
        <v>7.3911202767876993</v>
      </c>
      <c r="BN214" s="178">
        <v>6.6967873278035661</v>
      </c>
      <c r="BO214" s="178">
        <v>6.0660332811871776</v>
      </c>
      <c r="BP214" s="178">
        <v>5.5252096439261322</v>
      </c>
      <c r="BQ214" s="178">
        <v>5.2396649711916821</v>
      </c>
      <c r="BR214" s="178">
        <v>5.1334782301152293</v>
      </c>
      <c r="BS214" s="178">
        <v>5.1654483260386019</v>
      </c>
      <c r="BT214" s="178">
        <v>5.3868870892475051</v>
      </c>
      <c r="BU214" s="178">
        <v>5.7180433996608437</v>
      </c>
      <c r="BV214" s="178">
        <v>6.0498403158850689</v>
      </c>
      <c r="BW214" s="178">
        <v>6.4076633781013692</v>
      </c>
      <c r="BX214" s="178">
        <v>6.7242270346871802</v>
      </c>
      <c r="BY214" s="178">
        <v>7.0215424079122624</v>
      </c>
      <c r="BZ214" s="178">
        <v>7.2807398145644298</v>
      </c>
      <c r="CA214" s="178">
        <v>7.5827235643454616</v>
      </c>
      <c r="CB214" s="178">
        <v>7.7877030799877067</v>
      </c>
      <c r="CC214" s="178">
        <v>7.7777193233860675</v>
      </c>
      <c r="CD214" s="178">
        <v>7.7492895182298183</v>
      </c>
      <c r="CE214" s="178">
        <v>7.6039714289389604</v>
      </c>
      <c r="CF214" s="178">
        <v>7.3214984814686801</v>
      </c>
      <c r="CG214" s="178">
        <v>6.9867381501258929</v>
      </c>
      <c r="CH214" s="178">
        <v>6.6857388812696428</v>
      </c>
      <c r="CI214" s="178">
        <v>6.477185984227396</v>
      </c>
      <c r="CJ214" s="178">
        <v>6.3689067282691303</v>
      </c>
      <c r="CK214" s="178">
        <v>6.2393283378968434</v>
      </c>
      <c r="CL214" s="178">
        <v>6.0779526515210236</v>
      </c>
      <c r="CM214" s="178">
        <v>5.8469656373461465</v>
      </c>
      <c r="CN214" s="178">
        <v>5.6697764505339698</v>
      </c>
      <c r="CO214" s="178">
        <v>5.5234027509718953</v>
      </c>
      <c r="CP214" s="178">
        <v>5.3932699231444392</v>
      </c>
      <c r="CQ214" s="178">
        <v>5.331278789191507</v>
      </c>
      <c r="CR214" s="178">
        <v>5.3729553180845713</v>
      </c>
      <c r="CS214" s="178">
        <v>5.3288928502748911</v>
      </c>
      <c r="CT214" s="178">
        <v>5.3204903172713536</v>
      </c>
      <c r="CU214" s="178">
        <v>5.2896284607359512</v>
      </c>
      <c r="CV214" s="178">
        <v>5.1692255785120045</v>
      </c>
      <c r="CW214" s="178">
        <v>5.0742385916811905</v>
      </c>
      <c r="CX214" s="178">
        <v>5.0132107424887939</v>
      </c>
      <c r="CY214" s="178">
        <v>4.9804818235168025</v>
      </c>
      <c r="CZ214" s="178">
        <v>5.0243563474852815</v>
      </c>
      <c r="DA214" s="178">
        <v>5.1474549362900968</v>
      </c>
      <c r="DB214" s="178">
        <v>5.3002295106648889</v>
      </c>
      <c r="DC214" s="178">
        <v>5.4859702992251069</v>
      </c>
      <c r="DD214" s="178">
        <v>5.7346432014989457</v>
      </c>
      <c r="DE214" s="178">
        <v>6.0563351226677886</v>
      </c>
      <c r="DF214" s="178">
        <v>6.3000613646286618</v>
      </c>
      <c r="DG214" s="178">
        <v>6.5162306717136076</v>
      </c>
      <c r="DH214" s="178">
        <v>6.7633328901334666</v>
      </c>
      <c r="DI214" s="178">
        <v>7.0318917360693511</v>
      </c>
      <c r="DJ214" s="178">
        <v>7.3335401726864369</v>
      </c>
      <c r="DK214" s="178">
        <v>7.6336470640111065</v>
      </c>
      <c r="DL214" s="178">
        <v>7.8384969514910141</v>
      </c>
      <c r="DM214" s="178">
        <v>8.0612860259991592</v>
      </c>
      <c r="DN214" s="178">
        <v>8.2361462879438907</v>
      </c>
      <c r="DO214" s="178">
        <v>8.4666761544692548</v>
      </c>
      <c r="DP214" s="178">
        <v>8.5402855626569796</v>
      </c>
      <c r="DQ214" s="178">
        <v>8.6861460141387283</v>
      </c>
      <c r="DR214" s="178">
        <v>8.9078879211076156</v>
      </c>
      <c r="DS214" s="178">
        <v>9.2413468604874094</v>
      </c>
      <c r="DT214" s="178">
        <v>9.60288874133024</v>
      </c>
      <c r="DU214" s="178">
        <v>9.9992667320786701</v>
      </c>
      <c r="DV214" s="178">
        <v>10.417496988064956</v>
      </c>
      <c r="DW214" s="178">
        <v>10.887917570083406</v>
      </c>
      <c r="DX214" s="178">
        <v>11.34771173884339</v>
      </c>
      <c r="DY214" s="178">
        <v>11.632707980879831</v>
      </c>
      <c r="DZ214" s="178">
        <v>11.916385961255305</v>
      </c>
      <c r="EA214" s="178">
        <v>12.024628978163809</v>
      </c>
      <c r="EB214" s="178">
        <v>12.175638820807588</v>
      </c>
      <c r="EC214" s="178">
        <v>12.221459462458384</v>
      </c>
      <c r="ED214" s="178">
        <v>12.212107999137389</v>
      </c>
      <c r="EE214" s="178">
        <v>12.090335936917441</v>
      </c>
      <c r="EF214" s="178">
        <v>11.928782157482498</v>
      </c>
      <c r="EG214" s="178">
        <v>11.655229336566508</v>
      </c>
      <c r="EH214" s="178">
        <v>11.270611938806674</v>
      </c>
      <c r="EI214" s="178">
        <v>10.835434786600139</v>
      </c>
      <c r="EJ214" s="178">
        <v>10.426644838512832</v>
      </c>
      <c r="EK214" s="178">
        <v>10.11083691807071</v>
      </c>
      <c r="EL214" s="178">
        <v>9.8279235778765859</v>
      </c>
      <c r="EM214" s="178">
        <v>9.6325859718002107</v>
      </c>
      <c r="EN214" s="178">
        <v>9.5275708518660629</v>
      </c>
      <c r="EO214" s="178">
        <v>9.4778477404515939</v>
      </c>
      <c r="EP214" s="178">
        <v>9.4881370761273676</v>
      </c>
      <c r="EQ214" s="178">
        <v>9.5568458861078334</v>
      </c>
      <c r="ER214" s="178">
        <v>9.6657635674368247</v>
      </c>
      <c r="ES214" s="178">
        <v>9.8181570447620778</v>
      </c>
      <c r="ET214" s="178">
        <v>10.09334174203409</v>
      </c>
      <c r="EU214" s="178">
        <v>10.383806160893405</v>
      </c>
      <c r="EV214" s="178">
        <v>10.68800117248896</v>
      </c>
      <c r="EW214" s="178">
        <v>11.059471613065153</v>
      </c>
      <c r="EX214" s="178">
        <v>11.462246405966603</v>
      </c>
      <c r="EY214" s="178">
        <v>11.889157376595572</v>
      </c>
      <c r="EZ214" s="178">
        <v>12.247480241651033</v>
      </c>
      <c r="FA214" s="178">
        <v>12.553758054032338</v>
      </c>
      <c r="FB214" s="178">
        <v>12.80793024957816</v>
      </c>
      <c r="FC214" s="178">
        <v>13.006773944250405</v>
      </c>
      <c r="FD214" s="178">
        <v>13.196513945417255</v>
      </c>
      <c r="FE214" s="178">
        <v>13.413829361277973</v>
      </c>
      <c r="FF214" s="178">
        <v>13.526063496581674</v>
      </c>
      <c r="FG214" s="178">
        <v>13.647786213932346</v>
      </c>
      <c r="FH214" s="178">
        <v>13.767109706956671</v>
      </c>
      <c r="FI214" s="178">
        <v>13.84270233435716</v>
      </c>
      <c r="FJ214" s="178">
        <v>13.884507089430143</v>
      </c>
      <c r="FK214" s="178">
        <v>13.924474281870292</v>
      </c>
      <c r="FL214" s="178">
        <v>14.009956948641932</v>
      </c>
      <c r="FM214" s="178">
        <v>14.232761238814028</v>
      </c>
      <c r="FN214" s="178">
        <v>14.531115113515014</v>
      </c>
      <c r="FO214" s="178">
        <v>14.872466197824563</v>
      </c>
      <c r="FP214" s="178">
        <v>15.259995282136863</v>
      </c>
      <c r="FQ214" s="178">
        <v>15.803551680325834</v>
      </c>
      <c r="FR214" s="178">
        <v>16.505908793382872</v>
      </c>
      <c r="FS214" s="178">
        <v>17.414542812800704</v>
      </c>
      <c r="FT214" s="178">
        <v>18.470061139026139</v>
      </c>
      <c r="FU214" s="410">
        <v>19.683308057518722</v>
      </c>
      <c r="FV214" s="410">
        <v>20.697979297936687</v>
      </c>
      <c r="FW214" s="410">
        <v>22.569999365309322</v>
      </c>
      <c r="FX214" s="410">
        <v>24.020143839157669</v>
      </c>
      <c r="FY214" s="410">
        <v>25.72581551558606</v>
      </c>
      <c r="FZ214" s="410">
        <v>27.503813777199191</v>
      </c>
      <c r="GA214" s="410">
        <v>29.395644307473013</v>
      </c>
      <c r="GB214" s="410">
        <v>31.151478488013762</v>
      </c>
      <c r="GC214" s="410">
        <v>32.620622347755578</v>
      </c>
    </row>
    <row r="215" spans="2:185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>
        <v>73.841705992226991</v>
      </c>
      <c r="AB215" s="178">
        <v>71.242078489094567</v>
      </c>
      <c r="AC215" s="178">
        <v>67.496069287840356</v>
      </c>
      <c r="AD215" s="178">
        <v>63.319482643848346</v>
      </c>
      <c r="AE215" s="178">
        <v>57.976677957982268</v>
      </c>
      <c r="AF215" s="178">
        <v>52.251398296623861</v>
      </c>
      <c r="AG215" s="178">
        <v>46.708800029030414</v>
      </c>
      <c r="AH215" s="178">
        <v>41.345223570485842</v>
      </c>
      <c r="AI215" s="178">
        <v>35.504138485621638</v>
      </c>
      <c r="AJ215" s="178">
        <v>30.218721199116906</v>
      </c>
      <c r="AK215" s="178">
        <v>25.665441452449468</v>
      </c>
      <c r="AL215" s="178">
        <v>21.862934280776834</v>
      </c>
      <c r="AM215" s="178">
        <v>18.647698512481181</v>
      </c>
      <c r="AN215" s="178">
        <v>15.912993717206557</v>
      </c>
      <c r="AO215" s="178">
        <v>13.618762021194875</v>
      </c>
      <c r="AP215" s="178">
        <v>11.785515918269841</v>
      </c>
      <c r="AQ215" s="178">
        <v>10.488571595962703</v>
      </c>
      <c r="AR215" s="178">
        <v>9.6424187346027637</v>
      </c>
      <c r="AS215" s="178">
        <v>9.0375870867727581</v>
      </c>
      <c r="AT215" s="178">
        <v>8.6881976004873138</v>
      </c>
      <c r="AU215" s="178">
        <v>8.7000713130920495</v>
      </c>
      <c r="AV215" s="178">
        <v>8.7077816795137597</v>
      </c>
      <c r="AW215" s="178">
        <v>8.7316893818964569</v>
      </c>
      <c r="AX215" s="178">
        <v>8.7434548765199072</v>
      </c>
      <c r="AY215" s="178">
        <v>8.707700254947671</v>
      </c>
      <c r="AZ215" s="178">
        <v>8.3226728629006921</v>
      </c>
      <c r="BA215" s="178">
        <v>7.9732704492216921</v>
      </c>
      <c r="BB215" s="178">
        <v>7.5550984350950312</v>
      </c>
      <c r="BC215" s="178">
        <v>7.1647117790401671</v>
      </c>
      <c r="BD215" s="178">
        <v>6.7626093420426026</v>
      </c>
      <c r="BE215" s="178">
        <v>6.2987045376295292</v>
      </c>
      <c r="BF215" s="178">
        <v>5.6927751317631614</v>
      </c>
      <c r="BG215" s="178">
        <v>5.1398532439862477</v>
      </c>
      <c r="BH215" s="178">
        <v>4.6409988348466102</v>
      </c>
      <c r="BI215" s="178">
        <v>4.1608823203333811</v>
      </c>
      <c r="BJ215" s="178">
        <v>3.6929946964304294</v>
      </c>
      <c r="BK215" s="178">
        <v>3.3816419821051991</v>
      </c>
      <c r="BL215" s="178">
        <v>3.3700259336027383</v>
      </c>
      <c r="BM215" s="178">
        <v>3.4080209311667886</v>
      </c>
      <c r="BN215" s="178">
        <v>3.5173691052948985</v>
      </c>
      <c r="BO215" s="178">
        <v>3.5627860990433913</v>
      </c>
      <c r="BP215" s="178">
        <v>3.603677344932299</v>
      </c>
      <c r="BQ215" s="178">
        <v>3.747105484593316</v>
      </c>
      <c r="BR215" s="178">
        <v>4.0619972216659361</v>
      </c>
      <c r="BS215" s="178">
        <v>4.4328013425197765</v>
      </c>
      <c r="BT215" s="178">
        <v>4.8164815789621951</v>
      </c>
      <c r="BU215" s="178">
        <v>5.335201285849922</v>
      </c>
      <c r="BV215" s="178">
        <v>5.8521929601596634</v>
      </c>
      <c r="BW215" s="178">
        <v>6.1373690208420761</v>
      </c>
      <c r="BX215" s="178">
        <v>6.270335057584453</v>
      </c>
      <c r="BY215" s="178">
        <v>6.4365229481282427</v>
      </c>
      <c r="BZ215" s="178">
        <v>6.5496539150327493</v>
      </c>
      <c r="CA215" s="178">
        <v>6.8600126160503372</v>
      </c>
      <c r="CB215" s="178">
        <v>7.1852468584809426</v>
      </c>
      <c r="CC215" s="178">
        <v>7.4185853929884304</v>
      </c>
      <c r="CD215" s="178">
        <v>7.5319216500589814</v>
      </c>
      <c r="CE215" s="178">
        <v>7.5427807682452608</v>
      </c>
      <c r="CF215" s="178">
        <v>7.4620789394670206</v>
      </c>
      <c r="CG215" s="178">
        <v>7.1656085327145291</v>
      </c>
      <c r="CH215" s="178">
        <v>6.8910781193502801</v>
      </c>
      <c r="CI215" s="178">
        <v>6.7525703207224286</v>
      </c>
      <c r="CJ215" s="178">
        <v>6.6810085481115333</v>
      </c>
      <c r="CK215" s="178">
        <v>6.4679827905386622</v>
      </c>
      <c r="CL215" s="178">
        <v>6.3148649139311397</v>
      </c>
      <c r="CM215" s="178">
        <v>5.8867099909572174</v>
      </c>
      <c r="CN215" s="178">
        <v>5.4125342309095936</v>
      </c>
      <c r="CO215" s="178">
        <v>4.97174474614277</v>
      </c>
      <c r="CP215" s="178">
        <v>4.5813264686125565</v>
      </c>
      <c r="CQ215" s="178">
        <v>4.2541211024694769</v>
      </c>
      <c r="CR215" s="178">
        <v>4.1001918153375172</v>
      </c>
      <c r="CS215" s="178">
        <v>3.9687305259406447</v>
      </c>
      <c r="CT215" s="178">
        <v>3.8239298411211431</v>
      </c>
      <c r="CU215" s="178">
        <v>3.6816203667097147</v>
      </c>
      <c r="CV215" s="178">
        <v>3.5398907215838715</v>
      </c>
      <c r="CW215" s="178">
        <v>3.5008281036452926</v>
      </c>
      <c r="CX215" s="178">
        <v>3.3986038242100447</v>
      </c>
      <c r="CY215" s="178">
        <v>3.4818883365000719</v>
      </c>
      <c r="CZ215" s="178">
        <v>3.7281020465356196</v>
      </c>
      <c r="DA215" s="178">
        <v>4.0570612072916568</v>
      </c>
      <c r="DB215" s="178">
        <v>4.4086003795616557</v>
      </c>
      <c r="DC215" s="178">
        <v>4.827466168627681</v>
      </c>
      <c r="DD215" s="178">
        <v>5.0888191183028564</v>
      </c>
      <c r="DE215" s="178">
        <v>5.4566755999118532</v>
      </c>
      <c r="DF215" s="178">
        <v>5.8139897022917664</v>
      </c>
      <c r="DG215" s="178">
        <v>6.1462275096109131</v>
      </c>
      <c r="DH215" s="178">
        <v>6.4421171058953508</v>
      </c>
      <c r="DI215" s="178">
        <v>6.747153003428652</v>
      </c>
      <c r="DJ215" s="178">
        <v>7.0996464229070577</v>
      </c>
      <c r="DK215" s="178">
        <v>7.38477635747119</v>
      </c>
      <c r="DL215" s="178">
        <v>7.4666961755825989</v>
      </c>
      <c r="DM215" s="178">
        <v>7.6011371003374739</v>
      </c>
      <c r="DN215" s="178">
        <v>7.8367400560392264</v>
      </c>
      <c r="DO215" s="178">
        <v>8.0205248510362601</v>
      </c>
      <c r="DP215" s="178">
        <v>8.2650725793321342</v>
      </c>
      <c r="DQ215" s="178">
        <v>8.4209723549865991</v>
      </c>
      <c r="DR215" s="178">
        <v>8.6505676907114193</v>
      </c>
      <c r="DS215" s="178">
        <v>8.9525286753281428</v>
      </c>
      <c r="DT215" s="178">
        <v>9.3261523664103674</v>
      </c>
      <c r="DU215" s="178">
        <v>9.6851390654892242</v>
      </c>
      <c r="DV215" s="178">
        <v>10.043495891482412</v>
      </c>
      <c r="DW215" s="178">
        <v>10.400878526988366</v>
      </c>
      <c r="DX215" s="178">
        <v>10.81507983235992</v>
      </c>
      <c r="DY215" s="178">
        <v>10.979639268269036</v>
      </c>
      <c r="DZ215" s="178">
        <v>10.945207513611122</v>
      </c>
      <c r="EA215" s="178">
        <v>10.873487552350824</v>
      </c>
      <c r="EB215" s="178">
        <v>10.773874633889079</v>
      </c>
      <c r="EC215" s="178">
        <v>10.687561779782651</v>
      </c>
      <c r="ED215" s="178">
        <v>10.516192357776122</v>
      </c>
      <c r="EE215" s="178">
        <v>10.232745578177195</v>
      </c>
      <c r="EF215" s="178">
        <v>9.9220362799817163</v>
      </c>
      <c r="EG215" s="178">
        <v>9.5959179532818304</v>
      </c>
      <c r="EH215" s="178">
        <v>9.2496397265467998</v>
      </c>
      <c r="EI215" s="178">
        <v>8.9322077090474359</v>
      </c>
      <c r="EJ215" s="178">
        <v>8.6700512364369597</v>
      </c>
      <c r="EK215" s="178">
        <v>8.4849162426523286</v>
      </c>
      <c r="EL215" s="178">
        <v>8.358181408326427</v>
      </c>
      <c r="EM215" s="178">
        <v>8.2419235851596504</v>
      </c>
      <c r="EN215" s="178">
        <v>8.1201417836056056</v>
      </c>
      <c r="EO215" s="178">
        <v>7.9659441800308928</v>
      </c>
      <c r="EP215" s="178">
        <v>7.8198341238935987</v>
      </c>
      <c r="EQ215" s="178">
        <v>7.6710470756461202</v>
      </c>
      <c r="ER215" s="178">
        <v>7.5015587868121125</v>
      </c>
      <c r="ES215" s="178">
        <v>7.2991639805329411</v>
      </c>
      <c r="ET215" s="178">
        <v>7.1341384402415997</v>
      </c>
      <c r="EU215" s="178">
        <v>6.932885932039734</v>
      </c>
      <c r="EV215" s="178">
        <v>6.666883619681907</v>
      </c>
      <c r="EW215" s="178">
        <v>6.4452372704643324</v>
      </c>
      <c r="EX215" s="178">
        <v>6.2659773478664471</v>
      </c>
      <c r="EY215" s="178">
        <v>6.1016726270003652</v>
      </c>
      <c r="EZ215" s="178">
        <v>5.9570711783229147</v>
      </c>
      <c r="FA215" s="178">
        <v>5.8693721977001845</v>
      </c>
      <c r="FB215" s="178">
        <v>5.8254749373229942</v>
      </c>
      <c r="FC215" s="178">
        <v>5.898079645804466</v>
      </c>
      <c r="FD215" s="178">
        <v>6.0384886568229934</v>
      </c>
      <c r="FE215" s="178">
        <v>6.2921733413205949</v>
      </c>
      <c r="FF215" s="178">
        <v>6.5487227698917794</v>
      </c>
      <c r="FG215" s="178">
        <v>6.7792553748727391</v>
      </c>
      <c r="FH215" s="178">
        <v>7.0331982617614752</v>
      </c>
      <c r="FI215" s="178">
        <v>7.369112294724256</v>
      </c>
      <c r="FJ215" s="178">
        <v>7.7186947189685551</v>
      </c>
      <c r="FK215" s="178">
        <v>8.1386073744793563</v>
      </c>
      <c r="FL215" s="178">
        <v>8.778759169282635</v>
      </c>
      <c r="FM215" s="178">
        <v>9.5149348390287223</v>
      </c>
      <c r="FN215" s="178">
        <v>10.306732550028297</v>
      </c>
      <c r="FO215" s="178">
        <v>11.172296252199111</v>
      </c>
      <c r="FP215" s="178">
        <v>12.257689861103295</v>
      </c>
      <c r="FQ215" s="178">
        <v>13.754969972001385</v>
      </c>
      <c r="FR215" s="178">
        <v>16.823364892332915</v>
      </c>
      <c r="FS215" s="178">
        <v>20.286875119113688</v>
      </c>
      <c r="FT215" s="178">
        <v>24.101362645869084</v>
      </c>
      <c r="FU215" s="410">
        <v>28.209389305606347</v>
      </c>
      <c r="FV215" s="410">
        <v>32.118835291820581</v>
      </c>
      <c r="FW215" s="410">
        <v>38.424292405518678</v>
      </c>
      <c r="FX215" s="410">
        <v>43.506720263290163</v>
      </c>
      <c r="FY215" s="410">
        <v>48.616359369513738</v>
      </c>
      <c r="FZ215" s="410">
        <v>53.509875684230622</v>
      </c>
      <c r="GA215" s="410">
        <v>58.322021542134259</v>
      </c>
      <c r="GB215" s="410">
        <v>62.521886297428544</v>
      </c>
      <c r="GC215" s="410">
        <v>65.679119171013028</v>
      </c>
    </row>
    <row r="216" spans="2:185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>
        <v>43.418451698806471</v>
      </c>
      <c r="AB216" s="178">
        <v>42.546927163739021</v>
      </c>
      <c r="AC216" s="178">
        <v>42.054399776152266</v>
      </c>
      <c r="AD216" s="178">
        <v>41.509357454087969</v>
      </c>
      <c r="AE216" s="178">
        <v>41.666692263185027</v>
      </c>
      <c r="AF216" s="178">
        <v>42.31761817606823</v>
      </c>
      <c r="AG216" s="178">
        <v>42.753534126256753</v>
      </c>
      <c r="AH216" s="178">
        <v>43.137403254334458</v>
      </c>
      <c r="AI216" s="178">
        <v>43.039172487703993</v>
      </c>
      <c r="AJ216" s="178">
        <v>42.923906992148339</v>
      </c>
      <c r="AK216" s="178">
        <v>42.827689870227779</v>
      </c>
      <c r="AL216" s="178">
        <v>45.15552206764071</v>
      </c>
      <c r="AM216" s="178">
        <v>49.090672315904229</v>
      </c>
      <c r="AN216" s="178">
        <v>54.196092980718483</v>
      </c>
      <c r="AO216" s="178">
        <v>59.544228658883583</v>
      </c>
      <c r="AP216" s="178">
        <v>65.325663394284206</v>
      </c>
      <c r="AQ216" s="178">
        <v>69.082616683137758</v>
      </c>
      <c r="AR216" s="178">
        <v>66.268411525238321</v>
      </c>
      <c r="AS216" s="178">
        <v>63.799214384873594</v>
      </c>
      <c r="AT216" s="178">
        <v>61.584334531492082</v>
      </c>
      <c r="AU216" s="178">
        <v>59.752485841672851</v>
      </c>
      <c r="AV216" s="178">
        <v>58.060203463062486</v>
      </c>
      <c r="AW216" s="178">
        <v>56.510730796729987</v>
      </c>
      <c r="AX216" s="178">
        <v>53.179866935831122</v>
      </c>
      <c r="AY216" s="178">
        <v>47.613288346183481</v>
      </c>
      <c r="AZ216" s="178">
        <v>40.581982870185065</v>
      </c>
      <c r="BA216" s="178">
        <v>33.752677541195752</v>
      </c>
      <c r="BB216" s="178">
        <v>26.762048041580687</v>
      </c>
      <c r="BC216" s="178">
        <v>20.99907671723582</v>
      </c>
      <c r="BD216" s="178">
        <v>17.873406865304588</v>
      </c>
      <c r="BE216" s="178">
        <v>14.899897643497638</v>
      </c>
      <c r="BF216" s="178">
        <v>12.070177677452399</v>
      </c>
      <c r="BG216" s="178">
        <v>9.3850181570181768</v>
      </c>
      <c r="BH216" s="178">
        <v>6.8262514888595804</v>
      </c>
      <c r="BI216" s="178">
        <v>4.3647665661131319</v>
      </c>
      <c r="BJ216" s="178">
        <v>2.8331021993980077</v>
      </c>
      <c r="BK216" s="178">
        <v>2.5187031786388481</v>
      </c>
      <c r="BL216" s="178">
        <v>2.7786352542849668</v>
      </c>
      <c r="BM216" s="178">
        <v>3.2124309052118383</v>
      </c>
      <c r="BN216" s="178">
        <v>4.2300950152871053</v>
      </c>
      <c r="BO216" s="178">
        <v>5.7954801880655937</v>
      </c>
      <c r="BP216" s="178">
        <v>7.3679182567783386</v>
      </c>
      <c r="BQ216" s="178">
        <v>8.9423762659073258</v>
      </c>
      <c r="BR216" s="178">
        <v>10.518092775743515</v>
      </c>
      <c r="BS216" s="178">
        <v>12.09611415458156</v>
      </c>
      <c r="BT216" s="178">
        <v>13.67963656883704</v>
      </c>
      <c r="BU216" s="178">
        <v>15.25938776781901</v>
      </c>
      <c r="BV216" s="178">
        <v>16.103484762800612</v>
      </c>
      <c r="BW216" s="178">
        <v>16.546666537814403</v>
      </c>
      <c r="BX216" s="178">
        <v>17.065652571095271</v>
      </c>
      <c r="BY216" s="178">
        <v>17.57651471754096</v>
      </c>
      <c r="BZ216" s="178">
        <v>17.687328210581587</v>
      </c>
      <c r="CA216" s="178">
        <v>16.893785646544799</v>
      </c>
      <c r="CB216" s="178">
        <v>16.124279774787944</v>
      </c>
      <c r="CC216" s="178">
        <v>15.377734768700391</v>
      </c>
      <c r="CD216" s="178">
        <v>14.653138059913417</v>
      </c>
      <c r="CE216" s="178">
        <v>13.949535756202526</v>
      </c>
      <c r="CF216" s="178">
        <v>13.258555641855828</v>
      </c>
      <c r="CG216" s="178">
        <v>12.586042418257559</v>
      </c>
      <c r="CH216" s="178">
        <v>12.269071596613013</v>
      </c>
      <c r="CI216" s="178">
        <v>11.602822971445036</v>
      </c>
      <c r="CJ216" s="178">
        <v>10.911933846366551</v>
      </c>
      <c r="CK216" s="178">
        <v>10.658047102084423</v>
      </c>
      <c r="CL216" s="178">
        <v>10.592207930889419</v>
      </c>
      <c r="CM216" s="178">
        <v>11.007539298262149</v>
      </c>
      <c r="CN216" s="178">
        <v>11.470940937275408</v>
      </c>
      <c r="CO216" s="178">
        <v>11.944773902241245</v>
      </c>
      <c r="CP216" s="178">
        <v>12.424755034246004</v>
      </c>
      <c r="CQ216" s="178">
        <v>12.896670824770972</v>
      </c>
      <c r="CR216" s="178">
        <v>13.366186414250514</v>
      </c>
      <c r="CS216" s="178">
        <v>13.825374133718849</v>
      </c>
      <c r="CT216" s="178">
        <v>14.445407058879557</v>
      </c>
      <c r="CU216" s="178">
        <v>15.553178551428104</v>
      </c>
      <c r="CV216" s="178">
        <v>16.654848367448594</v>
      </c>
      <c r="CW216" s="178">
        <v>16.916548889978046</v>
      </c>
      <c r="CX216" s="178">
        <v>17.167392353046452</v>
      </c>
      <c r="CY216" s="178">
        <v>16.837724130985965</v>
      </c>
      <c r="CZ216" s="178">
        <v>16.442054933243977</v>
      </c>
      <c r="DA216" s="178">
        <v>16.056423773825614</v>
      </c>
      <c r="DB216" s="178">
        <v>15.75025656361797</v>
      </c>
      <c r="DC216" s="178">
        <v>15.572039220875823</v>
      </c>
      <c r="DD216" s="178">
        <v>16.566161937037393</v>
      </c>
      <c r="DE216" s="178">
        <v>17.894106349210116</v>
      </c>
      <c r="DF216" s="178">
        <v>18.888014540595655</v>
      </c>
      <c r="DG216" s="178">
        <v>19.308845081797177</v>
      </c>
      <c r="DH216" s="178">
        <v>19.709316169130009</v>
      </c>
      <c r="DI216" s="178">
        <v>20.649288219238059</v>
      </c>
      <c r="DJ216" s="178">
        <v>21.34500347777135</v>
      </c>
      <c r="DK216" s="178">
        <v>22.480024906344177</v>
      </c>
      <c r="DL216" s="178">
        <v>23.588922322811246</v>
      </c>
      <c r="DM216" s="178">
        <v>24.725602806360246</v>
      </c>
      <c r="DN216" s="178">
        <v>25.667207677921834</v>
      </c>
      <c r="DO216" s="178">
        <v>26.379846564062071</v>
      </c>
      <c r="DP216" s="178">
        <v>24.803351852356027</v>
      </c>
      <c r="DQ216" s="178">
        <v>22.638331150715029</v>
      </c>
      <c r="DR216" s="178">
        <v>20.72893214148943</v>
      </c>
      <c r="DS216" s="178">
        <v>19.037584186113786</v>
      </c>
      <c r="DT216" s="178">
        <v>17.467655197975752</v>
      </c>
      <c r="DU216" s="178">
        <v>15.685089645689644</v>
      </c>
      <c r="DV216" s="178">
        <v>13.959784890022009</v>
      </c>
      <c r="DW216" s="178">
        <v>12.195407495027411</v>
      </c>
      <c r="DX216" s="178">
        <v>10.537432882462671</v>
      </c>
      <c r="DY216" s="178">
        <v>8.8173969472673299</v>
      </c>
      <c r="DZ216" s="178">
        <v>7.2493026860484866</v>
      </c>
      <c r="EA216" s="178">
        <v>5.7831747134306388</v>
      </c>
      <c r="EB216" s="178">
        <v>5.2277878817190704</v>
      </c>
      <c r="EC216" s="178">
        <v>4.9704921178354455</v>
      </c>
      <c r="ED216" s="178">
        <v>4.7610642899504452</v>
      </c>
      <c r="EE216" s="178">
        <v>4.6342769276227713</v>
      </c>
      <c r="EF216" s="178">
        <v>4.4336734342642847</v>
      </c>
      <c r="EG216" s="178">
        <v>4.3218933408372129</v>
      </c>
      <c r="EH216" s="178">
        <v>4.3676393272381819</v>
      </c>
      <c r="EI216" s="178">
        <v>4.4864229766062413</v>
      </c>
      <c r="EJ216" s="178">
        <v>4.5860639884090393</v>
      </c>
      <c r="EK216" s="178">
        <v>4.7413944821139697</v>
      </c>
      <c r="EL216" s="178">
        <v>4.8965279256027117</v>
      </c>
      <c r="EM216" s="178">
        <v>5.0870909742233961</v>
      </c>
      <c r="EN216" s="178">
        <v>5.2359874134675799</v>
      </c>
      <c r="EO216" s="178">
        <v>5.2929350548025944</v>
      </c>
      <c r="EP216" s="178">
        <v>5.1872737496266641</v>
      </c>
      <c r="EQ216" s="178">
        <v>5.0665751980218054</v>
      </c>
      <c r="ER216" s="178">
        <v>4.9630947384296409</v>
      </c>
      <c r="ES216" s="178">
        <v>4.8792242989158741</v>
      </c>
      <c r="ET216" s="178">
        <v>4.7081234322457366</v>
      </c>
      <c r="EU216" s="178">
        <v>4.4384889193297639</v>
      </c>
      <c r="EV216" s="178">
        <v>4.2046114619789909</v>
      </c>
      <c r="EW216" s="178">
        <v>4.0196628427530579</v>
      </c>
      <c r="EX216" s="178">
        <v>3.8109384076456365</v>
      </c>
      <c r="EY216" s="178">
        <v>3.5677117166645456</v>
      </c>
      <c r="EZ216" s="178">
        <v>3.3631012350651579</v>
      </c>
      <c r="FA216" s="178">
        <v>3.3420506338358136</v>
      </c>
      <c r="FB216" s="178">
        <v>3.4097500430984251</v>
      </c>
      <c r="FC216" s="178">
        <v>3.5792425300492203</v>
      </c>
      <c r="FD216" s="178">
        <v>3.8877472995652029</v>
      </c>
      <c r="FE216" s="178">
        <v>4.19109411410854</v>
      </c>
      <c r="FF216" s="178">
        <v>4.5195822232591887</v>
      </c>
      <c r="FG216" s="178">
        <v>4.9758972260321777</v>
      </c>
      <c r="FH216" s="178">
        <v>5.5764156092666939</v>
      </c>
      <c r="FI216" s="178">
        <v>6.0734553574279593</v>
      </c>
      <c r="FJ216" s="178">
        <v>6.6154092307845858</v>
      </c>
      <c r="FK216" s="178">
        <v>7.3301753478540288</v>
      </c>
      <c r="FL216" s="178">
        <v>8.0200466888554534</v>
      </c>
      <c r="FM216" s="178">
        <v>8.4913338143314032</v>
      </c>
      <c r="FN216" s="178">
        <v>8.9950425909830933</v>
      </c>
      <c r="FO216" s="178">
        <v>9.4823253801656904</v>
      </c>
      <c r="FP216" s="178">
        <v>10.742038985680114</v>
      </c>
      <c r="FQ216" s="178">
        <v>12.144737635020331</v>
      </c>
      <c r="FR216" s="178">
        <v>13.736400953106841</v>
      </c>
      <c r="FS216" s="178">
        <v>15.42079699663983</v>
      </c>
      <c r="FT216" s="178">
        <v>16.928156415878991</v>
      </c>
      <c r="FU216" s="410">
        <v>18.750161917720611</v>
      </c>
      <c r="FV216" s="410">
        <v>20.430900000128705</v>
      </c>
      <c r="FW216" s="410">
        <v>22.648556087833004</v>
      </c>
      <c r="FX216" s="410">
        <v>24.244188433733637</v>
      </c>
      <c r="FY216" s="410">
        <v>25.997365128277817</v>
      </c>
      <c r="FZ216" s="410">
        <v>27.731642635938503</v>
      </c>
      <c r="GA216" s="410">
        <v>29.260377046099826</v>
      </c>
      <c r="GB216" s="410">
        <v>28.778001356143299</v>
      </c>
      <c r="GC216" s="410">
        <v>28.053655858890437</v>
      </c>
    </row>
    <row r="217" spans="2:185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>
        <v>82.840943788320473</v>
      </c>
      <c r="AB217" s="178">
        <v>76.417602131498356</v>
      </c>
      <c r="AC217" s="178">
        <v>70.764475130704966</v>
      </c>
      <c r="AD217" s="178">
        <v>64.902242688243007</v>
      </c>
      <c r="AE217" s="178">
        <v>58.428092910855177</v>
      </c>
      <c r="AF217" s="178">
        <v>50.771107150629248</v>
      </c>
      <c r="AG217" s="178">
        <v>45.012474185643605</v>
      </c>
      <c r="AH217" s="178">
        <v>39.604741889937721</v>
      </c>
      <c r="AI217" s="178">
        <v>35.498801225537193</v>
      </c>
      <c r="AJ217" s="178">
        <v>30.499083324630803</v>
      </c>
      <c r="AK217" s="178">
        <v>25.076592158335842</v>
      </c>
      <c r="AL217" s="178">
        <v>20.33177771933401</v>
      </c>
      <c r="AM217" s="178">
        <v>16.112965858009719</v>
      </c>
      <c r="AN217" s="178">
        <v>12.332373009533137</v>
      </c>
      <c r="AO217" s="178">
        <v>8.9301403605380294</v>
      </c>
      <c r="AP217" s="178">
        <v>6.0298166975177869</v>
      </c>
      <c r="AQ217" s="178">
        <v>3.6762889037430302</v>
      </c>
      <c r="AR217" s="178">
        <v>2.1384395103333009</v>
      </c>
      <c r="AS217" s="178">
        <v>0.6761148219978752</v>
      </c>
      <c r="AT217" s="178">
        <v>-0.19534475570756049</v>
      </c>
      <c r="AU217" s="178">
        <v>-0.82885424218059889</v>
      </c>
      <c r="AV217" s="178">
        <v>-0.98804275820536525</v>
      </c>
      <c r="AW217" s="178">
        <v>-0.85129639555139303</v>
      </c>
      <c r="AX217" s="178">
        <v>-0.71421063223211512</v>
      </c>
      <c r="AY217" s="178">
        <v>-0.57678420310298684</v>
      </c>
      <c r="AZ217" s="178">
        <v>-0.46710716437217137</v>
      </c>
      <c r="BA217" s="178">
        <v>-0.35718788167391491</v>
      </c>
      <c r="BB217" s="178">
        <v>-0.2470255515535702</v>
      </c>
      <c r="BC217" s="178">
        <v>-0.13661936699946864</v>
      </c>
      <c r="BD217" s="178">
        <v>-2.5968517423169413E-2</v>
      </c>
      <c r="BE217" s="178">
        <v>8.4927811360335781E-2</v>
      </c>
      <c r="BF217" s="178">
        <v>7.0763159866449321E-2</v>
      </c>
      <c r="BG217" s="178">
        <v>5.6602517147208431E-2</v>
      </c>
      <c r="BH217" s="178">
        <v>4.2445881501085303E-2</v>
      </c>
      <c r="BI217" s="178">
        <v>2.8293251227418104E-2</v>
      </c>
      <c r="BJ217" s="178">
        <v>1.4144624626633018E-2</v>
      </c>
      <c r="BK217" s="178">
        <v>0</v>
      </c>
      <c r="BL217" s="178">
        <v>0</v>
      </c>
      <c r="BM217" s="178">
        <v>0</v>
      </c>
      <c r="BN217" s="178">
        <v>0</v>
      </c>
      <c r="BO217" s="178">
        <v>0</v>
      </c>
      <c r="BP217" s="178">
        <v>0</v>
      </c>
      <c r="BQ217" s="178">
        <v>0</v>
      </c>
      <c r="BR217" s="178">
        <v>0</v>
      </c>
      <c r="BS217" s="178">
        <v>0</v>
      </c>
      <c r="BT217" s="178">
        <v>0</v>
      </c>
      <c r="BU217" s="178">
        <v>0</v>
      </c>
      <c r="BV217" s="178">
        <v>0</v>
      </c>
      <c r="BW217" s="178">
        <v>0</v>
      </c>
      <c r="BX217" s="178">
        <v>0</v>
      </c>
      <c r="BY217" s="178">
        <v>0</v>
      </c>
      <c r="BZ217" s="178">
        <v>0</v>
      </c>
      <c r="CA217" s="178">
        <v>0</v>
      </c>
      <c r="CB217" s="178">
        <v>0</v>
      </c>
      <c r="CC217" s="178">
        <v>0</v>
      </c>
      <c r="CD217" s="178">
        <v>0</v>
      </c>
      <c r="CE217" s="178">
        <v>0</v>
      </c>
      <c r="CF217" s="178">
        <v>0</v>
      </c>
      <c r="CG217" s="178">
        <v>0</v>
      </c>
      <c r="CH217" s="178">
        <v>0</v>
      </c>
      <c r="CI217" s="178">
        <v>0</v>
      </c>
      <c r="CJ217" s="178">
        <v>0</v>
      </c>
      <c r="CK217" s="178">
        <v>0</v>
      </c>
      <c r="CL217" s="178">
        <v>0</v>
      </c>
      <c r="CM217" s="178">
        <v>0</v>
      </c>
      <c r="CN217" s="178">
        <v>0</v>
      </c>
      <c r="CO217" s="178">
        <v>0</v>
      </c>
      <c r="CP217" s="178">
        <v>0</v>
      </c>
      <c r="CQ217" s="178">
        <v>0</v>
      </c>
      <c r="CR217" s="178">
        <v>0</v>
      </c>
      <c r="CS217" s="178">
        <v>0</v>
      </c>
      <c r="CT217" s="178">
        <v>0</v>
      </c>
      <c r="CU217" s="178">
        <v>0</v>
      </c>
      <c r="CV217" s="178">
        <v>0</v>
      </c>
      <c r="CW217" s="178">
        <v>0</v>
      </c>
      <c r="CX217" s="178">
        <v>0</v>
      </c>
      <c r="CY217" s="178">
        <v>0</v>
      </c>
      <c r="CZ217" s="178">
        <v>0</v>
      </c>
      <c r="DA217" s="178">
        <v>0</v>
      </c>
      <c r="DB217" s="178">
        <v>0</v>
      </c>
      <c r="DC217" s="178">
        <v>0</v>
      </c>
      <c r="DD217" s="178">
        <v>0</v>
      </c>
      <c r="DE217" s="178">
        <v>0</v>
      </c>
      <c r="DF217" s="178">
        <v>0</v>
      </c>
      <c r="DG217" s="178">
        <v>0</v>
      </c>
      <c r="DH217" s="178">
        <v>0</v>
      </c>
      <c r="DI217" s="178">
        <v>0</v>
      </c>
      <c r="DJ217" s="178">
        <v>0</v>
      </c>
      <c r="DK217" s="178">
        <v>5.660859006595409E-3</v>
      </c>
      <c r="DL217" s="178">
        <v>1.7258877027548358E-2</v>
      </c>
      <c r="DM217" s="178">
        <v>3.2611329851017778E-2</v>
      </c>
      <c r="DN217" s="178">
        <v>4.7963782674509403E-2</v>
      </c>
      <c r="DO217" s="178">
        <v>6.5234684659043474E-2</v>
      </c>
      <c r="DP217" s="178">
        <v>8.2505586643599749E-2</v>
      </c>
      <c r="DQ217" s="178">
        <v>0.10558075751616602</v>
      </c>
      <c r="DR217" s="178">
        <v>0.12865592838871009</v>
      </c>
      <c r="DS217" s="178">
        <v>0.15173109926127637</v>
      </c>
      <c r="DT217" s="178">
        <v>0.17480627013384265</v>
      </c>
      <c r="DU217" s="178">
        <v>0.19788144100638672</v>
      </c>
      <c r="DV217" s="178">
        <v>0.22095661187895299</v>
      </c>
      <c r="DW217" s="178">
        <v>0.23269689209532984</v>
      </c>
      <c r="DX217" s="178">
        <v>0.23254906421192878</v>
      </c>
      <c r="DY217" s="178">
        <v>0.22488612643805084</v>
      </c>
      <c r="DZ217" s="178">
        <v>0.21722554043401843</v>
      </c>
      <c r="EA217" s="178">
        <v>0.20572889033076969</v>
      </c>
      <c r="EB217" s="178">
        <v>0.1942362081040816</v>
      </c>
      <c r="EC217" s="178">
        <v>0.17114060141110166</v>
      </c>
      <c r="ED217" s="178">
        <v>0.14805563972413172</v>
      </c>
      <c r="EE217" s="178">
        <v>0.12498131568523529</v>
      </c>
      <c r="EF217" s="178">
        <v>0.10191762194329268</v>
      </c>
      <c r="EG217" s="178">
        <v>7.8864551154023133E-2</v>
      </c>
      <c r="EH217" s="178">
        <v>5.5822095979762842E-2</v>
      </c>
      <c r="EI217" s="178">
        <v>3.8439498138975736E-2</v>
      </c>
      <c r="EJ217" s="178">
        <v>2.6986548501795049E-2</v>
      </c>
      <c r="EK217" s="178">
        <v>1.9281592075182097E-2</v>
      </c>
      <c r="EL217" s="178">
        <v>1.1577822563824114E-2</v>
      </c>
      <c r="EM217" s="178">
        <v>5.7885761863607499E-3</v>
      </c>
      <c r="EN217" s="178">
        <v>0</v>
      </c>
      <c r="EO217" s="178">
        <v>0</v>
      </c>
      <c r="EP217" s="178">
        <v>0</v>
      </c>
      <c r="EQ217" s="178">
        <v>0</v>
      </c>
      <c r="ER217" s="178">
        <v>0</v>
      </c>
      <c r="ES217" s="178">
        <v>0</v>
      </c>
      <c r="ET217" s="178">
        <v>0</v>
      </c>
      <c r="EU217" s="178">
        <v>0</v>
      </c>
      <c r="EV217" s="178">
        <v>0</v>
      </c>
      <c r="EW217" s="178">
        <v>0</v>
      </c>
      <c r="EX217" s="178">
        <v>0</v>
      </c>
      <c r="EY217" s="178">
        <v>0</v>
      </c>
      <c r="EZ217" s="178">
        <v>0</v>
      </c>
      <c r="FA217" s="178">
        <v>0</v>
      </c>
      <c r="FB217" s="178">
        <v>0</v>
      </c>
      <c r="FC217" s="178">
        <v>0</v>
      </c>
      <c r="FD217" s="178">
        <v>0</v>
      </c>
      <c r="FE217" s="178">
        <v>0</v>
      </c>
      <c r="FF217" s="178">
        <v>0</v>
      </c>
      <c r="FG217" s="178">
        <v>0</v>
      </c>
      <c r="FH217" s="178">
        <v>0</v>
      </c>
      <c r="FI217" s="178">
        <v>0</v>
      </c>
      <c r="FJ217" s="178">
        <v>0</v>
      </c>
      <c r="FK217" s="178">
        <v>0</v>
      </c>
      <c r="FL217" s="178">
        <v>0</v>
      </c>
      <c r="FM217" s="178">
        <v>0</v>
      </c>
      <c r="FN217" s="178">
        <v>0</v>
      </c>
      <c r="FO217" s="178">
        <v>0</v>
      </c>
      <c r="FP217" s="178">
        <v>0</v>
      </c>
      <c r="FQ217" s="178">
        <v>1.2499999999993072E-2</v>
      </c>
      <c r="FR217" s="178">
        <v>5.0872083333342033E-2</v>
      </c>
      <c r="FS217" s="178">
        <v>0.10766191858333496</v>
      </c>
      <c r="FT217" s="178">
        <v>0.16948582773448351</v>
      </c>
      <c r="FU217" s="410">
        <v>0.23886537840385191</v>
      </c>
      <c r="FV217" s="410">
        <v>0.30824492907324252</v>
      </c>
      <c r="FW217" s="410">
        <v>0.46572783400982143</v>
      </c>
      <c r="FX217" s="410">
        <v>0.57209484954869883</v>
      </c>
      <c r="FY217" s="410">
        <v>0.67846186508755402</v>
      </c>
      <c r="FZ217" s="410">
        <v>3.8695393581392068</v>
      </c>
      <c r="GA217" s="410">
        <v>7.0606168511908596</v>
      </c>
      <c r="GB217" s="410">
        <v>10.368090893588988</v>
      </c>
      <c r="GC217" s="410">
        <v>13.672137533546902</v>
      </c>
    </row>
    <row r="218" spans="2:185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>
        <v>79.059138631363666</v>
      </c>
      <c r="AB218" s="178">
        <v>75.762667491195629</v>
      </c>
      <c r="AC218" s="178">
        <v>71.031840023986106</v>
      </c>
      <c r="AD218" s="178">
        <v>66.927821927411756</v>
      </c>
      <c r="AE218" s="178">
        <v>61.724035949841102</v>
      </c>
      <c r="AF218" s="178">
        <v>56.958473397892107</v>
      </c>
      <c r="AG218" s="178">
        <v>52.238899869243973</v>
      </c>
      <c r="AH218" s="178">
        <v>47.543085640509332</v>
      </c>
      <c r="AI218" s="178">
        <v>42.630194583426274</v>
      </c>
      <c r="AJ218" s="178">
        <v>38.226822225028869</v>
      </c>
      <c r="AK218" s="178">
        <v>34.02528392175774</v>
      </c>
      <c r="AL218" s="178">
        <v>30.287747617173522</v>
      </c>
      <c r="AM218" s="178">
        <v>27.017815982536121</v>
      </c>
      <c r="AN218" s="178">
        <v>24.702052209681668</v>
      </c>
      <c r="AO218" s="178">
        <v>23.140557941322236</v>
      </c>
      <c r="AP218" s="178">
        <v>21.98327144083261</v>
      </c>
      <c r="AQ218" s="178">
        <v>21.391442617799171</v>
      </c>
      <c r="AR218" s="178">
        <v>20.714043487388878</v>
      </c>
      <c r="AS218" s="178">
        <v>20.200614679449114</v>
      </c>
      <c r="AT218" s="178">
        <v>19.861757860736716</v>
      </c>
      <c r="AU218" s="178">
        <v>19.909581929277852</v>
      </c>
      <c r="AV218" s="178">
        <v>20.109778689007896</v>
      </c>
      <c r="AW218" s="178">
        <v>20.511971042921839</v>
      </c>
      <c r="AX218" s="178">
        <v>21.089848025944757</v>
      </c>
      <c r="AY218" s="178">
        <v>22.005424880411304</v>
      </c>
      <c r="AZ218" s="178">
        <v>23.337590620627346</v>
      </c>
      <c r="BA218" s="178">
        <v>25.15805941724345</v>
      </c>
      <c r="BB218" s="178">
        <v>26.651960241844442</v>
      </c>
      <c r="BC218" s="178">
        <v>27.944250523926016</v>
      </c>
      <c r="BD218" s="178">
        <v>29.406187070176127</v>
      </c>
      <c r="BE218" s="178">
        <v>30.750956348441449</v>
      </c>
      <c r="BF218" s="178">
        <v>32.073573070092195</v>
      </c>
      <c r="BG218" s="178">
        <v>33.240608527629092</v>
      </c>
      <c r="BH218" s="178">
        <v>34.167651568052349</v>
      </c>
      <c r="BI218" s="178">
        <v>34.896311988069264</v>
      </c>
      <c r="BJ218" s="178">
        <v>35.387608008803895</v>
      </c>
      <c r="BK218" s="178">
        <v>35.72423640253173</v>
      </c>
      <c r="BL218" s="178">
        <v>34.396997155221641</v>
      </c>
      <c r="BM218" s="178">
        <v>32.042552473984998</v>
      </c>
      <c r="BN218" s="178">
        <v>29.802752118689501</v>
      </c>
      <c r="BO218" s="178">
        <v>27.572455343232562</v>
      </c>
      <c r="BP218" s="178">
        <v>25.382058898798874</v>
      </c>
      <c r="BQ218" s="178">
        <v>23.477611396325425</v>
      </c>
      <c r="BR218" s="178">
        <v>21.657567174546855</v>
      </c>
      <c r="BS218" s="178">
        <v>19.955437921348086</v>
      </c>
      <c r="BT218" s="178">
        <v>18.551082080930392</v>
      </c>
      <c r="BU218" s="178">
        <v>17.142657679466744</v>
      </c>
      <c r="BV218" s="178">
        <v>15.881526224872843</v>
      </c>
      <c r="BW218" s="178">
        <v>14.304081900103839</v>
      </c>
      <c r="BX218" s="178">
        <v>13.09696364397257</v>
      </c>
      <c r="BY218" s="178">
        <v>11.941662639000782</v>
      </c>
      <c r="BZ218" s="178">
        <v>10.696224513220498</v>
      </c>
      <c r="CA218" s="178">
        <v>9.5221762448535863</v>
      </c>
      <c r="CB218" s="178">
        <v>8.3525009344668444</v>
      </c>
      <c r="CC218" s="178">
        <v>7.1882492417171706</v>
      </c>
      <c r="CD218" s="178">
        <v>6.1359416260174271</v>
      </c>
      <c r="CE218" s="178">
        <v>5.0957745620074935</v>
      </c>
      <c r="CF218" s="178">
        <v>3.8473817267747679</v>
      </c>
      <c r="CG218" s="178">
        <v>2.7468259529636496</v>
      </c>
      <c r="CH218" s="178">
        <v>1.6865752667302836</v>
      </c>
      <c r="CI218" s="178">
        <v>0.86075946623875854</v>
      </c>
      <c r="CJ218" s="178">
        <v>0.38808812020345584</v>
      </c>
      <c r="CK218" s="178">
        <v>0.43000924803391349</v>
      </c>
      <c r="CL218" s="178">
        <v>0.67562436729338149</v>
      </c>
      <c r="CM218" s="178">
        <v>1.0469494363041232</v>
      </c>
      <c r="CN218" s="178">
        <v>1.4508282753870949</v>
      </c>
      <c r="CO218" s="178">
        <v>1.7590886107810677</v>
      </c>
      <c r="CP218" s="178">
        <v>1.9657461717549563</v>
      </c>
      <c r="CQ218" s="178">
        <v>2.1865113069668762</v>
      </c>
      <c r="CR218" s="178">
        <v>2.5296919156289066</v>
      </c>
      <c r="CS218" s="178">
        <v>2.7499533961045763</v>
      </c>
      <c r="CT218" s="178">
        <v>2.9664816039563391</v>
      </c>
      <c r="CU218" s="178">
        <v>3.1721064265747723</v>
      </c>
      <c r="CV218" s="178">
        <v>3.3209963671209319</v>
      </c>
      <c r="CW218" s="178">
        <v>3.3687880873833453</v>
      </c>
      <c r="CX218" s="178">
        <v>3.3139704100121126</v>
      </c>
      <c r="CY218" s="178">
        <v>3.2009275070939314</v>
      </c>
      <c r="CZ218" s="178">
        <v>3.1974285288506321</v>
      </c>
      <c r="DA218" s="178">
        <v>3.4152995410920317</v>
      </c>
      <c r="DB218" s="178">
        <v>3.7622919793008913</v>
      </c>
      <c r="DC218" s="178">
        <v>4.1442992640727594</v>
      </c>
      <c r="DD218" s="178">
        <v>4.5937059413720283</v>
      </c>
      <c r="DE218" s="178">
        <v>5.136600304402994</v>
      </c>
      <c r="DF218" s="178">
        <v>5.6626253804233695</v>
      </c>
      <c r="DG218" s="178">
        <v>6.1888009314014392</v>
      </c>
      <c r="DH218" s="178">
        <v>6.7179916548021801</v>
      </c>
      <c r="DI218" s="178">
        <v>7.1293080493759486</v>
      </c>
      <c r="DJ218" s="178">
        <v>7.569719456158075</v>
      </c>
      <c r="DK218" s="178">
        <v>7.9817780565615504</v>
      </c>
      <c r="DL218" s="178">
        <v>8.1847673260038611</v>
      </c>
      <c r="DM218" s="178">
        <v>8.1140852432780353</v>
      </c>
      <c r="DN218" s="178">
        <v>7.9035452518282812</v>
      </c>
      <c r="DO218" s="178">
        <v>7.6612893014304184</v>
      </c>
      <c r="DP218" s="178">
        <v>7.3481941065006717</v>
      </c>
      <c r="DQ218" s="178">
        <v>7.0908213591074132</v>
      </c>
      <c r="DR218" s="178">
        <v>6.8510110473610109</v>
      </c>
      <c r="DS218" s="178">
        <v>6.7212653465824612</v>
      </c>
      <c r="DT218" s="178">
        <v>6.5690533483492963</v>
      </c>
      <c r="DU218" s="178">
        <v>6.473060398975683</v>
      </c>
      <c r="DV218" s="178">
        <v>6.3723582696998182</v>
      </c>
      <c r="DW218" s="178">
        <v>6.328886916882337</v>
      </c>
      <c r="DX218" s="178">
        <v>6.4109753738704756</v>
      </c>
      <c r="DY218" s="178">
        <v>6.5574304228057212</v>
      </c>
      <c r="DZ218" s="178">
        <v>6.7638986971575887</v>
      </c>
      <c r="EA218" s="178">
        <v>6.9882479219211646</v>
      </c>
      <c r="EB218" s="178">
        <v>7.1772227808724054</v>
      </c>
      <c r="EC218" s="178">
        <v>7.2612838520712542</v>
      </c>
      <c r="ED218" s="178">
        <v>7.3606985736546005</v>
      </c>
      <c r="EE218" s="178">
        <v>7.3381377658803926</v>
      </c>
      <c r="EF218" s="178">
        <v>7.2545038802100947</v>
      </c>
      <c r="EG218" s="178">
        <v>7.1214533451035678</v>
      </c>
      <c r="EH218" s="178">
        <v>7.0717288030313963</v>
      </c>
      <c r="EI218" s="178">
        <v>6.9165197808439993</v>
      </c>
      <c r="EJ218" s="178">
        <v>6.8105711765473531</v>
      </c>
      <c r="EK218" s="178">
        <v>6.7885621011817054</v>
      </c>
      <c r="EL218" s="178">
        <v>6.7528479960329735</v>
      </c>
      <c r="EM218" s="178">
        <v>6.7192390896118503</v>
      </c>
      <c r="EN218" s="178">
        <v>6.7492682870805565</v>
      </c>
      <c r="EO218" s="178">
        <v>6.7921375996960354</v>
      </c>
      <c r="EP218" s="178">
        <v>6.8009221418604326</v>
      </c>
      <c r="EQ218" s="178">
        <v>6.8303132649713438</v>
      </c>
      <c r="ER218" s="178">
        <v>6.9597007136966482</v>
      </c>
      <c r="ES218" s="178">
        <v>7.1714370711239539</v>
      </c>
      <c r="ET218" s="178">
        <v>7.3303300252390624</v>
      </c>
      <c r="EU218" s="178">
        <v>7.6043736335215328</v>
      </c>
      <c r="EV218" s="178">
        <v>7.7307216239718146</v>
      </c>
      <c r="EW218" s="178">
        <v>7.8116744637176216</v>
      </c>
      <c r="EX218" s="178">
        <v>7.886748659781162</v>
      </c>
      <c r="EY218" s="178">
        <v>7.9313480986155538</v>
      </c>
      <c r="EZ218" s="178">
        <v>7.9700910434155725</v>
      </c>
      <c r="FA218" s="178">
        <v>8.0681778740719032</v>
      </c>
      <c r="FB218" s="178">
        <v>8.1527077205454823</v>
      </c>
      <c r="FC218" s="178">
        <v>8.2315500676192865</v>
      </c>
      <c r="FD218" s="178">
        <v>8.2162916693858001</v>
      </c>
      <c r="FE218" s="178">
        <v>8.0942615097934656</v>
      </c>
      <c r="FF218" s="178">
        <v>7.9310775777200027</v>
      </c>
      <c r="FG218" s="178">
        <v>7.7341586685444552</v>
      </c>
      <c r="FH218" s="178">
        <v>7.6004501553850856</v>
      </c>
      <c r="FI218" s="178">
        <v>7.5309645542396275</v>
      </c>
      <c r="FJ218" s="178">
        <v>7.5358407007388495</v>
      </c>
      <c r="FK218" s="178">
        <v>7.5923654948622854</v>
      </c>
      <c r="FL218" s="178">
        <v>7.6474078007861213</v>
      </c>
      <c r="FM218" s="178">
        <v>7.760153668615799</v>
      </c>
      <c r="FN218" s="178">
        <v>8.0041540452989057</v>
      </c>
      <c r="FO218" s="178">
        <v>8.3246139182775902</v>
      </c>
      <c r="FP218" s="178">
        <v>8.7803107550406203</v>
      </c>
      <c r="FQ218" s="178">
        <v>9.4726796723365823</v>
      </c>
      <c r="FR218" s="178">
        <v>10.411031601713482</v>
      </c>
      <c r="FS218" s="178">
        <v>11.48767735318148</v>
      </c>
      <c r="FT218" s="178">
        <v>12.65135248089646</v>
      </c>
      <c r="FU218" s="410">
        <v>13.928741624993201</v>
      </c>
      <c r="FV218" s="410">
        <v>15.045426110197436</v>
      </c>
      <c r="FW218" s="410">
        <v>17.175486132355733</v>
      </c>
      <c r="FX218" s="410">
        <v>19.324093041193624</v>
      </c>
      <c r="FY218" s="410">
        <v>21.535072235862842</v>
      </c>
      <c r="FZ218" s="410">
        <v>23.71487560644794</v>
      </c>
      <c r="GA218" s="410">
        <v>26.089918700090543</v>
      </c>
      <c r="GB218" s="410">
        <v>28.527522465108767</v>
      </c>
      <c r="GC218" s="410">
        <v>30.717083040801253</v>
      </c>
    </row>
    <row r="219" spans="2:185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>
        <v>93.331609002650936</v>
      </c>
      <c r="AB219" s="178">
        <v>92.741857338559115</v>
      </c>
      <c r="AC219" s="178">
        <v>86.520364021324497</v>
      </c>
      <c r="AD219" s="178">
        <v>79.369079737758923</v>
      </c>
      <c r="AE219" s="178">
        <v>70.402452492263265</v>
      </c>
      <c r="AF219" s="178">
        <v>61.635098882100678</v>
      </c>
      <c r="AG219" s="178">
        <v>53.835638782801176</v>
      </c>
      <c r="AH219" s="178">
        <v>46.610683948702004</v>
      </c>
      <c r="AI219" s="178">
        <v>39.643190082318249</v>
      </c>
      <c r="AJ219" s="178">
        <v>33.05076041015851</v>
      </c>
      <c r="AK219" s="178">
        <v>27.121369403609918</v>
      </c>
      <c r="AL219" s="178">
        <v>21.867083369386762</v>
      </c>
      <c r="AM219" s="178">
        <v>17.562608390361412</v>
      </c>
      <c r="AN219" s="178">
        <v>14.370306887938721</v>
      </c>
      <c r="AO219" s="178">
        <v>13.381361125265666</v>
      </c>
      <c r="AP219" s="178">
        <v>12.908325122553732</v>
      </c>
      <c r="AQ219" s="178">
        <v>13.414737068762882</v>
      </c>
      <c r="AR219" s="178">
        <v>14.266241102522903</v>
      </c>
      <c r="AS219" s="178">
        <v>15.275798681581932</v>
      </c>
      <c r="AT219" s="178">
        <v>16.347990372508512</v>
      </c>
      <c r="AU219" s="178">
        <v>17.680002068993183</v>
      </c>
      <c r="AV219" s="178">
        <v>19.135476354310722</v>
      </c>
      <c r="AW219" s="178">
        <v>20.57535301973892</v>
      </c>
      <c r="AX219" s="178">
        <v>21.965080866699928</v>
      </c>
      <c r="AY219" s="178">
        <v>23.374575440198143</v>
      </c>
      <c r="AZ219" s="178">
        <v>23.756852223419479</v>
      </c>
      <c r="BA219" s="178">
        <v>22.045456961382961</v>
      </c>
      <c r="BB219" s="178">
        <v>20.189556725516479</v>
      </c>
      <c r="BC219" s="178">
        <v>17.797413463662103</v>
      </c>
      <c r="BD219" s="178">
        <v>15.503894487519542</v>
      </c>
      <c r="BE219" s="178">
        <v>13.299127680133015</v>
      </c>
      <c r="BF219" s="178">
        <v>11.229747306619121</v>
      </c>
      <c r="BG219" s="178">
        <v>9.2517372108665619</v>
      </c>
      <c r="BH219" s="178">
        <v>7.3355522902648795</v>
      </c>
      <c r="BI219" s="178">
        <v>5.4854220569266587</v>
      </c>
      <c r="BJ219" s="178">
        <v>3.7561104683480728</v>
      </c>
      <c r="BK219" s="178">
        <v>2.0269739289795474</v>
      </c>
      <c r="BL219" s="178">
        <v>0.75217340832312019</v>
      </c>
      <c r="BM219" s="178">
        <v>0.38460352827871525</v>
      </c>
      <c r="BN219" s="178">
        <v>0.12506095345496959</v>
      </c>
      <c r="BO219" s="178">
        <v>0.1001503200949827</v>
      </c>
      <c r="BP219" s="178">
        <v>7.3587909014038999E-2</v>
      </c>
      <c r="BQ219" s="178">
        <v>4.7039591308628559E-2</v>
      </c>
      <c r="BR219" s="178">
        <v>3.0478618975871008E-2</v>
      </c>
      <c r="BS219" s="178">
        <v>2.7235462197738869E-2</v>
      </c>
      <c r="BT219" s="178">
        <v>2.7326262708093907E-2</v>
      </c>
      <c r="BU219" s="178">
        <v>2.7417063383272655E-2</v>
      </c>
      <c r="BV219" s="178">
        <v>0</v>
      </c>
      <c r="BW219" s="178">
        <v>0</v>
      </c>
      <c r="BX219" s="178">
        <v>0</v>
      </c>
      <c r="BY219" s="178">
        <v>0</v>
      </c>
      <c r="BZ219" s="178">
        <v>0</v>
      </c>
      <c r="CA219" s="178">
        <v>0</v>
      </c>
      <c r="CB219" s="178">
        <v>0</v>
      </c>
      <c r="CC219" s="178">
        <v>0</v>
      </c>
      <c r="CD219" s="178">
        <v>0</v>
      </c>
      <c r="CE219" s="178">
        <v>0</v>
      </c>
      <c r="CF219" s="178">
        <v>0</v>
      </c>
      <c r="CG219" s="178">
        <v>0</v>
      </c>
      <c r="CH219" s="178">
        <v>0</v>
      </c>
      <c r="CI219" s="178">
        <v>0</v>
      </c>
      <c r="CJ219" s="178">
        <v>0</v>
      </c>
      <c r="CK219" s="178">
        <v>0</v>
      </c>
      <c r="CL219" s="178">
        <v>0</v>
      </c>
      <c r="CM219" s="178">
        <v>0</v>
      </c>
      <c r="CN219" s="178">
        <v>0</v>
      </c>
      <c r="CO219" s="178">
        <v>0</v>
      </c>
      <c r="CP219" s="178">
        <v>0</v>
      </c>
      <c r="CQ219" s="178">
        <v>0</v>
      </c>
      <c r="CR219" s="178">
        <v>7.6819314018261586E-2</v>
      </c>
      <c r="CS219" s="178">
        <v>0.23205585827403841</v>
      </c>
      <c r="CT219" s="178">
        <v>0.38729240252981523</v>
      </c>
      <c r="CU219" s="178">
        <v>0.54252894678554764</v>
      </c>
      <c r="CV219" s="178">
        <v>0.69776549104132446</v>
      </c>
      <c r="CW219" s="178">
        <v>0.97598334980080192</v>
      </c>
      <c r="CX219" s="178">
        <v>1.2542012085603238</v>
      </c>
      <c r="CY219" s="178">
        <v>1.5324190673198457</v>
      </c>
      <c r="CZ219" s="178">
        <v>1.8745201840927095</v>
      </c>
      <c r="DA219" s="178">
        <v>2.2166213008655955</v>
      </c>
      <c r="DB219" s="178">
        <v>2.5587224176384815</v>
      </c>
      <c r="DC219" s="178">
        <v>2.9008235344113675</v>
      </c>
      <c r="DD219" s="178">
        <v>3.0869146764689104</v>
      </c>
      <c r="DE219" s="178">
        <v>3.1136885547094373</v>
      </c>
      <c r="DF219" s="178">
        <v>3.1956882025341526</v>
      </c>
      <c r="DG219" s="178">
        <v>3.280039790731526</v>
      </c>
      <c r="DH219" s="178">
        <v>3.4448879293050183</v>
      </c>
      <c r="DI219" s="178">
        <v>3.4437545654999902</v>
      </c>
      <c r="DJ219" s="178">
        <v>3.4426274300202397</v>
      </c>
      <c r="DK219" s="178">
        <v>3.4464929473188022</v>
      </c>
      <c r="DL219" s="178">
        <v>3.3227581320601107</v>
      </c>
      <c r="DM219" s="178">
        <v>3.5345109436228483</v>
      </c>
      <c r="DN219" s="178">
        <v>3.7611124919662897</v>
      </c>
      <c r="DO219" s="178">
        <v>4.0548050421368886</v>
      </c>
      <c r="DP219" s="178">
        <v>4.4242495544421168</v>
      </c>
      <c r="DQ219" s="178">
        <v>4.8713078733906512</v>
      </c>
      <c r="DR219" s="178">
        <v>5.2067113305412471</v>
      </c>
      <c r="DS219" s="178">
        <v>5.5353643400819941</v>
      </c>
      <c r="DT219" s="178">
        <v>5.7331840001188628</v>
      </c>
      <c r="DU219" s="178">
        <v>5.9153425218863465</v>
      </c>
      <c r="DV219" s="178">
        <v>6.0965039624098161</v>
      </c>
      <c r="DW219" s="178">
        <v>6.2667332428516298</v>
      </c>
      <c r="DX219" s="178">
        <v>6.5006167975237839</v>
      </c>
      <c r="DY219" s="178">
        <v>6.0652558200762208</v>
      </c>
      <c r="DZ219" s="178">
        <v>5.6023317731250799</v>
      </c>
      <c r="EA219" s="178">
        <v>5.009242590255103</v>
      </c>
      <c r="EB219" s="178">
        <v>4.4233893634862076</v>
      </c>
      <c r="EC219" s="178">
        <v>3.8446404728275319</v>
      </c>
      <c r="ED219" s="178">
        <v>3.3254781257484156</v>
      </c>
      <c r="EE219" s="178">
        <v>2.8144735358092587</v>
      </c>
      <c r="EF219" s="178">
        <v>2.3389315769767993</v>
      </c>
      <c r="EG219" s="178">
        <v>1.9556570340506951</v>
      </c>
      <c r="EH219" s="178">
        <v>1.5970959884910707</v>
      </c>
      <c r="EI219" s="178">
        <v>1.2462970757248337</v>
      </c>
      <c r="EJ219" s="178">
        <v>0.89855421948021874</v>
      </c>
      <c r="EK219" s="178">
        <v>0.86026616710475068</v>
      </c>
      <c r="EL219" s="178">
        <v>0.83704028997806379</v>
      </c>
      <c r="EM219" s="178">
        <v>0.87715864522788234</v>
      </c>
      <c r="EN219" s="178">
        <v>0.91723494950404216</v>
      </c>
      <c r="EO219" s="178">
        <v>0.95726926888699548</v>
      </c>
      <c r="EP219" s="178">
        <v>0.9972616693187053</v>
      </c>
      <c r="EQ219" s="178">
        <v>1.0372122166032005</v>
      </c>
      <c r="ER219" s="178">
        <v>1.1116934735270867</v>
      </c>
      <c r="ES219" s="178">
        <v>1.0938637641389803</v>
      </c>
      <c r="ET219" s="178">
        <v>1.0338833792216118</v>
      </c>
      <c r="EU219" s="178">
        <v>0.97401398916603377</v>
      </c>
      <c r="EV219" s="178">
        <v>0.91425528615984852</v>
      </c>
      <c r="EW219" s="178">
        <v>0.85460696352770427</v>
      </c>
      <c r="EX219" s="178">
        <v>0.79506871572625482</v>
      </c>
      <c r="EY219" s="178">
        <v>0.73564023833876391</v>
      </c>
      <c r="EZ219" s="178">
        <v>0.67632122806993156</v>
      </c>
      <c r="FA219" s="178">
        <v>0.61711138274076482</v>
      </c>
      <c r="FB219" s="178">
        <v>0.55801040128358181</v>
      </c>
      <c r="FC219" s="178">
        <v>0.49901798373657158</v>
      </c>
      <c r="FD219" s="178">
        <v>0.46101684659696218</v>
      </c>
      <c r="FE219" s="178">
        <v>0.48026648900734159</v>
      </c>
      <c r="FF219" s="178">
        <v>0.54312566633365478</v>
      </c>
      <c r="FG219" s="178">
        <v>0.63383397637841732</v>
      </c>
      <c r="FH219" s="178">
        <v>0.93301321595740117</v>
      </c>
      <c r="FI219" s="178">
        <v>1.3674407768017982</v>
      </c>
      <c r="FJ219" s="178">
        <v>1.9276344511188315</v>
      </c>
      <c r="FK219" s="178">
        <v>2.4874556562375139</v>
      </c>
      <c r="FL219" s="178">
        <v>3.0469047635130142</v>
      </c>
      <c r="FM219" s="178">
        <v>3.6163769120111988</v>
      </c>
      <c r="FN219" s="178">
        <v>4.1854707993678852</v>
      </c>
      <c r="FO219" s="178">
        <v>4.7541868023372347</v>
      </c>
      <c r="FP219" s="178">
        <v>6.6286782406727474</v>
      </c>
      <c r="FQ219" s="178">
        <v>9.0765953331318094</v>
      </c>
      <c r="FR219" s="178">
        <v>11.624682722832102</v>
      </c>
      <c r="FS219" s="178">
        <v>14.171508368603703</v>
      </c>
      <c r="FT219" s="178">
        <v>16.264321358357027</v>
      </c>
      <c r="FU219" s="410">
        <v>18.051633277970637</v>
      </c>
      <c r="FV219" s="410">
        <v>19.550660321415812</v>
      </c>
      <c r="FW219" s="410">
        <v>21.112789024597546</v>
      </c>
      <c r="FX219" s="410">
        <v>22.607226204019092</v>
      </c>
      <c r="FY219" s="410">
        <v>24.062067127660747</v>
      </c>
      <c r="FZ219" s="410">
        <v>25.500053379585363</v>
      </c>
      <c r="GA219" s="410">
        <v>26.92147617087841</v>
      </c>
      <c r="GB219" s="410">
        <v>27.013803917733537</v>
      </c>
      <c r="GC219" s="410">
        <v>31.100833914282621</v>
      </c>
    </row>
    <row r="220" spans="2:185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>
        <v>85.001362583223482</v>
      </c>
      <c r="AB220" s="178">
        <v>79.763312850865773</v>
      </c>
      <c r="AC220" s="178">
        <v>74.613514432154076</v>
      </c>
      <c r="AD220" s="178">
        <v>71.389319952933178</v>
      </c>
      <c r="AE220" s="178">
        <v>66.818252059867405</v>
      </c>
      <c r="AF220" s="178">
        <v>63.017183010188106</v>
      </c>
      <c r="AG220" s="178">
        <v>58.978646807068415</v>
      </c>
      <c r="AH220" s="178">
        <v>54.970205520251092</v>
      </c>
      <c r="AI220" s="178">
        <v>51.415025239539602</v>
      </c>
      <c r="AJ220" s="178">
        <v>48.629473238140129</v>
      </c>
      <c r="AK220" s="178">
        <v>46.175340613720685</v>
      </c>
      <c r="AL220" s="178">
        <v>43.284706977803864</v>
      </c>
      <c r="AM220" s="178">
        <v>40.013761143249837</v>
      </c>
      <c r="AN220" s="178">
        <v>36.417518313181631</v>
      </c>
      <c r="AO220" s="178">
        <v>33.108119313827487</v>
      </c>
      <c r="AP220" s="178">
        <v>30.224116167430836</v>
      </c>
      <c r="AQ220" s="178">
        <v>28.087115583634393</v>
      </c>
      <c r="AR220" s="178">
        <v>25.901539174395751</v>
      </c>
      <c r="AS220" s="178">
        <v>24.034075701104673</v>
      </c>
      <c r="AT220" s="178">
        <v>22.257487440015588</v>
      </c>
      <c r="AU220" s="178">
        <v>20.367427165854444</v>
      </c>
      <c r="AV220" s="178">
        <v>18.22892009018522</v>
      </c>
      <c r="AW220" s="178">
        <v>16.135363124349954</v>
      </c>
      <c r="AX220" s="178">
        <v>14.515186265091916</v>
      </c>
      <c r="AY220" s="178">
        <v>13.331255201803295</v>
      </c>
      <c r="AZ220" s="178">
        <v>12.460472783281219</v>
      </c>
      <c r="BA220" s="178">
        <v>11.710090444066079</v>
      </c>
      <c r="BB220" s="178">
        <v>10.917431869060668</v>
      </c>
      <c r="BC220" s="178">
        <v>10.072907650994733</v>
      </c>
      <c r="BD220" s="178">
        <v>9.3883616484663044</v>
      </c>
      <c r="BE220" s="178">
        <v>8.6246743257298206</v>
      </c>
      <c r="BF220" s="178">
        <v>7.9867051147391788</v>
      </c>
      <c r="BG220" s="178">
        <v>7.6780523462982808</v>
      </c>
      <c r="BH220" s="178">
        <v>7.5564047173844573</v>
      </c>
      <c r="BI220" s="178">
        <v>7.4937146602588545</v>
      </c>
      <c r="BJ220" s="178">
        <v>7.2943157158658511</v>
      </c>
      <c r="BK220" s="178">
        <v>7.1754104018750153</v>
      </c>
      <c r="BL220" s="178">
        <v>7.0898884432738285</v>
      </c>
      <c r="BM220" s="178">
        <v>7.0141119672981533</v>
      </c>
      <c r="BN220" s="178">
        <v>7.0334641435510381</v>
      </c>
      <c r="BO220" s="178">
        <v>7.0968345721844628</v>
      </c>
      <c r="BP220" s="178">
        <v>7.3102163274898269</v>
      </c>
      <c r="BQ220" s="178">
        <v>7.7466900204064215</v>
      </c>
      <c r="BR220" s="178">
        <v>8.0091702754700336</v>
      </c>
      <c r="BS220" s="178">
        <v>8.0974609431187172</v>
      </c>
      <c r="BT220" s="178">
        <v>8.322990949881671</v>
      </c>
      <c r="BU220" s="178">
        <v>8.5047265397477201</v>
      </c>
      <c r="BV220" s="178">
        <v>8.7490015417594833</v>
      </c>
      <c r="BW220" s="178">
        <v>8.8964079213396552</v>
      </c>
      <c r="BX220" s="178">
        <v>9.0682030223860899</v>
      </c>
      <c r="BY220" s="178">
        <v>9.2679507061169453</v>
      </c>
      <c r="BZ220" s="178">
        <v>9.4911387028394856</v>
      </c>
      <c r="CA220" s="178">
        <v>9.7959445647303198</v>
      </c>
      <c r="CB220" s="178">
        <v>9.7829351305152237</v>
      </c>
      <c r="CC220" s="178">
        <v>9.6534064129580877</v>
      </c>
      <c r="CD220" s="178">
        <v>9.7292014342014852</v>
      </c>
      <c r="CE220" s="178">
        <v>9.7621966242326543</v>
      </c>
      <c r="CF220" s="178">
        <v>9.4424146364419315</v>
      </c>
      <c r="CG220" s="178">
        <v>9.1873542597932012</v>
      </c>
      <c r="CH220" s="178">
        <v>9.0216178596672201</v>
      </c>
      <c r="CI220" s="178">
        <v>9.1067827218152431</v>
      </c>
      <c r="CJ220" s="178">
        <v>9.5085663011715837</v>
      </c>
      <c r="CK220" s="178">
        <v>10.041461660157269</v>
      </c>
      <c r="CL220" s="178">
        <v>10.583270726278915</v>
      </c>
      <c r="CM220" s="178">
        <v>11.098473035868594</v>
      </c>
      <c r="CN220" s="178">
        <v>11.894468828007021</v>
      </c>
      <c r="CO220" s="178">
        <v>12.662630584291978</v>
      </c>
      <c r="CP220" s="178">
        <v>13.152760107862772</v>
      </c>
      <c r="CQ220" s="178">
        <v>13.857340124223306</v>
      </c>
      <c r="CR220" s="178">
        <v>14.775605160947848</v>
      </c>
      <c r="CS220" s="178">
        <v>15.696875282777878</v>
      </c>
      <c r="CT220" s="178">
        <v>16.680333410450721</v>
      </c>
      <c r="CU220" s="178">
        <v>17.511643631977904</v>
      </c>
      <c r="CV220" s="178">
        <v>17.971255613557389</v>
      </c>
      <c r="CW220" s="178">
        <v>18.264954795884304</v>
      </c>
      <c r="CX220" s="178">
        <v>18.492750451198848</v>
      </c>
      <c r="CY220" s="178">
        <v>18.622384486090215</v>
      </c>
      <c r="CZ220" s="178">
        <v>18.70287600628815</v>
      </c>
      <c r="DA220" s="178">
        <v>18.956552042743226</v>
      </c>
      <c r="DB220" s="178">
        <v>19.521345728328953</v>
      </c>
      <c r="DC220" s="178">
        <v>19.853344209965517</v>
      </c>
      <c r="DD220" s="178">
        <v>20.291519118426017</v>
      </c>
      <c r="DE220" s="178">
        <v>20.67619154428062</v>
      </c>
      <c r="DF220" s="178">
        <v>21.059510716688056</v>
      </c>
      <c r="DG220" s="178">
        <v>21.848421646071436</v>
      </c>
      <c r="DH220" s="178">
        <v>22.770418564231363</v>
      </c>
      <c r="DI220" s="178">
        <v>23.655324352362594</v>
      </c>
      <c r="DJ220" s="178">
        <v>24.59396122430304</v>
      </c>
      <c r="DK220" s="178">
        <v>25.507975258727143</v>
      </c>
      <c r="DL220" s="178">
        <v>26.201536374852342</v>
      </c>
      <c r="DM220" s="178">
        <v>26.719415283506699</v>
      </c>
      <c r="DN220" s="178">
        <v>27.014842661511949</v>
      </c>
      <c r="DO220" s="178">
        <v>27.374257285417734</v>
      </c>
      <c r="DP220" s="178">
        <v>27.584796968632276</v>
      </c>
      <c r="DQ220" s="178">
        <v>27.783605986086137</v>
      </c>
      <c r="DR220" s="178">
        <v>27.598935276558258</v>
      </c>
      <c r="DS220" s="178">
        <v>26.541825669950114</v>
      </c>
      <c r="DT220" s="178">
        <v>25.157787225496886</v>
      </c>
      <c r="DU220" s="178">
        <v>23.811544718064702</v>
      </c>
      <c r="DV220" s="178">
        <v>22.411018915120028</v>
      </c>
      <c r="DW220" s="178">
        <v>21.118622939602783</v>
      </c>
      <c r="DX220" s="178">
        <v>19.984290293870831</v>
      </c>
      <c r="DY220" s="178">
        <v>18.741715219387412</v>
      </c>
      <c r="DZ220" s="178">
        <v>17.580267913045855</v>
      </c>
      <c r="EA220" s="178">
        <v>16.474742186917311</v>
      </c>
      <c r="EB220" s="178">
        <v>15.321350895409381</v>
      </c>
      <c r="EC220" s="178">
        <v>14.134911101350077</v>
      </c>
      <c r="ED220" s="178">
        <v>13.147734190586856</v>
      </c>
      <c r="EE220" s="178">
        <v>12.447728315556738</v>
      </c>
      <c r="EF220" s="178">
        <v>11.974857702709585</v>
      </c>
      <c r="EG220" s="178">
        <v>11.543352848177957</v>
      </c>
      <c r="EH220" s="178">
        <v>11.186694616027836</v>
      </c>
      <c r="EI220" s="178">
        <v>10.803752400463097</v>
      </c>
      <c r="EJ220" s="178">
        <v>10.457733084555599</v>
      </c>
      <c r="EK220" s="178">
        <v>10.225925999758513</v>
      </c>
      <c r="EL220" s="178">
        <v>9.9820692069282799</v>
      </c>
      <c r="EM220" s="178">
        <v>9.7677843466681402</v>
      </c>
      <c r="EN220" s="178">
        <v>9.623416846063936</v>
      </c>
      <c r="EO220" s="178">
        <v>9.5556521529603025</v>
      </c>
      <c r="EP220" s="178">
        <v>9.5013710251422125</v>
      </c>
      <c r="EQ220" s="178">
        <v>9.5404883215173708</v>
      </c>
      <c r="ER220" s="178">
        <v>9.6263321195987572</v>
      </c>
      <c r="ES220" s="178">
        <v>9.6879972807996104</v>
      </c>
      <c r="ET220" s="178">
        <v>9.70758544653747</v>
      </c>
      <c r="EU220" s="178">
        <v>9.7645839464538753</v>
      </c>
      <c r="EV220" s="178">
        <v>9.7787347095280364</v>
      </c>
      <c r="EW220" s="178">
        <v>9.8122918658908986</v>
      </c>
      <c r="EX220" s="178">
        <v>9.9178489450196139</v>
      </c>
      <c r="EY220" s="178">
        <v>10.002090685825692</v>
      </c>
      <c r="EZ220" s="178">
        <v>10.153273601085955</v>
      </c>
      <c r="FA220" s="178">
        <v>10.276173582163061</v>
      </c>
      <c r="FB220" s="178">
        <v>10.390522841881488</v>
      </c>
      <c r="FC220" s="178">
        <v>10.463792401512251</v>
      </c>
      <c r="FD220" s="178">
        <v>10.443366336357052</v>
      </c>
      <c r="FE220" s="178">
        <v>10.470776056457588</v>
      </c>
      <c r="FF220" s="178">
        <v>10.546604091988954</v>
      </c>
      <c r="FG220" s="178">
        <v>10.617497635022644</v>
      </c>
      <c r="FH220" s="178">
        <v>10.728913487062908</v>
      </c>
      <c r="FI220" s="178">
        <v>10.8833033811774</v>
      </c>
      <c r="FJ220" s="178">
        <v>11.020747370706662</v>
      </c>
      <c r="FK220" s="178">
        <v>11.179767287379105</v>
      </c>
      <c r="FL220" s="178">
        <v>11.286635710322557</v>
      </c>
      <c r="FM220" s="178">
        <v>11.422384556118125</v>
      </c>
      <c r="FN220" s="178">
        <v>11.654494585776343</v>
      </c>
      <c r="FO220" s="178">
        <v>12.043971121068985</v>
      </c>
      <c r="FP220" s="178">
        <v>12.615268267546863</v>
      </c>
      <c r="FQ220" s="178">
        <v>13.366393583877834</v>
      </c>
      <c r="FR220" s="178">
        <v>14.259111217806497</v>
      </c>
      <c r="FS220" s="178">
        <v>15.446739018858512</v>
      </c>
      <c r="FT220" s="178">
        <v>16.804488290062935</v>
      </c>
      <c r="FU220" s="410">
        <v>18.316092518005213</v>
      </c>
      <c r="FV220" s="410">
        <v>19.661694778113503</v>
      </c>
      <c r="FW220" s="410">
        <v>21.56134997809005</v>
      </c>
      <c r="FX220" s="410">
        <v>23.405168450267212</v>
      </c>
      <c r="FY220" s="410">
        <v>25.44520311109444</v>
      </c>
      <c r="FZ220" s="410">
        <v>27.470192886050569</v>
      </c>
      <c r="GA220" s="410">
        <v>29.327064301959084</v>
      </c>
      <c r="GB220" s="410">
        <v>31.005681358131309</v>
      </c>
      <c r="GC220" s="410">
        <v>32.505296970060904</v>
      </c>
    </row>
    <row r="221" spans="2:185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>
        <v>86.161490233922322</v>
      </c>
      <c r="AB221" s="178">
        <v>82.25680759219965</v>
      </c>
      <c r="AC221" s="178">
        <v>78.369337307626893</v>
      </c>
      <c r="AD221" s="178">
        <v>75.150826392724099</v>
      </c>
      <c r="AE221" s="178">
        <v>71.479490176488</v>
      </c>
      <c r="AF221" s="178">
        <v>67.211025299887822</v>
      </c>
      <c r="AG221" s="178">
        <v>63.3093037234554</v>
      </c>
      <c r="AH221" s="178">
        <v>57.743572354079298</v>
      </c>
      <c r="AI221" s="178">
        <v>52.258252498204797</v>
      </c>
      <c r="AJ221" s="178">
        <v>47.256314027002276</v>
      </c>
      <c r="AK221" s="178">
        <v>43.055752458641905</v>
      </c>
      <c r="AL221" s="178">
        <v>38.810284069561774</v>
      </c>
      <c r="AM221" s="178">
        <v>35.158788039766286</v>
      </c>
      <c r="AN221" s="178">
        <v>31.894420015217495</v>
      </c>
      <c r="AO221" s="178">
        <v>28.983145759991146</v>
      </c>
      <c r="AP221" s="178">
        <v>26.126005255902697</v>
      </c>
      <c r="AQ221" s="178">
        <v>23.283563502061622</v>
      </c>
      <c r="AR221" s="178">
        <v>21.000911352481921</v>
      </c>
      <c r="AS221" s="178">
        <v>18.814168455771132</v>
      </c>
      <c r="AT221" s="178">
        <v>17.092051834507373</v>
      </c>
      <c r="AU221" s="178">
        <v>15.621326361912381</v>
      </c>
      <c r="AV221" s="178">
        <v>14.344151132507355</v>
      </c>
      <c r="AW221" s="178">
        <v>13.170794708575141</v>
      </c>
      <c r="AX221" s="178">
        <v>12.222735286042607</v>
      </c>
      <c r="AY221" s="178">
        <v>11.159022807223163</v>
      </c>
      <c r="AZ221" s="178">
        <v>10.228848597962582</v>
      </c>
      <c r="BA221" s="178">
        <v>9.3482843894489243</v>
      </c>
      <c r="BB221" s="178">
        <v>8.6352849011497987</v>
      </c>
      <c r="BC221" s="178">
        <v>8.1394719209707986</v>
      </c>
      <c r="BD221" s="178">
        <v>7.4816756929213302</v>
      </c>
      <c r="BE221" s="178">
        <v>6.8235616809220634</v>
      </c>
      <c r="BF221" s="178">
        <v>6.3413289480827251</v>
      </c>
      <c r="BG221" s="178">
        <v>5.8985233122070158</v>
      </c>
      <c r="BH221" s="178">
        <v>5.3796050313307031</v>
      </c>
      <c r="BI221" s="178">
        <v>4.8053109779391479</v>
      </c>
      <c r="BJ221" s="178">
        <v>4.2289473201448047</v>
      </c>
      <c r="BK221" s="178">
        <v>3.7979846540140416</v>
      </c>
      <c r="BL221" s="178">
        <v>3.4081030701608395</v>
      </c>
      <c r="BM221" s="178">
        <v>3.0431846756932224</v>
      </c>
      <c r="BN221" s="178">
        <v>2.7064922966776317</v>
      </c>
      <c r="BO221" s="178">
        <v>2.3904164208351508</v>
      </c>
      <c r="BP221" s="178">
        <v>2.2596383617575544</v>
      </c>
      <c r="BQ221" s="178">
        <v>2.3113412427319791</v>
      </c>
      <c r="BR221" s="178">
        <v>2.4243578960399192</v>
      </c>
      <c r="BS221" s="178">
        <v>2.6156184321900477</v>
      </c>
      <c r="BT221" s="178">
        <v>2.9762216826964449</v>
      </c>
      <c r="BU221" s="178">
        <v>3.4433757129324727</v>
      </c>
      <c r="BV221" s="178">
        <v>3.9423520078808449</v>
      </c>
      <c r="BW221" s="178">
        <v>4.4160722208240077</v>
      </c>
      <c r="BX221" s="178">
        <v>4.8104106423984216</v>
      </c>
      <c r="BY221" s="178">
        <v>5.243733009521967</v>
      </c>
      <c r="BZ221" s="178">
        <v>5.688183393547841</v>
      </c>
      <c r="CA221" s="178">
        <v>6.1445053477165112</v>
      </c>
      <c r="CB221" s="178">
        <v>6.5141611633420915</v>
      </c>
      <c r="CC221" s="178">
        <v>6.8114126580807399</v>
      </c>
      <c r="CD221" s="178">
        <v>7.0118458564191632</v>
      </c>
      <c r="CE221" s="178">
        <v>7.0966362627425061</v>
      </c>
      <c r="CF221" s="178">
        <v>6.9370203700423128</v>
      </c>
      <c r="CG221" s="178">
        <v>6.7362236569852518</v>
      </c>
      <c r="CH221" s="178">
        <v>6.6533635220446419</v>
      </c>
      <c r="CI221" s="178">
        <v>6.656886409320828</v>
      </c>
      <c r="CJ221" s="178">
        <v>6.7240872538368635</v>
      </c>
      <c r="CK221" s="178">
        <v>6.7647250371402956</v>
      </c>
      <c r="CL221" s="178">
        <v>6.7938755825142083</v>
      </c>
      <c r="CM221" s="178">
        <v>6.8223553136271819</v>
      </c>
      <c r="CN221" s="178">
        <v>6.8911763270381732</v>
      </c>
      <c r="CO221" s="178">
        <v>6.9453758753568184</v>
      </c>
      <c r="CP221" s="178">
        <v>7.0337054347494599</v>
      </c>
      <c r="CQ221" s="178">
        <v>7.1713822079658707</v>
      </c>
      <c r="CR221" s="178">
        <v>7.4333236931197089</v>
      </c>
      <c r="CS221" s="178">
        <v>7.6284047486576911</v>
      </c>
      <c r="CT221" s="178">
        <v>7.606618365031248</v>
      </c>
      <c r="CU221" s="178">
        <v>7.4407509854390153</v>
      </c>
      <c r="CV221" s="178">
        <v>7.2266835286593833</v>
      </c>
      <c r="CW221" s="178">
        <v>6.9885329745221769</v>
      </c>
      <c r="CX221" s="178">
        <v>6.9117965971188244</v>
      </c>
      <c r="CY221" s="178">
        <v>6.985036583256754</v>
      </c>
      <c r="CZ221" s="178">
        <v>7.2358788136896335</v>
      </c>
      <c r="DA221" s="178">
        <v>7.4180901712887382</v>
      </c>
      <c r="DB221" s="178">
        <v>7.6516402391192839</v>
      </c>
      <c r="DC221" s="178">
        <v>7.9287147483318554</v>
      </c>
      <c r="DD221" s="178">
        <v>8.2922168378963157</v>
      </c>
      <c r="DE221" s="178">
        <v>8.7768773436832639</v>
      </c>
      <c r="DF221" s="178">
        <v>9.436575631799581</v>
      </c>
      <c r="DG221" s="178">
        <v>10.167123579061442</v>
      </c>
      <c r="DH221" s="178">
        <v>10.937754072040473</v>
      </c>
      <c r="DI221" s="178">
        <v>11.731943750136375</v>
      </c>
      <c r="DJ221" s="178">
        <v>12.280393447432058</v>
      </c>
      <c r="DK221" s="178">
        <v>12.566603735956905</v>
      </c>
      <c r="DL221" s="178">
        <v>12.554463121742799</v>
      </c>
      <c r="DM221" s="178">
        <v>12.737387581184766</v>
      </c>
      <c r="DN221" s="178">
        <v>12.926342059205155</v>
      </c>
      <c r="DO221" s="178">
        <v>13.095133541716454</v>
      </c>
      <c r="DP221" s="178">
        <v>13.166440216189489</v>
      </c>
      <c r="DQ221" s="178">
        <v>13.202031248483316</v>
      </c>
      <c r="DR221" s="178">
        <v>13.173356544910519</v>
      </c>
      <c r="DS221" s="178">
        <v>13.294216083366495</v>
      </c>
      <c r="DT221" s="178">
        <v>13.421566340006263</v>
      </c>
      <c r="DU221" s="178">
        <v>13.606312380918894</v>
      </c>
      <c r="DV221" s="178">
        <v>13.845901677655071</v>
      </c>
      <c r="DW221" s="178">
        <v>14.181255492000977</v>
      </c>
      <c r="DX221" s="178">
        <v>14.61657988333438</v>
      </c>
      <c r="DY221" s="178">
        <v>14.745303789301477</v>
      </c>
      <c r="DZ221" s="178">
        <v>14.758906408088567</v>
      </c>
      <c r="EA221" s="178">
        <v>14.729261674997328</v>
      </c>
      <c r="EB221" s="178">
        <v>14.66772154568452</v>
      </c>
      <c r="EC221" s="178">
        <v>14.47816342748396</v>
      </c>
      <c r="ED221" s="178">
        <v>14.210134783777729</v>
      </c>
      <c r="EE221" s="178">
        <v>13.706672194432379</v>
      </c>
      <c r="EF221" s="178">
        <v>13.168700049631422</v>
      </c>
      <c r="EG221" s="178">
        <v>12.560439554281677</v>
      </c>
      <c r="EH221" s="178">
        <v>11.991046829768237</v>
      </c>
      <c r="EI221" s="178">
        <v>11.429720171012448</v>
      </c>
      <c r="EJ221" s="178">
        <v>10.898752226413254</v>
      </c>
      <c r="EK221" s="178">
        <v>10.5235146183132</v>
      </c>
      <c r="EL221" s="178">
        <v>10.18553768477366</v>
      </c>
      <c r="EM221" s="178">
        <v>9.9043424038888652</v>
      </c>
      <c r="EN221" s="178">
        <v>9.682529897307667</v>
      </c>
      <c r="EO221" s="178">
        <v>9.5252916883535867</v>
      </c>
      <c r="EP221" s="178">
        <v>9.4268042640460727</v>
      </c>
      <c r="EQ221" s="178">
        <v>9.4815389332172586</v>
      </c>
      <c r="ER221" s="178">
        <v>9.6927722071137978</v>
      </c>
      <c r="ES221" s="178">
        <v>9.9563426299640554</v>
      </c>
      <c r="ET221" s="178">
        <v>10.221241847860018</v>
      </c>
      <c r="EU221" s="178">
        <v>10.527091763936557</v>
      </c>
      <c r="EV221" s="178">
        <v>10.900429246806208</v>
      </c>
      <c r="EW221" s="178">
        <v>11.286715215722065</v>
      </c>
      <c r="EX221" s="178">
        <v>11.675631768147765</v>
      </c>
      <c r="EY221" s="178">
        <v>12.007540037176433</v>
      </c>
      <c r="EZ221" s="178">
        <v>12.347640713127127</v>
      </c>
      <c r="FA221" s="178">
        <v>12.772672917340234</v>
      </c>
      <c r="FB221" s="178">
        <v>13.268297922220507</v>
      </c>
      <c r="FC221" s="178">
        <v>13.657225129862871</v>
      </c>
      <c r="FD221" s="178">
        <v>13.844641127389878</v>
      </c>
      <c r="FE221" s="178">
        <v>13.992589252834819</v>
      </c>
      <c r="FF221" s="178">
        <v>14.166755686344402</v>
      </c>
      <c r="FG221" s="178">
        <v>14.368019411598532</v>
      </c>
      <c r="FH221" s="178">
        <v>14.460468191557506</v>
      </c>
      <c r="FI221" s="178">
        <v>14.603183641059347</v>
      </c>
      <c r="FJ221" s="178">
        <v>14.870735243001953</v>
      </c>
      <c r="FK221" s="178">
        <v>15.159866616812479</v>
      </c>
      <c r="FL221" s="178">
        <v>15.410030652602646</v>
      </c>
      <c r="FM221" s="178">
        <v>15.667361475692321</v>
      </c>
      <c r="FN221" s="178">
        <v>15.92919360263414</v>
      </c>
      <c r="FO221" s="178">
        <v>16.383730245560322</v>
      </c>
      <c r="FP221" s="178">
        <v>17.272606095809962</v>
      </c>
      <c r="FQ221" s="178">
        <v>18.361813619501977</v>
      </c>
      <c r="FR221" s="178">
        <v>19.862558784498408</v>
      </c>
      <c r="FS221" s="178">
        <v>21.502349179723645</v>
      </c>
      <c r="FT221" s="178">
        <v>23.443168480100439</v>
      </c>
      <c r="FU221" s="410">
        <v>25.772546861419343</v>
      </c>
      <c r="FV221" s="410">
        <v>27.781375006688734</v>
      </c>
      <c r="FW221" s="410">
        <v>32.317542526264354</v>
      </c>
      <c r="FX221" s="410">
        <v>35.915047950554069</v>
      </c>
      <c r="FY221" s="410">
        <v>39.658686214784296</v>
      </c>
      <c r="FZ221" s="410">
        <v>43.487492450148004</v>
      </c>
      <c r="GA221" s="410">
        <v>47.213029313813173</v>
      </c>
      <c r="GB221" s="410">
        <v>50.484660364769482</v>
      </c>
      <c r="GC221" s="410">
        <v>53.602716601558683</v>
      </c>
    </row>
    <row r="222" spans="2:185" s="234" customFormat="1">
      <c r="C222" s="236"/>
      <c r="FU222" s="408"/>
      <c r="FV222" s="408"/>
      <c r="FW222" s="408"/>
      <c r="FX222" s="408"/>
      <c r="FY222" s="408"/>
      <c r="FZ222" s="408"/>
      <c r="GA222" s="408"/>
      <c r="GB222" s="408"/>
      <c r="GC222" s="408"/>
    </row>
    <row r="223" spans="2:185" s="234" customFormat="1">
      <c r="FU223" s="408"/>
      <c r="FV223" s="408"/>
      <c r="FW223" s="408"/>
      <c r="FX223" s="408"/>
      <c r="FY223" s="408"/>
      <c r="FZ223" s="408"/>
      <c r="GA223" s="408"/>
      <c r="GB223" s="408"/>
      <c r="GC223" s="408"/>
    </row>
    <row r="224" spans="2:185" s="234" customFormat="1"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FU224" s="408"/>
      <c r="FV224" s="408"/>
      <c r="FW224" s="408"/>
      <c r="FX224" s="408"/>
      <c r="FY224" s="408"/>
      <c r="FZ224" s="408"/>
      <c r="GA224" s="408"/>
      <c r="GB224" s="408"/>
      <c r="GC224" s="408"/>
    </row>
    <row r="225" spans="2:185" s="234" customFormat="1">
      <c r="B225" s="319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FU225" s="408"/>
      <c r="FV225" s="408"/>
      <c r="FW225" s="408"/>
      <c r="FX225" s="408"/>
      <c r="FY225" s="408"/>
      <c r="FZ225" s="408"/>
      <c r="GA225" s="408"/>
      <c r="GB225" s="408"/>
      <c r="GC225" s="408"/>
    </row>
    <row r="226" spans="2:185" s="234" customFormat="1">
      <c r="FU226" s="408"/>
      <c r="FV226" s="408"/>
      <c r="FW226" s="408"/>
      <c r="FX226" s="408"/>
      <c r="FY226" s="408"/>
      <c r="FZ226" s="408"/>
      <c r="GA226" s="408"/>
      <c r="GB226" s="408"/>
      <c r="GC226" s="408"/>
    </row>
    <row r="227" spans="2:185" s="234" customFormat="1">
      <c r="FU227" s="408"/>
      <c r="FV227" s="408"/>
      <c r="FW227" s="408"/>
      <c r="FX227" s="408"/>
      <c r="FY227" s="408"/>
      <c r="FZ227" s="408"/>
      <c r="GA227" s="408"/>
      <c r="GB227" s="408"/>
      <c r="GC227" s="408"/>
    </row>
    <row r="228" spans="2:185" s="234" customFormat="1">
      <c r="FU228" s="408"/>
      <c r="FV228" s="408"/>
      <c r="FW228" s="408"/>
      <c r="FX228" s="408"/>
      <c r="FY228" s="408"/>
      <c r="FZ228" s="408"/>
      <c r="GA228" s="408"/>
      <c r="GB228" s="408"/>
      <c r="GC228" s="408"/>
    </row>
    <row r="229" spans="2:185" s="234" customFormat="1">
      <c r="FU229" s="408"/>
      <c r="FV229" s="408"/>
      <c r="FW229" s="408"/>
      <c r="FX229" s="408"/>
      <c r="FY229" s="408"/>
      <c r="FZ229" s="408"/>
      <c r="GA229" s="408"/>
      <c r="GB229" s="408"/>
      <c r="GC229" s="408"/>
    </row>
    <row r="230" spans="2:185" s="234" customFormat="1">
      <c r="FU230" s="408"/>
      <c r="FV230" s="408"/>
      <c r="FW230" s="408"/>
      <c r="FX230" s="408"/>
      <c r="FY230" s="408"/>
      <c r="FZ230" s="408"/>
      <c r="GA230" s="408"/>
      <c r="GB230" s="408"/>
      <c r="GC230" s="408"/>
    </row>
    <row r="231" spans="2:185" s="234" customFormat="1">
      <c r="FU231" s="408"/>
      <c r="FV231" s="408"/>
      <c r="FW231" s="408"/>
      <c r="FX231" s="408"/>
      <c r="FY231" s="408"/>
      <c r="FZ231" s="408"/>
      <c r="GA231" s="408"/>
      <c r="GB231" s="408"/>
      <c r="GC231" s="408"/>
    </row>
    <row r="232" spans="2:185" s="234" customFormat="1">
      <c r="FU232" s="408"/>
      <c r="FV232" s="408"/>
      <c r="FW232" s="408"/>
      <c r="FX232" s="408"/>
      <c r="FY232" s="408"/>
      <c r="FZ232" s="408"/>
      <c r="GA232" s="408"/>
      <c r="GB232" s="408"/>
      <c r="GC232" s="408"/>
    </row>
    <row r="233" spans="2:185">
      <c r="FU233" s="413"/>
      <c r="FV233" s="413"/>
      <c r="FW233" s="413"/>
      <c r="FX233" s="413"/>
      <c r="FY233" s="413"/>
      <c r="FZ233" s="413"/>
      <c r="GA233" s="413"/>
      <c r="GB233" s="413"/>
      <c r="GC233" s="413"/>
    </row>
    <row r="234" spans="2:185">
      <c r="FU234" s="413"/>
      <c r="FV234" s="413"/>
      <c r="FW234" s="413"/>
      <c r="FX234" s="413"/>
      <c r="FY234" s="413"/>
      <c r="FZ234" s="413"/>
      <c r="GA234" s="413"/>
      <c r="GB234" s="413"/>
      <c r="GC234" s="413"/>
    </row>
    <row r="235" spans="2:185">
      <c r="FU235" s="413"/>
      <c r="FV235" s="413"/>
      <c r="FW235" s="413"/>
      <c r="FX235" s="413"/>
      <c r="FY235" s="413"/>
      <c r="FZ235" s="413"/>
      <c r="GA235" s="413"/>
      <c r="GB235" s="413"/>
      <c r="GC235" s="413"/>
    </row>
    <row r="236" spans="2:185">
      <c r="FU236" s="413"/>
      <c r="FV236" s="413"/>
      <c r="FW236" s="413"/>
      <c r="FX236" s="413"/>
      <c r="FY236" s="413"/>
      <c r="FZ236" s="413"/>
      <c r="GA236" s="413"/>
      <c r="GB236" s="413"/>
      <c r="GC236" s="413"/>
    </row>
    <row r="237" spans="2:185">
      <c r="FU237" s="413"/>
      <c r="FV237" s="413"/>
      <c r="FW237" s="413"/>
      <c r="FX237" s="413"/>
      <c r="FY237" s="413"/>
      <c r="FZ237" s="413"/>
      <c r="GA237" s="413"/>
      <c r="GB237" s="413"/>
      <c r="GC237" s="413"/>
    </row>
    <row r="238" spans="2:185">
      <c r="FU238" s="413"/>
      <c r="FV238" s="413"/>
      <c r="FW238" s="413"/>
      <c r="FX238" s="413"/>
      <c r="FY238" s="413"/>
      <c r="FZ238" s="413"/>
      <c r="GA238" s="413"/>
      <c r="GB238" s="413"/>
      <c r="GC238" s="413"/>
    </row>
    <row r="239" spans="2:185">
      <c r="FU239" s="413"/>
      <c r="FV239" s="413"/>
      <c r="FW239" s="413"/>
      <c r="FX239" s="413"/>
      <c r="FY239" s="413"/>
      <c r="FZ239" s="413"/>
      <c r="GA239" s="413"/>
      <c r="GB239" s="413"/>
      <c r="GC239" s="413"/>
    </row>
    <row r="240" spans="2:185">
      <c r="FU240" s="413"/>
      <c r="FV240" s="413"/>
      <c r="FW240" s="413"/>
      <c r="FX240" s="413"/>
      <c r="FY240" s="413"/>
      <c r="FZ240" s="413"/>
      <c r="GA240" s="413"/>
      <c r="GB240" s="413"/>
      <c r="GC240" s="413"/>
    </row>
    <row r="241" spans="27:185">
      <c r="FU241" s="413"/>
      <c r="FV241" s="413"/>
      <c r="FW241" s="413"/>
      <c r="FX241" s="413"/>
      <c r="FY241" s="413"/>
      <c r="FZ241" s="413"/>
      <c r="GA241" s="413"/>
      <c r="GB241" s="413"/>
      <c r="GC241" s="413"/>
    </row>
    <row r="242" spans="27:185">
      <c r="FU242" s="413"/>
      <c r="FV242" s="413"/>
      <c r="FW242" s="413"/>
      <c r="FX242" s="413"/>
      <c r="FY242" s="413"/>
      <c r="FZ242" s="413"/>
      <c r="GA242" s="413"/>
      <c r="GB242" s="413"/>
      <c r="GC242" s="413"/>
    </row>
    <row r="243" spans="27:185">
      <c r="FU243" s="413"/>
      <c r="FV243" s="413"/>
      <c r="FW243" s="413"/>
      <c r="FX243" s="413"/>
      <c r="FY243" s="413"/>
      <c r="FZ243" s="413"/>
      <c r="GA243" s="413"/>
      <c r="GB243" s="413"/>
      <c r="GC243" s="413"/>
    </row>
    <row r="244" spans="27:185">
      <c r="FU244" s="413"/>
      <c r="FV244" s="413"/>
      <c r="FW244" s="413"/>
      <c r="FX244" s="413"/>
      <c r="FY244" s="413"/>
      <c r="FZ244" s="413"/>
      <c r="GA244" s="413"/>
      <c r="GB244" s="413"/>
      <c r="GC244" s="413"/>
    </row>
    <row r="245" spans="27:185">
      <c r="FU245" s="413"/>
      <c r="FV245" s="413"/>
      <c r="FW245" s="413"/>
      <c r="FX245" s="413"/>
      <c r="FY245" s="413"/>
      <c r="FZ245" s="413"/>
      <c r="GA245" s="413"/>
      <c r="GB245" s="413"/>
      <c r="GC245" s="413"/>
    </row>
    <row r="246" spans="27:185">
      <c r="FU246" s="413"/>
      <c r="FV246" s="413"/>
      <c r="FW246" s="413"/>
      <c r="FX246" s="413"/>
      <c r="FY246" s="413"/>
      <c r="FZ246" s="413"/>
      <c r="GA246" s="413"/>
      <c r="GB246" s="413"/>
      <c r="GC246" s="413"/>
    </row>
    <row r="247" spans="27:185">
      <c r="FU247" s="413"/>
      <c r="FV247" s="413"/>
      <c r="FW247" s="413"/>
      <c r="FX247" s="413"/>
      <c r="FY247" s="413"/>
      <c r="FZ247" s="413"/>
      <c r="GA247" s="413"/>
      <c r="GB247" s="413"/>
      <c r="GC247" s="413"/>
    </row>
    <row r="248" spans="27:185">
      <c r="FU248" s="413"/>
      <c r="FV248" s="413"/>
      <c r="FW248" s="413"/>
      <c r="FX248" s="413"/>
      <c r="FY248" s="413"/>
      <c r="FZ248" s="413"/>
      <c r="GA248" s="413"/>
      <c r="GB248" s="413"/>
      <c r="GC248" s="413"/>
    </row>
    <row r="249" spans="27:185">
      <c r="FU249" s="413"/>
      <c r="FV249" s="413"/>
      <c r="FW249" s="413"/>
      <c r="FX249" s="413"/>
      <c r="FY249" s="413"/>
      <c r="FZ249" s="413"/>
      <c r="GA249" s="413"/>
      <c r="GB249" s="413"/>
      <c r="GC249" s="413"/>
    </row>
    <row r="250" spans="27:185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T23" activePane="bottomRight" state="frozen"/>
      <selection activeCell="DP7" sqref="DP7"/>
      <selection pane="topRight" activeCell="DP7" sqref="DP7"/>
      <selection pane="bottomLeft" activeCell="DP7" sqref="DP7"/>
      <selection pane="bottomRight" activeCell="GC1" sqref="GC1:GC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4" width="11.7109375" style="155" bestFit="1" customWidth="1"/>
    <col min="5" max="176" width="12" style="155" customWidth="1"/>
    <col min="177" max="16384" width="9.140625" style="155"/>
  </cols>
  <sheetData>
    <row r="1" spans="2:185" s="150" customFormat="1">
      <c r="B1" s="347" t="s">
        <v>22</v>
      </c>
      <c r="C1" s="438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</row>
    <row r="2" spans="2:185" s="150" customFormat="1">
      <c r="B2" s="150" t="s">
        <v>351</v>
      </c>
      <c r="C2" s="438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</row>
    <row r="3" spans="2:185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</row>
    <row r="4" spans="2:185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</row>
    <row r="5" spans="2:185" s="150" customFormat="1" ht="15" customHeight="1">
      <c r="B5" s="440" t="s">
        <v>104</v>
      </c>
      <c r="C5" s="442" t="s">
        <v>105</v>
      </c>
      <c r="D5" s="442" t="s">
        <v>106</v>
      </c>
      <c r="E5" s="440" t="s">
        <v>110</v>
      </c>
      <c r="F5" s="442" t="s">
        <v>111</v>
      </c>
      <c r="G5" s="442" t="s">
        <v>107</v>
      </c>
      <c r="H5" s="444" t="s">
        <v>108</v>
      </c>
      <c r="I5" s="444" t="s">
        <v>109</v>
      </c>
      <c r="J5" s="446"/>
      <c r="K5" s="349"/>
      <c r="L5" s="43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</row>
    <row r="6" spans="2:185" s="150" customFormat="1">
      <c r="B6" s="441"/>
      <c r="C6" s="443"/>
      <c r="D6" s="443"/>
      <c r="E6" s="441"/>
      <c r="F6" s="443"/>
      <c r="G6" s="443"/>
      <c r="H6" s="445"/>
      <c r="I6" s="445"/>
      <c r="J6" s="446"/>
      <c r="K6" s="349"/>
      <c r="L6" s="439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</row>
    <row r="7" spans="2:185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>
        <v>100</v>
      </c>
      <c r="H7" s="353">
        <v>100.00000000000003</v>
      </c>
      <c r="I7" s="353">
        <v>100</v>
      </c>
      <c r="J7" s="179"/>
      <c r="K7" s="383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</row>
    <row r="8" spans="2:185" s="150" customFormat="1">
      <c r="B8" s="155" t="s">
        <v>113</v>
      </c>
      <c r="C8" s="354">
        <v>50.016666666666673</v>
      </c>
      <c r="D8" s="355">
        <v>0</v>
      </c>
      <c r="E8" s="356">
        <v>64.984841922910334</v>
      </c>
      <c r="F8" s="355">
        <v>0</v>
      </c>
      <c r="G8" s="356">
        <v>54.263706061044417</v>
      </c>
      <c r="H8" s="356">
        <v>51.648767726834642</v>
      </c>
      <c r="I8" s="355">
        <v>0</v>
      </c>
      <c r="J8" s="384"/>
      <c r="K8" s="385"/>
      <c r="L8" s="179"/>
      <c r="M8" s="179"/>
      <c r="N8" s="386"/>
      <c r="O8" s="386"/>
      <c r="P8" s="386"/>
      <c r="S8" s="149"/>
      <c r="T8" s="386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</row>
    <row r="9" spans="2:185" s="150" customFormat="1">
      <c r="B9" s="155" t="s">
        <v>114</v>
      </c>
      <c r="C9" s="354">
        <v>2.6533333333333333</v>
      </c>
      <c r="D9" s="356">
        <v>5.3084361453817941</v>
      </c>
      <c r="E9" s="356">
        <v>3.4473798181030739</v>
      </c>
      <c r="F9" s="355">
        <v>0</v>
      </c>
      <c r="G9" s="356">
        <v>2.8786344568204831</v>
      </c>
      <c r="H9" s="356">
        <v>2.7399146358254165</v>
      </c>
      <c r="I9" s="355">
        <v>0</v>
      </c>
      <c r="J9" s="384"/>
      <c r="K9" s="384"/>
      <c r="L9" s="179"/>
      <c r="M9" s="179"/>
      <c r="N9" s="386"/>
      <c r="O9" s="386"/>
      <c r="P9" s="386"/>
      <c r="S9" s="149"/>
      <c r="T9" s="386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</row>
    <row r="10" spans="2:185" s="150" customFormat="1">
      <c r="B10" s="155" t="s">
        <v>115</v>
      </c>
      <c r="C10" s="354">
        <v>7.7733333333333334</v>
      </c>
      <c r="D10" s="356">
        <v>15.55185061687229</v>
      </c>
      <c r="E10" s="356">
        <v>10.099610220874835</v>
      </c>
      <c r="F10" s="355">
        <v>0</v>
      </c>
      <c r="G10" s="356">
        <v>8.4333863734992054</v>
      </c>
      <c r="H10" s="356">
        <v>8.0269860939005913</v>
      </c>
      <c r="I10" s="356">
        <v>16.423691809282342</v>
      </c>
      <c r="J10" s="384"/>
      <c r="K10" s="384"/>
      <c r="L10" s="179"/>
      <c r="M10" s="179"/>
      <c r="N10" s="386"/>
      <c r="O10" s="386"/>
      <c r="P10" s="386"/>
      <c r="S10" s="149"/>
      <c r="T10" s="386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</row>
    <row r="11" spans="2:185" s="150" customFormat="1">
      <c r="B11" s="155" t="s">
        <v>116</v>
      </c>
      <c r="C11" s="354">
        <v>3.16</v>
      </c>
      <c r="D11" s="356">
        <v>6.3221073691230405</v>
      </c>
      <c r="E11" s="355">
        <v>0</v>
      </c>
      <c r="F11" s="356">
        <v>13.719247467438493</v>
      </c>
      <c r="G11" s="356">
        <v>3.4283234485751484</v>
      </c>
      <c r="H11" s="355">
        <v>0</v>
      </c>
      <c r="I11" s="356">
        <v>6.6765265159518279</v>
      </c>
      <c r="J11" s="384"/>
      <c r="K11" s="384"/>
      <c r="L11" s="179"/>
      <c r="M11" s="179"/>
      <c r="N11" s="386"/>
      <c r="O11" s="386"/>
      <c r="P11" s="386"/>
      <c r="S11" s="149"/>
      <c r="T11" s="386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</row>
    <row r="12" spans="2:185" s="150" customFormat="1">
      <c r="B12" s="155" t="s">
        <v>117</v>
      </c>
      <c r="C12" s="354">
        <v>7.8266666666666671</v>
      </c>
      <c r="D12" s="356">
        <v>15.658552850950317</v>
      </c>
      <c r="E12" s="356">
        <v>10.168904287570376</v>
      </c>
      <c r="F12" s="355">
        <v>0</v>
      </c>
      <c r="G12" s="355">
        <v>0</v>
      </c>
      <c r="H12" s="356">
        <v>8.0820597549222093</v>
      </c>
      <c r="I12" s="356">
        <v>16.536375801112754</v>
      </c>
      <c r="J12" s="384"/>
      <c r="K12" s="384"/>
      <c r="L12" s="179"/>
      <c r="M12" s="179"/>
      <c r="N12" s="386"/>
      <c r="O12" s="386"/>
      <c r="P12" s="386"/>
      <c r="S12" s="149"/>
      <c r="T12" s="386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</row>
    <row r="13" spans="2:185" s="150" customFormat="1">
      <c r="B13" s="155" t="s">
        <v>118</v>
      </c>
      <c r="C13" s="354">
        <v>5.0733333333333333</v>
      </c>
      <c r="D13" s="356">
        <v>10.150050016672225</v>
      </c>
      <c r="E13" s="355">
        <v>0</v>
      </c>
      <c r="F13" s="356">
        <v>22.026049204052093</v>
      </c>
      <c r="G13" s="356">
        <v>5.5041226674381596</v>
      </c>
      <c r="H13" s="356">
        <v>5.238882004681261</v>
      </c>
      <c r="I13" s="356">
        <v>10.719064722867806</v>
      </c>
      <c r="J13" s="384"/>
      <c r="K13" s="384"/>
      <c r="L13" s="179"/>
      <c r="M13" s="179"/>
      <c r="N13" s="386"/>
      <c r="O13" s="386"/>
      <c r="P13" s="386"/>
      <c r="S13" s="149"/>
      <c r="T13" s="386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</row>
    <row r="14" spans="2:185" s="150" customFormat="1">
      <c r="B14" s="155" t="s">
        <v>119</v>
      </c>
      <c r="C14" s="354">
        <v>9.206666666666667</v>
      </c>
      <c r="D14" s="356">
        <v>18.419473157719242</v>
      </c>
      <c r="E14" s="355">
        <v>0</v>
      </c>
      <c r="F14" s="356">
        <v>39.971056439942103</v>
      </c>
      <c r="G14" s="356">
        <v>9.988427600173587</v>
      </c>
      <c r="H14" s="356">
        <v>9.5070907338565327</v>
      </c>
      <c r="I14" s="356">
        <v>19.452074089724629</v>
      </c>
      <c r="J14" s="384"/>
      <c r="K14" s="384"/>
      <c r="L14" s="179"/>
      <c r="M14" s="179"/>
      <c r="N14" s="386"/>
      <c r="O14" s="386"/>
      <c r="P14" s="386"/>
      <c r="S14" s="149"/>
      <c r="T14" s="386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</row>
    <row r="15" spans="2:185" s="150" customFormat="1">
      <c r="B15" s="155" t="s">
        <v>120</v>
      </c>
      <c r="C15" s="354">
        <v>6.6666666666666671E-3</v>
      </c>
      <c r="D15" s="356">
        <v>1.3337779259753251E-2</v>
      </c>
      <c r="E15" s="355">
        <v>0</v>
      </c>
      <c r="F15" s="356">
        <v>2.8943560057887112E-2</v>
      </c>
      <c r="G15" s="356">
        <v>7.2327498915087524E-3</v>
      </c>
      <c r="H15" s="356">
        <v>6.8842076277020525E-3</v>
      </c>
      <c r="I15" s="356">
        <v>1.4085498978801323E-2</v>
      </c>
      <c r="J15" s="384"/>
      <c r="K15" s="384"/>
      <c r="L15" s="179"/>
      <c r="M15" s="179"/>
      <c r="N15" s="386"/>
      <c r="O15" s="386"/>
      <c r="P15" s="386"/>
      <c r="S15" s="149"/>
      <c r="T15" s="386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</row>
    <row r="16" spans="2:185" s="150" customFormat="1">
      <c r="B16" s="155" t="s">
        <v>121</v>
      </c>
      <c r="C16" s="354">
        <v>1.5066666666666666</v>
      </c>
      <c r="D16" s="356">
        <v>3.0143381127042348</v>
      </c>
      <c r="E16" s="355">
        <v>0</v>
      </c>
      <c r="F16" s="356">
        <v>6.5412445730824871</v>
      </c>
      <c r="G16" s="356">
        <v>1.6346014754809779</v>
      </c>
      <c r="H16" s="356">
        <v>1.5558309238606636</v>
      </c>
      <c r="I16" s="356">
        <v>3.1833227692090986</v>
      </c>
      <c r="J16" s="384"/>
      <c r="K16" s="384"/>
      <c r="L16" s="179"/>
      <c r="M16" s="179"/>
      <c r="N16" s="386"/>
      <c r="O16" s="386"/>
      <c r="P16" s="386"/>
      <c r="S16" s="149"/>
      <c r="T16" s="386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</row>
    <row r="17" spans="2:185" s="150" customFormat="1">
      <c r="B17" s="155" t="s">
        <v>122</v>
      </c>
      <c r="C17" s="354">
        <v>1.1399999999999999</v>
      </c>
      <c r="D17" s="356">
        <v>2.2807602534178057</v>
      </c>
      <c r="E17" s="355">
        <v>0</v>
      </c>
      <c r="F17" s="356">
        <v>4.9493487698986964</v>
      </c>
      <c r="G17" s="356">
        <v>1.2368002314479964</v>
      </c>
      <c r="H17" s="356">
        <v>1.1771995043370507</v>
      </c>
      <c r="I17" s="356">
        <v>2.408620325375026</v>
      </c>
      <c r="J17" s="384"/>
      <c r="K17" s="384"/>
      <c r="L17" s="179"/>
      <c r="M17" s="179"/>
      <c r="N17" s="386"/>
      <c r="O17" s="386"/>
      <c r="P17" s="386"/>
      <c r="S17" s="149"/>
      <c r="T17" s="386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</row>
    <row r="18" spans="2:185" s="150" customFormat="1">
      <c r="B18" s="155" t="s">
        <v>123</v>
      </c>
      <c r="C18" s="354">
        <v>2.94</v>
      </c>
      <c r="D18" s="356">
        <v>5.8819606535511832</v>
      </c>
      <c r="E18" s="355">
        <v>0</v>
      </c>
      <c r="F18" s="356">
        <v>12.764109985528215</v>
      </c>
      <c r="G18" s="356">
        <v>3.1896427021553597</v>
      </c>
      <c r="H18" s="356">
        <v>3.0359355638166043</v>
      </c>
      <c r="I18" s="356">
        <v>6.2117050496513828</v>
      </c>
      <c r="J18" s="384"/>
      <c r="K18" s="384"/>
      <c r="L18" s="179"/>
      <c r="M18" s="179"/>
      <c r="N18" s="386"/>
      <c r="O18" s="386"/>
      <c r="P18" s="386"/>
      <c r="S18" s="149"/>
      <c r="T18" s="386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</row>
    <row r="19" spans="2:185" s="150" customFormat="1">
      <c r="B19" s="155" t="s">
        <v>124</v>
      </c>
      <c r="C19" s="354">
        <v>8.6966666666666672</v>
      </c>
      <c r="D19" s="356">
        <v>17.399133044348115</v>
      </c>
      <c r="E19" s="356">
        <v>11.299263750541359</v>
      </c>
      <c r="F19" s="355">
        <v>0</v>
      </c>
      <c r="G19" s="356">
        <v>9.4351222334731677</v>
      </c>
      <c r="H19" s="356">
        <v>8.9804488503373268</v>
      </c>
      <c r="I19" s="356">
        <v>18.374533417846326</v>
      </c>
      <c r="J19" s="384"/>
      <c r="K19" s="384"/>
      <c r="L19" s="179"/>
      <c r="M19" s="179"/>
      <c r="N19" s="386"/>
      <c r="O19" s="386"/>
      <c r="P19" s="386"/>
      <c r="S19" s="149"/>
      <c r="T19" s="386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</row>
    <row r="20" spans="2:185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</row>
    <row r="21" spans="2:185" s="150" customFormat="1">
      <c r="C21" s="149"/>
      <c r="D21" s="387">
        <v>37257</v>
      </c>
      <c r="E21" s="387">
        <v>37288</v>
      </c>
      <c r="F21" s="387">
        <v>37316</v>
      </c>
      <c r="G21" s="387">
        <v>37347</v>
      </c>
      <c r="H21" s="387">
        <v>37377</v>
      </c>
      <c r="I21" s="387">
        <v>37408</v>
      </c>
      <c r="J21" s="387">
        <v>37438</v>
      </c>
      <c r="K21" s="387">
        <v>37469</v>
      </c>
      <c r="L21" s="387">
        <v>37500</v>
      </c>
      <c r="M21" s="387">
        <v>37530</v>
      </c>
      <c r="N21" s="387">
        <v>37561</v>
      </c>
      <c r="O21" s="387">
        <v>37591</v>
      </c>
      <c r="P21" s="387">
        <v>37622</v>
      </c>
      <c r="Q21" s="387">
        <v>37653</v>
      </c>
      <c r="R21" s="387">
        <v>37681</v>
      </c>
      <c r="S21" s="387">
        <v>37712</v>
      </c>
      <c r="T21" s="387">
        <v>37742</v>
      </c>
      <c r="U21" s="387">
        <v>37773</v>
      </c>
      <c r="V21" s="387">
        <v>37803</v>
      </c>
      <c r="W21" s="387">
        <v>37834</v>
      </c>
      <c r="X21" s="387">
        <v>37865</v>
      </c>
      <c r="Y21" s="387">
        <v>37895</v>
      </c>
      <c r="Z21" s="387">
        <v>37926</v>
      </c>
      <c r="AA21" s="387">
        <v>37956</v>
      </c>
      <c r="AB21" s="387">
        <v>37987</v>
      </c>
      <c r="AC21" s="387">
        <v>38018</v>
      </c>
      <c r="AD21" s="387">
        <v>38047</v>
      </c>
      <c r="AE21" s="387">
        <v>38078</v>
      </c>
      <c r="AF21" s="387">
        <v>38108</v>
      </c>
      <c r="AG21" s="387">
        <v>38139</v>
      </c>
      <c r="AH21" s="387">
        <v>38169</v>
      </c>
      <c r="AI21" s="387">
        <v>38200</v>
      </c>
      <c r="AJ21" s="387">
        <v>38231</v>
      </c>
      <c r="AK21" s="387">
        <v>38261</v>
      </c>
      <c r="AL21" s="387">
        <v>38292</v>
      </c>
      <c r="AM21" s="387">
        <v>38322</v>
      </c>
      <c r="AN21" s="387">
        <v>38353</v>
      </c>
      <c r="AO21" s="387">
        <v>38384</v>
      </c>
      <c r="AP21" s="387">
        <v>38412</v>
      </c>
      <c r="AQ21" s="387">
        <v>38443</v>
      </c>
      <c r="AR21" s="387">
        <v>38473</v>
      </c>
      <c r="AS21" s="387">
        <v>38504</v>
      </c>
      <c r="AT21" s="387">
        <v>38534</v>
      </c>
      <c r="AU21" s="387">
        <v>38565</v>
      </c>
      <c r="AV21" s="387">
        <v>38596</v>
      </c>
      <c r="AW21" s="387">
        <v>38626</v>
      </c>
      <c r="AX21" s="387">
        <v>38657</v>
      </c>
      <c r="AY21" s="387">
        <v>38687</v>
      </c>
      <c r="AZ21" s="387">
        <v>38718</v>
      </c>
      <c r="BA21" s="387">
        <v>38749</v>
      </c>
      <c r="BB21" s="387">
        <v>38777</v>
      </c>
      <c r="BC21" s="387">
        <v>38808</v>
      </c>
      <c r="BD21" s="387">
        <v>38838</v>
      </c>
      <c r="BE21" s="387">
        <v>38869</v>
      </c>
      <c r="BF21" s="387">
        <v>38899</v>
      </c>
      <c r="BG21" s="387">
        <v>38930</v>
      </c>
      <c r="BH21" s="387">
        <v>38961</v>
      </c>
      <c r="BI21" s="387">
        <v>38991</v>
      </c>
      <c r="BJ21" s="387">
        <v>39022</v>
      </c>
      <c r="BK21" s="387">
        <v>39052</v>
      </c>
      <c r="BL21" s="387">
        <v>39083</v>
      </c>
      <c r="BM21" s="387">
        <v>39114</v>
      </c>
      <c r="BN21" s="387">
        <v>39142</v>
      </c>
      <c r="BO21" s="387">
        <v>39173</v>
      </c>
      <c r="BP21" s="387">
        <v>39203</v>
      </c>
      <c r="BQ21" s="387">
        <v>39234</v>
      </c>
      <c r="BR21" s="387">
        <v>39264</v>
      </c>
      <c r="BS21" s="387">
        <v>39295</v>
      </c>
      <c r="BT21" s="387">
        <v>39326</v>
      </c>
      <c r="BU21" s="387">
        <v>39356</v>
      </c>
      <c r="BV21" s="387">
        <v>39387</v>
      </c>
      <c r="BW21" s="387">
        <v>39417</v>
      </c>
      <c r="BX21" s="387">
        <v>39448</v>
      </c>
      <c r="BY21" s="387">
        <v>39479</v>
      </c>
      <c r="BZ21" s="387">
        <v>39508</v>
      </c>
      <c r="CA21" s="387">
        <v>39539</v>
      </c>
      <c r="CB21" s="387">
        <v>39569</v>
      </c>
      <c r="CC21" s="387">
        <v>39600</v>
      </c>
      <c r="CD21" s="387">
        <v>39630</v>
      </c>
      <c r="CE21" s="387">
        <v>39661</v>
      </c>
      <c r="CF21" s="387">
        <v>39692</v>
      </c>
      <c r="CG21" s="387">
        <v>39722</v>
      </c>
      <c r="CH21" s="387">
        <v>39753</v>
      </c>
      <c r="CI21" s="387">
        <v>39783</v>
      </c>
      <c r="CJ21" s="387">
        <v>39814</v>
      </c>
      <c r="CK21" s="387">
        <v>39845</v>
      </c>
      <c r="CL21" s="387">
        <v>39873</v>
      </c>
      <c r="CM21" s="387">
        <v>39904</v>
      </c>
      <c r="CN21" s="387">
        <v>39934</v>
      </c>
      <c r="CO21" s="387">
        <v>39965</v>
      </c>
      <c r="CP21" s="387">
        <v>39995</v>
      </c>
      <c r="CQ21" s="387">
        <v>40026</v>
      </c>
      <c r="CR21" s="387">
        <v>40057</v>
      </c>
      <c r="CS21" s="387">
        <v>40087</v>
      </c>
      <c r="CT21" s="387">
        <v>40118</v>
      </c>
      <c r="CU21" s="387">
        <v>40148</v>
      </c>
      <c r="CV21" s="387">
        <v>40179</v>
      </c>
      <c r="CW21" s="387">
        <v>40210</v>
      </c>
      <c r="CX21" s="387">
        <v>40238</v>
      </c>
      <c r="CY21" s="387">
        <v>40269</v>
      </c>
      <c r="CZ21" s="387">
        <v>40299</v>
      </c>
      <c r="DA21" s="387">
        <v>40330</v>
      </c>
      <c r="DB21" s="387">
        <v>40360</v>
      </c>
      <c r="DC21" s="387">
        <v>40391</v>
      </c>
      <c r="DD21" s="387">
        <v>40422</v>
      </c>
      <c r="DE21" s="387">
        <v>40452</v>
      </c>
      <c r="DF21" s="387">
        <v>40483</v>
      </c>
      <c r="DG21" s="387">
        <v>40513</v>
      </c>
      <c r="DH21" s="387">
        <v>40544</v>
      </c>
      <c r="DI21" s="387">
        <v>40575</v>
      </c>
      <c r="DJ21" s="387">
        <v>40603</v>
      </c>
      <c r="DK21" s="387">
        <v>40634</v>
      </c>
      <c r="DL21" s="387">
        <v>40664</v>
      </c>
      <c r="DM21" s="387">
        <v>40695</v>
      </c>
      <c r="DN21" s="387">
        <v>40725</v>
      </c>
      <c r="DO21" s="387">
        <v>40756</v>
      </c>
      <c r="DP21" s="387">
        <v>40787</v>
      </c>
      <c r="DQ21" s="387">
        <v>40817</v>
      </c>
      <c r="DR21" s="387">
        <v>40848</v>
      </c>
      <c r="DS21" s="387">
        <v>40907</v>
      </c>
      <c r="DT21" s="387">
        <v>40938</v>
      </c>
      <c r="DU21" s="387">
        <v>40968</v>
      </c>
      <c r="DV21" s="387">
        <v>40998</v>
      </c>
      <c r="DW21" s="387">
        <v>41029</v>
      </c>
      <c r="DX21" s="387">
        <v>41059</v>
      </c>
      <c r="DY21" s="387">
        <v>41090</v>
      </c>
      <c r="DZ21" s="387">
        <v>41120</v>
      </c>
      <c r="EA21" s="387">
        <v>41151</v>
      </c>
      <c r="EB21" s="387">
        <v>41182</v>
      </c>
      <c r="EC21" s="387">
        <v>41212</v>
      </c>
      <c r="ED21" s="387">
        <v>41243</v>
      </c>
      <c r="EE21" s="387">
        <v>41273</v>
      </c>
      <c r="EF21" s="387">
        <v>41304</v>
      </c>
      <c r="EG21" s="387">
        <v>41333</v>
      </c>
      <c r="EH21" s="387">
        <v>41363</v>
      </c>
      <c r="EI21" s="387">
        <v>41394</v>
      </c>
      <c r="EJ21" s="387">
        <v>41424</v>
      </c>
      <c r="EK21" s="387">
        <v>41455</v>
      </c>
      <c r="EL21" s="387">
        <v>41485</v>
      </c>
      <c r="EM21" s="387">
        <v>41516</v>
      </c>
      <c r="EN21" s="387">
        <v>41547</v>
      </c>
      <c r="EO21" s="387">
        <v>41577</v>
      </c>
      <c r="EP21" s="387">
        <v>41608</v>
      </c>
      <c r="EQ21" s="387">
        <v>41638</v>
      </c>
      <c r="ER21" s="387">
        <v>41670</v>
      </c>
      <c r="ES21" s="387">
        <v>41671</v>
      </c>
      <c r="ET21" s="387">
        <v>41729</v>
      </c>
      <c r="EU21" s="387">
        <v>41759</v>
      </c>
      <c r="EV21" s="387">
        <v>41790</v>
      </c>
      <c r="EW21" s="387">
        <v>41820</v>
      </c>
      <c r="EX21" s="387">
        <v>41851</v>
      </c>
      <c r="EY21" s="387">
        <v>41881</v>
      </c>
      <c r="EZ21" s="387">
        <v>41912</v>
      </c>
      <c r="FA21" s="387">
        <v>41943</v>
      </c>
      <c r="FB21" s="387">
        <v>41973</v>
      </c>
      <c r="FC21" s="387">
        <v>42004</v>
      </c>
      <c r="FD21" s="387">
        <v>42035</v>
      </c>
      <c r="FE21" s="387">
        <v>42063</v>
      </c>
      <c r="FF21" s="387">
        <v>42064</v>
      </c>
      <c r="FG21" s="387">
        <v>42095</v>
      </c>
      <c r="FH21" s="387">
        <v>42125</v>
      </c>
      <c r="FI21" s="387">
        <v>42156</v>
      </c>
      <c r="FJ21" s="387">
        <v>42186</v>
      </c>
      <c r="FK21" s="387">
        <v>42217</v>
      </c>
      <c r="FL21" s="387">
        <v>42248</v>
      </c>
      <c r="FM21" s="387">
        <v>42278</v>
      </c>
      <c r="FN21" s="387">
        <v>42309</v>
      </c>
      <c r="FO21" s="387">
        <v>42339</v>
      </c>
      <c r="FP21" s="387">
        <v>42370</v>
      </c>
      <c r="FQ21" s="387">
        <v>42401</v>
      </c>
      <c r="FR21" s="387">
        <v>42430</v>
      </c>
      <c r="FS21" s="387">
        <v>42461</v>
      </c>
      <c r="FT21" s="387">
        <v>42491</v>
      </c>
      <c r="FU21" s="387">
        <v>42522</v>
      </c>
      <c r="FV21" s="387">
        <v>42552</v>
      </c>
      <c r="FW21" s="387">
        <v>42583</v>
      </c>
      <c r="FX21" s="387">
        <v>42614</v>
      </c>
      <c r="FY21" s="387">
        <v>42644</v>
      </c>
      <c r="FZ21" s="387">
        <v>42675</v>
      </c>
      <c r="GA21" s="387">
        <v>42705</v>
      </c>
      <c r="GB21" s="387">
        <v>42736</v>
      </c>
      <c r="GC21" s="387">
        <v>42767</v>
      </c>
    </row>
    <row r="22" spans="2:185" s="150" customFormat="1">
      <c r="C22" s="149"/>
      <c r="D22" s="149"/>
      <c r="E22" s="358"/>
      <c r="F22" s="358"/>
      <c r="G22" s="358"/>
      <c r="H22" s="358"/>
      <c r="I22" s="179"/>
      <c r="J22" s="179"/>
      <c r="K22" s="179"/>
      <c r="L22" s="358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</row>
    <row r="23" spans="2:185" s="150" customFormat="1">
      <c r="C23" s="149"/>
      <c r="D23" s="149"/>
      <c r="E23" s="358"/>
      <c r="F23" s="358"/>
      <c r="G23" s="358"/>
      <c r="H23" s="358"/>
      <c r="I23" s="179"/>
      <c r="J23" s="179"/>
      <c r="K23" s="179"/>
      <c r="L23" s="358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</row>
    <row r="24" spans="2:185" s="150" customFormat="1" hidden="1">
      <c r="B24" s="388" t="s">
        <v>204</v>
      </c>
      <c r="C24" s="389"/>
      <c r="D24" s="389"/>
      <c r="E24" s="390"/>
      <c r="F24" s="390"/>
      <c r="G24" s="390"/>
      <c r="H24" s="390"/>
      <c r="I24" s="391"/>
      <c r="J24" s="391"/>
      <c r="K24" s="391"/>
      <c r="L24" s="390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</row>
    <row r="25" spans="2:185" s="150" customFormat="1" hidden="1">
      <c r="B25" s="367" t="s">
        <v>127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</row>
    <row r="26" spans="2:185" s="150" customFormat="1" hidden="1">
      <c r="B26" s="368" t="s">
        <v>20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  <c r="EH26" s="393"/>
      <c r="EI26" s="393"/>
      <c r="EJ26" s="393"/>
      <c r="EK26" s="393"/>
      <c r="EL26" s="393"/>
      <c r="EM26" s="393"/>
      <c r="EN26" s="393"/>
      <c r="EO26" s="393"/>
      <c r="EP26" s="393"/>
      <c r="EQ26" s="393"/>
      <c r="ER26" s="393"/>
      <c r="ES26" s="393"/>
      <c r="ET26" s="393"/>
      <c r="EU26" s="393"/>
      <c r="EV26" s="393"/>
      <c r="EW26" s="393"/>
      <c r="EX26" s="393"/>
      <c r="EY26" s="393"/>
      <c r="EZ26" s="393"/>
      <c r="FA26" s="393"/>
      <c r="FB26" s="393"/>
      <c r="FC26" s="393"/>
      <c r="FD26" s="393"/>
      <c r="FE26" s="393"/>
      <c r="FF26" s="393"/>
      <c r="FG26" s="393"/>
      <c r="FH26" s="393"/>
      <c r="FI26" s="393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</row>
    <row r="27" spans="2:185" s="150" customFormat="1" hidden="1">
      <c r="B27" s="392" t="s">
        <v>24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  <c r="EH27" s="393"/>
      <c r="EI27" s="393"/>
      <c r="EJ27" s="393"/>
      <c r="EK27" s="393"/>
      <c r="EL27" s="393"/>
      <c r="EM27" s="393"/>
      <c r="EN27" s="393"/>
      <c r="EO27" s="393"/>
      <c r="EP27" s="393"/>
      <c r="EQ27" s="393"/>
      <c r="ER27" s="393"/>
      <c r="ES27" s="393"/>
      <c r="ET27" s="393"/>
      <c r="EU27" s="393"/>
      <c r="EV27" s="393"/>
      <c r="EW27" s="393"/>
      <c r="EX27" s="393"/>
      <c r="EY27" s="393"/>
      <c r="EZ27" s="393"/>
      <c r="FA27" s="393"/>
      <c r="FB27" s="393"/>
      <c r="FC27" s="393"/>
      <c r="FD27" s="393"/>
      <c r="FE27" s="393"/>
      <c r="FF27" s="393"/>
      <c r="FG27" s="393"/>
      <c r="FH27" s="393"/>
      <c r="FI27" s="393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</row>
    <row r="28" spans="2:185" s="150" customFormat="1" hidden="1">
      <c r="B28" s="392" t="s">
        <v>25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  <c r="EH28" s="393"/>
      <c r="EI28" s="393"/>
      <c r="EJ28" s="393"/>
      <c r="EK28" s="393"/>
      <c r="EL28" s="393"/>
      <c r="EM28" s="393"/>
      <c r="EN28" s="393"/>
      <c r="EO28" s="393"/>
      <c r="EP28" s="393"/>
      <c r="EQ28" s="393"/>
      <c r="ER28" s="393"/>
      <c r="ES28" s="393"/>
      <c r="ET28" s="393"/>
      <c r="EU28" s="393"/>
      <c r="EV28" s="393"/>
      <c r="EW28" s="393"/>
      <c r="EX28" s="393"/>
      <c r="EY28" s="393"/>
      <c r="EZ28" s="393"/>
      <c r="FA28" s="393"/>
      <c r="FB28" s="393"/>
      <c r="FC28" s="393"/>
      <c r="FD28" s="393"/>
      <c r="FE28" s="393"/>
      <c r="FF28" s="393"/>
      <c r="FG28" s="393"/>
      <c r="FH28" s="393"/>
      <c r="FI28" s="393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</row>
    <row r="29" spans="2:185" s="150" customFormat="1" hidden="1">
      <c r="B29" s="392" t="s">
        <v>26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3"/>
      <c r="EW29" s="393"/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</row>
    <row r="30" spans="2:185" s="150" customFormat="1" hidden="1">
      <c r="B30" s="392" t="s">
        <v>27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  <c r="EH30" s="393"/>
      <c r="EI30" s="393"/>
      <c r="EJ30" s="393"/>
      <c r="EK30" s="393"/>
      <c r="EL30" s="393"/>
      <c r="EM30" s="393"/>
      <c r="EN30" s="393"/>
      <c r="EO30" s="393"/>
      <c r="EP30" s="393"/>
      <c r="EQ30" s="393"/>
      <c r="ER30" s="393"/>
      <c r="ES30" s="393"/>
      <c r="ET30" s="393"/>
      <c r="EU30" s="393"/>
      <c r="EV30" s="393"/>
      <c r="EW30" s="393"/>
      <c r="EX30" s="393"/>
      <c r="EY30" s="393"/>
      <c r="EZ30" s="393"/>
      <c r="FA30" s="393"/>
      <c r="FB30" s="393"/>
      <c r="FC30" s="393"/>
      <c r="FD30" s="393"/>
      <c r="FE30" s="393"/>
      <c r="FF30" s="393"/>
      <c r="FG30" s="393"/>
      <c r="FH30" s="393"/>
      <c r="FI30" s="393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</row>
    <row r="31" spans="2:185" s="150" customFormat="1" hidden="1"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</row>
    <row r="32" spans="2:185" s="150" customFormat="1" hidden="1">
      <c r="B32" s="367" t="s">
        <v>125</v>
      </c>
      <c r="C32" s="389"/>
      <c r="D32" s="389"/>
      <c r="E32" s="390"/>
      <c r="F32" s="390"/>
      <c r="G32" s="390"/>
      <c r="H32" s="390"/>
      <c r="I32" s="391"/>
      <c r="J32" s="391"/>
      <c r="K32" s="391"/>
      <c r="L32" s="390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94"/>
      <c r="FB32" s="394"/>
      <c r="FC32" s="394"/>
      <c r="FD32" s="394"/>
      <c r="FE32" s="394"/>
      <c r="FF32" s="394"/>
      <c r="FG32" s="394"/>
      <c r="FH32" s="394"/>
      <c r="FI32" s="394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</row>
    <row r="33" spans="2:185" s="150" customFormat="1" hidden="1">
      <c r="B33" s="368" t="s">
        <v>20</v>
      </c>
      <c r="C33" s="389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  <c r="EH33" s="393"/>
      <c r="EI33" s="393"/>
      <c r="EJ33" s="393"/>
      <c r="EK33" s="393"/>
      <c r="EL33" s="393"/>
      <c r="EM33" s="393"/>
      <c r="EN33" s="393"/>
      <c r="EO33" s="393"/>
      <c r="EP33" s="393"/>
      <c r="EQ33" s="393"/>
      <c r="ER33" s="393"/>
      <c r="ES33" s="393"/>
      <c r="ET33" s="393"/>
      <c r="EU33" s="393"/>
      <c r="EV33" s="393"/>
      <c r="EW33" s="393"/>
      <c r="EX33" s="393"/>
      <c r="EY33" s="393"/>
      <c r="EZ33" s="393"/>
      <c r="FA33" s="393"/>
      <c r="FB33" s="393"/>
      <c r="FC33" s="393"/>
      <c r="FD33" s="393"/>
      <c r="FE33" s="393"/>
      <c r="FF33" s="393"/>
      <c r="FG33" s="393"/>
      <c r="FH33" s="393"/>
      <c r="FI33" s="393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</row>
    <row r="34" spans="2:185" s="150" customFormat="1" hidden="1">
      <c r="B34" s="392" t="s">
        <v>24</v>
      </c>
      <c r="C34" s="389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  <c r="EH34" s="393"/>
      <c r="EI34" s="393"/>
      <c r="EJ34" s="393"/>
      <c r="EK34" s="393"/>
      <c r="EL34" s="393"/>
      <c r="EM34" s="393"/>
      <c r="EN34" s="393"/>
      <c r="EO34" s="393"/>
      <c r="EP34" s="393"/>
      <c r="EQ34" s="393"/>
      <c r="ER34" s="393"/>
      <c r="ES34" s="393"/>
      <c r="ET34" s="393"/>
      <c r="EU34" s="393"/>
      <c r="EV34" s="393"/>
      <c r="EW34" s="393"/>
      <c r="EX34" s="393"/>
      <c r="EY34" s="393"/>
      <c r="EZ34" s="393"/>
      <c r="FA34" s="393"/>
      <c r="FB34" s="393"/>
      <c r="FC34" s="393"/>
      <c r="FD34" s="393"/>
      <c r="FE34" s="393"/>
      <c r="FF34" s="393"/>
      <c r="FG34" s="393"/>
      <c r="FH34" s="393"/>
      <c r="FI34" s="393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</row>
    <row r="35" spans="2:185" s="150" customFormat="1" hidden="1">
      <c r="B35" s="392" t="s">
        <v>25</v>
      </c>
      <c r="C35" s="389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  <c r="EH35" s="393"/>
      <c r="EI35" s="393"/>
      <c r="EJ35" s="393"/>
      <c r="EK35" s="393"/>
      <c r="EL35" s="393"/>
      <c r="EM35" s="393"/>
      <c r="EN35" s="393"/>
      <c r="EO35" s="393"/>
      <c r="EP35" s="393"/>
      <c r="EQ35" s="393"/>
      <c r="ER35" s="393"/>
      <c r="ES35" s="393"/>
      <c r="ET35" s="393"/>
      <c r="EU35" s="393"/>
      <c r="EV35" s="393"/>
      <c r="EW35" s="393"/>
      <c r="EX35" s="393"/>
      <c r="EY35" s="393"/>
      <c r="EZ35" s="393"/>
      <c r="FA35" s="393"/>
      <c r="FB35" s="393"/>
      <c r="FC35" s="393"/>
      <c r="FD35" s="393"/>
      <c r="FE35" s="393"/>
      <c r="FF35" s="393"/>
      <c r="FG35" s="393"/>
      <c r="FH35" s="393"/>
      <c r="FI35" s="393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</row>
    <row r="36" spans="2:185" s="150" customFormat="1" hidden="1">
      <c r="B36" s="392" t="s">
        <v>26</v>
      </c>
      <c r="C36" s="389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  <c r="EH36" s="393"/>
      <c r="EI36" s="393"/>
      <c r="EJ36" s="393"/>
      <c r="EK36" s="393"/>
      <c r="EL36" s="393"/>
      <c r="EM36" s="393"/>
      <c r="EN36" s="393"/>
      <c r="EO36" s="393"/>
      <c r="EP36" s="393"/>
      <c r="EQ36" s="393"/>
      <c r="ER36" s="393"/>
      <c r="ES36" s="393"/>
      <c r="ET36" s="393"/>
      <c r="EU36" s="393"/>
      <c r="EV36" s="393"/>
      <c r="EW36" s="393"/>
      <c r="EX36" s="393"/>
      <c r="EY36" s="393"/>
      <c r="EZ36" s="393"/>
      <c r="FA36" s="393"/>
      <c r="FB36" s="393"/>
      <c r="FC36" s="393"/>
      <c r="FD36" s="393"/>
      <c r="FE36" s="393"/>
      <c r="FF36" s="393"/>
      <c r="FG36" s="393"/>
      <c r="FH36" s="393"/>
      <c r="FI36" s="393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</row>
    <row r="37" spans="2:185" s="150" customFormat="1" hidden="1">
      <c r="B37" s="392" t="s">
        <v>27</v>
      </c>
      <c r="C37" s="389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  <c r="EH37" s="393"/>
      <c r="EI37" s="393"/>
      <c r="EJ37" s="393"/>
      <c r="EK37" s="393"/>
      <c r="EL37" s="393"/>
      <c r="EM37" s="393"/>
      <c r="EN37" s="393"/>
      <c r="EO37" s="393"/>
      <c r="EP37" s="393"/>
      <c r="EQ37" s="393"/>
      <c r="ER37" s="393"/>
      <c r="ES37" s="393"/>
      <c r="ET37" s="393"/>
      <c r="EU37" s="393"/>
      <c r="EV37" s="393"/>
      <c r="EW37" s="393"/>
      <c r="EX37" s="393"/>
      <c r="EY37" s="393"/>
      <c r="EZ37" s="393"/>
      <c r="FA37" s="393"/>
      <c r="FB37" s="393"/>
      <c r="FC37" s="393"/>
      <c r="FD37" s="393"/>
      <c r="FE37" s="393"/>
      <c r="FF37" s="393"/>
      <c r="FG37" s="393"/>
      <c r="FH37" s="393"/>
      <c r="FI37" s="393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</row>
    <row r="38" spans="2:185" s="150" customFormat="1" hidden="1">
      <c r="B38" s="388"/>
      <c r="C38" s="389"/>
      <c r="D38" s="389"/>
      <c r="E38" s="390"/>
      <c r="F38" s="390"/>
      <c r="G38" s="390"/>
      <c r="H38" s="390"/>
      <c r="I38" s="391"/>
      <c r="J38" s="391"/>
      <c r="K38" s="391"/>
      <c r="L38" s="390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93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</row>
    <row r="39" spans="2:185" s="150" customFormat="1" hidden="1">
      <c r="B39" s="367" t="s">
        <v>128</v>
      </c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3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</row>
    <row r="40" spans="2:185" s="150" customFormat="1" hidden="1">
      <c r="B40" s="368" t="s">
        <v>20</v>
      </c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3"/>
      <c r="EW40" s="393"/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</row>
    <row r="41" spans="2:185" s="150" customFormat="1" hidden="1">
      <c r="B41" s="392" t="s">
        <v>24</v>
      </c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  <c r="EH41" s="393"/>
      <c r="EI41" s="393"/>
      <c r="EJ41" s="393"/>
      <c r="EK41" s="393"/>
      <c r="EL41" s="393"/>
      <c r="EM41" s="393"/>
      <c r="EN41" s="393"/>
      <c r="EO41" s="393"/>
      <c r="EP41" s="393"/>
      <c r="EQ41" s="393"/>
      <c r="ER41" s="393"/>
      <c r="ES41" s="393"/>
      <c r="ET41" s="393"/>
      <c r="EU41" s="393"/>
      <c r="EV41" s="393"/>
      <c r="EW41" s="393"/>
      <c r="EX41" s="393"/>
      <c r="EY41" s="393"/>
      <c r="EZ41" s="393"/>
      <c r="FA41" s="393"/>
      <c r="FB41" s="393"/>
      <c r="FC41" s="393"/>
      <c r="FD41" s="393"/>
      <c r="FE41" s="393"/>
      <c r="FF41" s="393"/>
      <c r="FG41" s="393"/>
      <c r="FH41" s="393"/>
      <c r="FI41" s="393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</row>
    <row r="42" spans="2:185" s="150" customFormat="1" hidden="1">
      <c r="B42" s="392" t="s">
        <v>25</v>
      </c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  <c r="EH42" s="393"/>
      <c r="EI42" s="393"/>
      <c r="EJ42" s="393"/>
      <c r="EK42" s="393"/>
      <c r="EL42" s="393"/>
      <c r="EM42" s="393"/>
      <c r="EN42" s="393"/>
      <c r="EO42" s="393"/>
      <c r="EP42" s="393"/>
      <c r="EQ42" s="393"/>
      <c r="ER42" s="393"/>
      <c r="ES42" s="393"/>
      <c r="ET42" s="393"/>
      <c r="EU42" s="393"/>
      <c r="EV42" s="393"/>
      <c r="EW42" s="393"/>
      <c r="EX42" s="393"/>
      <c r="EY42" s="393"/>
      <c r="EZ42" s="393"/>
      <c r="FA42" s="393"/>
      <c r="FB42" s="393"/>
      <c r="FC42" s="393"/>
      <c r="FD42" s="393"/>
      <c r="FE42" s="393"/>
      <c r="FF42" s="393"/>
      <c r="FG42" s="393"/>
      <c r="FH42" s="393"/>
      <c r="FI42" s="393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</row>
    <row r="43" spans="2:185" s="150" customFormat="1" hidden="1">
      <c r="B43" s="392" t="s">
        <v>26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  <c r="EH43" s="393"/>
      <c r="EI43" s="393"/>
      <c r="EJ43" s="393"/>
      <c r="EK43" s="393"/>
      <c r="EL43" s="393"/>
      <c r="EM43" s="393"/>
      <c r="EN43" s="393"/>
      <c r="EO43" s="393"/>
      <c r="EP43" s="393"/>
      <c r="EQ43" s="393"/>
      <c r="ER43" s="393"/>
      <c r="ES43" s="393"/>
      <c r="ET43" s="393"/>
      <c r="EU43" s="393"/>
      <c r="EV43" s="393"/>
      <c r="EW43" s="393"/>
      <c r="EX43" s="393"/>
      <c r="EY43" s="393"/>
      <c r="EZ43" s="393"/>
      <c r="FA43" s="393"/>
      <c r="FB43" s="393"/>
      <c r="FC43" s="393"/>
      <c r="FD43" s="393"/>
      <c r="FE43" s="393"/>
      <c r="FF43" s="393"/>
      <c r="FG43" s="393"/>
      <c r="FH43" s="393"/>
      <c r="FI43" s="393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</row>
    <row r="44" spans="2:185" s="150" customFormat="1" hidden="1">
      <c r="B44" s="392" t="s">
        <v>27</v>
      </c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  <c r="EH44" s="393"/>
      <c r="EI44" s="393"/>
      <c r="EJ44" s="393"/>
      <c r="EK44" s="393"/>
      <c r="EL44" s="393"/>
      <c r="EM44" s="393"/>
      <c r="EN44" s="393"/>
      <c r="EO44" s="393"/>
      <c r="EP44" s="393"/>
      <c r="EQ44" s="393"/>
      <c r="ER44" s="393"/>
      <c r="ES44" s="393"/>
      <c r="ET44" s="393"/>
      <c r="EU44" s="393"/>
      <c r="EV44" s="393"/>
      <c r="EW44" s="393"/>
      <c r="EX44" s="393"/>
      <c r="EY44" s="393"/>
      <c r="EZ44" s="393"/>
      <c r="FA44" s="393"/>
      <c r="FB44" s="393"/>
      <c r="FC44" s="393"/>
      <c r="FD44" s="393"/>
      <c r="FE44" s="393"/>
      <c r="FF44" s="393"/>
      <c r="FG44" s="393"/>
      <c r="FH44" s="393"/>
      <c r="FI44" s="393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</row>
    <row r="45" spans="2:185" s="150" customFormat="1" hidden="1"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</row>
    <row r="46" spans="2:185" s="319" customFormat="1">
      <c r="C46" s="359"/>
      <c r="D46" s="359"/>
      <c r="E46" s="361"/>
      <c r="F46" s="361"/>
      <c r="G46" s="361"/>
      <c r="H46" s="361"/>
      <c r="I46" s="362"/>
      <c r="J46" s="362"/>
      <c r="K46" s="362"/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</row>
    <row r="47" spans="2:185" s="319" customFormat="1">
      <c r="C47" s="359"/>
      <c r="D47" s="359"/>
      <c r="E47" s="361"/>
      <c r="F47" s="361"/>
      <c r="G47" s="361"/>
      <c r="H47" s="361"/>
      <c r="I47" s="362"/>
      <c r="J47" s="362"/>
      <c r="K47" s="362"/>
      <c r="L47" s="361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</row>
    <row r="48" spans="2:185" s="319" customFormat="1">
      <c r="B48" s="374" t="s">
        <v>205</v>
      </c>
      <c r="C48" s="37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</row>
    <row r="49" spans="2:255" s="319" customFormat="1">
      <c r="B49" s="374" t="s">
        <v>352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U49" s="407"/>
      <c r="FV49" s="407"/>
      <c r="FW49" s="407"/>
      <c r="FX49" s="407"/>
      <c r="FY49" s="407"/>
      <c r="FZ49" s="407"/>
      <c r="GA49" s="407"/>
      <c r="GB49" s="407"/>
      <c r="GC49" s="407"/>
    </row>
    <row r="50" spans="2:255" s="234" customFormat="1">
      <c r="B50" s="378" t="s">
        <v>20</v>
      </c>
      <c r="C50" s="378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>
        <v>100</v>
      </c>
      <c r="FD50" s="395">
        <v>100.53</v>
      </c>
      <c r="FE50" s="395">
        <v>101.16333899999999</v>
      </c>
      <c r="FF50" s="395">
        <v>101.6893883628</v>
      </c>
      <c r="FG50" s="395">
        <v>102.41138302017589</v>
      </c>
      <c r="FH50" s="395">
        <v>103.4662202652837</v>
      </c>
      <c r="FI50" s="395">
        <v>104.58365544414875</v>
      </c>
      <c r="FJ50" s="380">
        <v>105.77590911621205</v>
      </c>
      <c r="FK50" s="380">
        <v>106.83366820737417</v>
      </c>
      <c r="FL50" s="380">
        <v>107.98747182401381</v>
      </c>
      <c r="FM50" s="380">
        <v>111.57265588857106</v>
      </c>
      <c r="FN50" s="380">
        <v>112.90037049364506</v>
      </c>
      <c r="FO50" s="380">
        <v>114.45722128276623</v>
      </c>
      <c r="FP50" s="380">
        <v>118.25720102935405</v>
      </c>
      <c r="FQ50" s="380">
        <v>122.15968866332273</v>
      </c>
      <c r="FR50" s="380">
        <v>126.12987854488071</v>
      </c>
      <c r="FS50" s="380">
        <v>130.039904779772</v>
      </c>
      <c r="FT50" s="380">
        <v>134.34422562798244</v>
      </c>
      <c r="FU50" s="380">
        <v>138.54919989013831</v>
      </c>
      <c r="FV50" s="380">
        <v>144.45139580545819</v>
      </c>
      <c r="FW50" s="380">
        <v>149.23273700661883</v>
      </c>
      <c r="FX50" s="380">
        <f t="shared" ref="FX50:FX51" si="0">+FX148</f>
        <v>152.42631757856049</v>
      </c>
      <c r="FY50" s="380">
        <v>154.74319760575463</v>
      </c>
      <c r="FZ50" s="380">
        <v>158.2868168309264</v>
      </c>
      <c r="GA50" s="380">
        <v>161.51586789427728</v>
      </c>
      <c r="GB50" s="380">
        <v>165.14997492189852</v>
      </c>
      <c r="GC50" s="380">
        <v>168.94842434510218</v>
      </c>
    </row>
    <row r="51" spans="2:255" s="234" customFormat="1">
      <c r="B51" s="378" t="s">
        <v>24</v>
      </c>
      <c r="C51" s="378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>
        <v>100</v>
      </c>
      <c r="FD51" s="395">
        <v>100.33000000000001</v>
      </c>
      <c r="FE51" s="395">
        <v>101.182805</v>
      </c>
      <c r="FF51" s="395">
        <v>101.830374952</v>
      </c>
      <c r="FG51" s="395">
        <v>102.57373668914961</v>
      </c>
      <c r="FH51" s="395">
        <v>103.49690031935195</v>
      </c>
      <c r="FI51" s="395">
        <v>104.64571591289678</v>
      </c>
      <c r="FJ51" s="380">
        <v>106.02703936294702</v>
      </c>
      <c r="FK51" s="380">
        <v>107.22514490774833</v>
      </c>
      <c r="FL51" s="380">
        <v>108.52256916113208</v>
      </c>
      <c r="FM51" s="380">
        <v>110.20466898312964</v>
      </c>
      <c r="FN51" s="380">
        <v>111.76957528269007</v>
      </c>
      <c r="FO51" s="380">
        <v>113.40875184312473</v>
      </c>
      <c r="FP51" s="380">
        <v>115.16658749669317</v>
      </c>
      <c r="FQ51" s="380">
        <v>119.95751753655561</v>
      </c>
      <c r="FR51" s="380">
        <v>124.45592444417646</v>
      </c>
      <c r="FS51" s="380">
        <v>128.55052435838985</v>
      </c>
      <c r="FT51" s="380">
        <v>134.11676206310813</v>
      </c>
      <c r="FU51" s="380">
        <v>138.62308526842858</v>
      </c>
      <c r="FV51" s="380">
        <v>147.24544117212486</v>
      </c>
      <c r="FW51" s="380">
        <v>153.91565965722211</v>
      </c>
      <c r="FX51" s="380">
        <f t="shared" si="0"/>
        <v>157.20945477388668</v>
      </c>
      <c r="FY51" s="380">
        <v>158.51429324850994</v>
      </c>
      <c r="FZ51" s="380">
        <v>160.30550476221811</v>
      </c>
      <c r="GA51" s="380">
        <v>163.65588981174847</v>
      </c>
      <c r="GB51" s="380">
        <v>166.97810437492697</v>
      </c>
      <c r="GC51" s="380">
        <v>169.36589126748842</v>
      </c>
    </row>
    <row r="52" spans="2:255" s="234" customFormat="1">
      <c r="B52" s="378" t="s">
        <v>25</v>
      </c>
      <c r="C52" s="378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>
        <v>99.999999999999986</v>
      </c>
      <c r="FD52" s="395">
        <v>100.90243681227075</v>
      </c>
      <c r="FE52" s="395">
        <v>101.46061932057353</v>
      </c>
      <c r="FF52" s="395">
        <v>102.00466044094928</v>
      </c>
      <c r="FG52" s="395">
        <v>102.85787281451047</v>
      </c>
      <c r="FH52" s="395">
        <v>104.09046034449439</v>
      </c>
      <c r="FI52" s="395">
        <v>105.09062821381673</v>
      </c>
      <c r="FJ52" s="380">
        <v>106.14796240972493</v>
      </c>
      <c r="FK52" s="380">
        <v>107.20945664873318</v>
      </c>
      <c r="FL52" s="380">
        <v>108.36697173288233</v>
      </c>
      <c r="FM52" s="380">
        <v>113.42881814552987</v>
      </c>
      <c r="FN52" s="380">
        <v>114.71547882619259</v>
      </c>
      <c r="FO52" s="380">
        <v>116.38175271197869</v>
      </c>
      <c r="FP52" s="380">
        <v>121.99293209506691</v>
      </c>
      <c r="FQ52" s="380">
        <v>125.21327553525818</v>
      </c>
      <c r="FR52" s="380">
        <v>129.50221586908535</v>
      </c>
      <c r="FS52" s="380">
        <v>133.40272544938298</v>
      </c>
      <c r="FT52" s="380">
        <v>137.18042498903287</v>
      </c>
      <c r="FU52" s="380">
        <v>141.8558300591379</v>
      </c>
      <c r="FV52" s="380">
        <v>146.24401259468141</v>
      </c>
      <c r="FW52" s="380">
        <v>150.04270946546279</v>
      </c>
      <c r="FX52" s="380">
        <f t="shared" ref="FX52" si="1">+SUMPRODUCT($D$8:$D$19,FX149:FX160)/100</f>
        <v>154.00146746868907</v>
      </c>
      <c r="FY52" s="380">
        <v>158.1671738255159</v>
      </c>
      <c r="FZ52" s="380">
        <v>161.84532190561742</v>
      </c>
      <c r="GA52" s="380">
        <v>165.86569069028974</v>
      </c>
      <c r="GB52" s="380">
        <v>170.05457758600599</v>
      </c>
      <c r="GC52" s="380">
        <v>175.23893037622707</v>
      </c>
    </row>
    <row r="53" spans="2:255" s="234" customFormat="1">
      <c r="B53" s="378" t="s">
        <v>26</v>
      </c>
      <c r="C53" s="378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>
        <v>99.999999999999986</v>
      </c>
      <c r="FD53" s="395">
        <v>100.49820051970549</v>
      </c>
      <c r="FE53" s="395">
        <v>101.3108293389779</v>
      </c>
      <c r="FF53" s="395">
        <v>101.98096330203994</v>
      </c>
      <c r="FG53" s="395">
        <v>102.79257621385878</v>
      </c>
      <c r="FH53" s="395">
        <v>103.70856653216042</v>
      </c>
      <c r="FI53" s="395">
        <v>104.84796699479185</v>
      </c>
      <c r="FJ53" s="380">
        <v>106.17575475452622</v>
      </c>
      <c r="FK53" s="380">
        <v>107.3263385523517</v>
      </c>
      <c r="FL53" s="380">
        <v>108.61381693821576</v>
      </c>
      <c r="FM53" s="380">
        <v>110.53082100773072</v>
      </c>
      <c r="FN53" s="380">
        <v>112.09868177976166</v>
      </c>
      <c r="FO53" s="380">
        <v>113.80540649208098</v>
      </c>
      <c r="FP53" s="380">
        <v>115.82322065499361</v>
      </c>
      <c r="FQ53" s="380">
        <v>119.9841121936455</v>
      </c>
      <c r="FR53" s="380">
        <v>124.12592009689578</v>
      </c>
      <c r="FS53" s="380">
        <v>128.06977278423696</v>
      </c>
      <c r="FT53" s="380">
        <v>133.1153620316241</v>
      </c>
      <c r="FU53" s="380">
        <v>137.8692892226498</v>
      </c>
      <c r="FV53" s="380">
        <v>145.2480165045867</v>
      </c>
      <c r="FW53" s="380">
        <v>151.10082562839017</v>
      </c>
      <c r="FX53" s="380">
        <f t="shared" ref="FX53" si="2">+SUMPRODUCT($E$8:$E$19,FX149:FX160)/100</f>
        <v>155.04760532632687</v>
      </c>
      <c r="FY53" s="380">
        <v>157.84377134448724</v>
      </c>
      <c r="FZ53" s="380">
        <v>160.88452259027611</v>
      </c>
      <c r="GA53" s="380">
        <v>164.75404505630544</v>
      </c>
      <c r="GB53" s="380">
        <v>168.62811749868891</v>
      </c>
      <c r="GC53" s="380">
        <v>171.86045419193596</v>
      </c>
    </row>
    <row r="54" spans="2:255" s="234" customFormat="1">
      <c r="B54" s="378" t="s">
        <v>27</v>
      </c>
      <c r="C54" s="378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>
        <v>99.999999999999986</v>
      </c>
      <c r="FD54" s="395">
        <v>101.01016497829231</v>
      </c>
      <c r="FE54" s="395">
        <v>101.35787645441386</v>
      </c>
      <c r="FF54" s="395">
        <v>101.70538593671367</v>
      </c>
      <c r="FG54" s="395">
        <v>102.45906470278941</v>
      </c>
      <c r="FH54" s="395">
        <v>104.0776614949326</v>
      </c>
      <c r="FI54" s="395">
        <v>104.93536605346651</v>
      </c>
      <c r="FJ54" s="380">
        <v>105.79251008579369</v>
      </c>
      <c r="FK54" s="380">
        <v>106.85295869966947</v>
      </c>
      <c r="FL54" s="380">
        <v>107.88000843617291</v>
      </c>
      <c r="FM54" s="380">
        <v>116.11136456086497</v>
      </c>
      <c r="FN54" s="380">
        <v>117.06259331705128</v>
      </c>
      <c r="FO54" s="380">
        <v>118.53485780319204</v>
      </c>
      <c r="FP54" s="380">
        <v>127.78588961354647</v>
      </c>
      <c r="FQ54" s="380">
        <v>131.2738736231459</v>
      </c>
      <c r="FR54" s="380">
        <v>136.5093166721386</v>
      </c>
      <c r="FS54" s="380">
        <v>140.68645912056513</v>
      </c>
      <c r="FT54" s="380">
        <v>144.11125588383265</v>
      </c>
      <c r="FU54" s="380">
        <v>148.15711693756276</v>
      </c>
      <c r="FV54" s="380">
        <v>151.74676013807132</v>
      </c>
      <c r="FW54" s="380">
        <v>154.91705323179482</v>
      </c>
      <c r="FX54" s="380">
        <f t="shared" ref="FX54" si="3">+SUMPRODUCT($F$8:$F$19,FX149:FX160)/100</f>
        <v>157.47187649642169</v>
      </c>
      <c r="FY54" s="380">
        <v>160.00160077616368</v>
      </c>
      <c r="FZ54" s="380">
        <v>161.71216705098988</v>
      </c>
      <c r="GA54" s="380">
        <v>164.78173056093866</v>
      </c>
      <c r="GB54" s="380">
        <v>168.14060984127502</v>
      </c>
      <c r="GC54" s="380">
        <v>173.77497426459996</v>
      </c>
    </row>
    <row r="55" spans="2:255" s="234" customFormat="1">
      <c r="B55" s="378"/>
      <c r="C55" s="378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U55" s="408"/>
      <c r="FV55" s="408"/>
      <c r="FW55" s="408"/>
      <c r="FX55" s="408"/>
      <c r="FY55" s="408"/>
      <c r="FZ55" s="408"/>
      <c r="GA55" s="408"/>
      <c r="GB55" s="408"/>
      <c r="GC55" s="408"/>
    </row>
    <row r="56" spans="2:255" s="234" customFormat="1">
      <c r="B56" s="374" t="s">
        <v>126</v>
      </c>
      <c r="C56" s="374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407"/>
      <c r="FV56" s="407"/>
      <c r="FW56" s="407"/>
      <c r="FX56" s="407"/>
      <c r="FY56" s="407"/>
      <c r="FZ56" s="407"/>
      <c r="GA56" s="407"/>
      <c r="GB56" s="407"/>
      <c r="GC56" s="407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80"/>
      <c r="FK57" s="380"/>
      <c r="FL57" s="380"/>
      <c r="FM57" s="380"/>
      <c r="FN57" s="380">
        <v>104.90950513518538</v>
      </c>
      <c r="FO57" s="380">
        <v>106.11427357541591</v>
      </c>
      <c r="FP57" s="380">
        <v>107.59154032786206</v>
      </c>
      <c r="FQ57" s="380">
        <v>109.34123613313893</v>
      </c>
      <c r="FR57" s="380">
        <v>111.37794364831234</v>
      </c>
      <c r="FS57" s="380">
        <v>113.68032046161203</v>
      </c>
      <c r="FT57" s="380">
        <v>116.25348757517027</v>
      </c>
      <c r="FU57" s="380">
        <v>119.08394961233607</v>
      </c>
      <c r="FV57" s="380">
        <v>122.30690683643991</v>
      </c>
      <c r="FW57" s="380">
        <v>125.84016256971027</v>
      </c>
      <c r="FX57" s="380">
        <f t="shared" ref="FX57:FX58" si="4">+FX163</f>
        <v>129.5433997159225</v>
      </c>
      <c r="FY57" s="380">
        <v>133.14094485902115</v>
      </c>
      <c r="FZ57" s="380">
        <v>136.92314872046126</v>
      </c>
      <c r="GA57" s="380">
        <v>140.84470260475385</v>
      </c>
      <c r="GB57" s="380">
        <v>144.7524337624659</v>
      </c>
      <c r="GC57" s="380">
        <v>148.65149506928086</v>
      </c>
    </row>
    <row r="58" spans="2:255" s="234" customFormat="1">
      <c r="B58" s="378" t="s">
        <v>24</v>
      </c>
      <c r="C58" s="378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80"/>
      <c r="FK58" s="380"/>
      <c r="FL58" s="380"/>
      <c r="FM58" s="380"/>
      <c r="FN58" s="380">
        <v>104.81737754758711</v>
      </c>
      <c r="FO58" s="380">
        <v>105.93477353451418</v>
      </c>
      <c r="FP58" s="380">
        <v>107.17115582590527</v>
      </c>
      <c r="FQ58" s="380">
        <v>108.73571520395159</v>
      </c>
      <c r="FR58" s="380">
        <v>110.62117766163294</v>
      </c>
      <c r="FS58" s="380">
        <v>112.78590996740297</v>
      </c>
      <c r="FT58" s="380">
        <v>115.33756511271599</v>
      </c>
      <c r="FU58" s="380">
        <v>118.16901255901031</v>
      </c>
      <c r="FV58" s="380">
        <v>121.60387937644181</v>
      </c>
      <c r="FW58" s="380">
        <v>125.49475560556461</v>
      </c>
      <c r="FX58" s="380">
        <f t="shared" si="4"/>
        <v>129.55199607329416</v>
      </c>
      <c r="FY58" s="380">
        <v>133.57779809540918</v>
      </c>
      <c r="FZ58" s="380">
        <v>137.62245888536987</v>
      </c>
      <c r="GA58" s="380">
        <v>141.80972038275516</v>
      </c>
      <c r="GB58" s="380">
        <v>146.12734678927464</v>
      </c>
      <c r="GC58" s="380">
        <v>150.24471126685239</v>
      </c>
    </row>
    <row r="59" spans="2:255" s="234" customFormat="1">
      <c r="B59" s="378" t="s">
        <v>25</v>
      </c>
      <c r="C59" s="378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80"/>
      <c r="FK59" s="380"/>
      <c r="FL59" s="380"/>
      <c r="FM59" s="380"/>
      <c r="FN59" s="380">
        <v>105.52294714247317</v>
      </c>
      <c r="FO59" s="380">
        <v>106.88809320180475</v>
      </c>
      <c r="FP59" s="380">
        <v>108.64563447537107</v>
      </c>
      <c r="FQ59" s="380">
        <v>110.62502249326145</v>
      </c>
      <c r="FR59" s="380">
        <v>112.91648544560614</v>
      </c>
      <c r="FS59" s="380">
        <v>115.46188983184551</v>
      </c>
      <c r="FT59" s="380">
        <v>118.21938688555706</v>
      </c>
      <c r="FU59" s="380">
        <v>121.28315370600049</v>
      </c>
      <c r="FV59" s="380">
        <v>124.62449122141352</v>
      </c>
      <c r="FW59" s="380">
        <v>128.19392895614098</v>
      </c>
      <c r="FX59" s="380">
        <f t="shared" ref="FX59" si="5">+SUMPRODUCT($D$8:$D$19,FX164:FX175)/100</f>
        <v>131.99680360079157</v>
      </c>
      <c r="FY59" s="380">
        <v>135.72499990745706</v>
      </c>
      <c r="FZ59" s="380">
        <v>139.65248683074245</v>
      </c>
      <c r="GA59" s="380">
        <v>143.77614832893508</v>
      </c>
      <c r="GB59" s="380">
        <v>147.78128545317998</v>
      </c>
      <c r="GC59" s="380">
        <v>151.95009002326071</v>
      </c>
    </row>
    <row r="60" spans="2:255" s="234" customFormat="1">
      <c r="B60" s="378" t="s">
        <v>26</v>
      </c>
      <c r="C60" s="378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80"/>
      <c r="FK60" s="380"/>
      <c r="FL60" s="380"/>
      <c r="FM60" s="380"/>
      <c r="FN60" s="380">
        <v>104.90553542265481</v>
      </c>
      <c r="FO60" s="380">
        <v>106.13778654851203</v>
      </c>
      <c r="FP60" s="380">
        <v>107.65722525300214</v>
      </c>
      <c r="FQ60" s="380">
        <v>109.46705467985373</v>
      </c>
      <c r="FR60" s="380">
        <v>111.55423255711608</v>
      </c>
      <c r="FS60" s="380">
        <v>113.93462224962735</v>
      </c>
      <c r="FT60" s="380">
        <v>116.5843253268613</v>
      </c>
      <c r="FU60" s="380">
        <v>119.48049110881344</v>
      </c>
      <c r="FV60" s="380">
        <v>122.71600905410313</v>
      </c>
      <c r="FW60" s="380">
        <v>126.22103294387799</v>
      </c>
      <c r="FX60" s="380">
        <f t="shared" ref="FX60" si="6">+SUMPRODUCT($E$8:$E$19,FX163:FX174)/100</f>
        <v>129.883691934772</v>
      </c>
      <c r="FY60" s="380">
        <v>133.44965466790018</v>
      </c>
      <c r="FZ60" s="380">
        <v>137.16786318570709</v>
      </c>
      <c r="GA60" s="380">
        <v>141.01737395527354</v>
      </c>
      <c r="GB60" s="380">
        <v>144.81890241053389</v>
      </c>
      <c r="GC60" s="380">
        <v>148.58787685561694</v>
      </c>
    </row>
    <row r="61" spans="2:255" s="234" customFormat="1">
      <c r="B61" s="378" t="s">
        <v>27</v>
      </c>
      <c r="C61" s="378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80"/>
      <c r="FK61" s="380"/>
      <c r="FL61" s="380"/>
      <c r="FM61" s="380"/>
      <c r="FN61" s="380">
        <v>105.77041289334672</v>
      </c>
      <c r="FO61" s="380">
        <v>107.31498437694607</v>
      </c>
      <c r="FP61" s="380">
        <v>109.54629476321723</v>
      </c>
      <c r="FQ61" s="380">
        <v>112.03929452727823</v>
      </c>
      <c r="FR61" s="380">
        <v>114.93962208856365</v>
      </c>
      <c r="FS61" s="380">
        <v>118.12523829004498</v>
      </c>
      <c r="FT61" s="380">
        <v>121.46137115578665</v>
      </c>
      <c r="FU61" s="380">
        <v>125.06318372946136</v>
      </c>
      <c r="FV61" s="380">
        <v>128.89270456715113</v>
      </c>
      <c r="FW61" s="380">
        <v>132.89804577816159</v>
      </c>
      <c r="FX61" s="380">
        <f t="shared" ref="FX61" si="7">+SUMPRODUCT($F$8:$F$19,FX164:FX175)/100</f>
        <v>137.030701449849</v>
      </c>
      <c r="FY61" s="380">
        <v>140.68822113445722</v>
      </c>
      <c r="FZ61" s="380">
        <v>144.40901894561873</v>
      </c>
      <c r="GA61" s="380">
        <v>148.26292500876431</v>
      </c>
      <c r="GB61" s="380">
        <v>151.62581836107506</v>
      </c>
      <c r="GC61" s="380">
        <v>155.16757674786288</v>
      </c>
    </row>
    <row r="62" spans="2:255" s="234" customFormat="1">
      <c r="B62" s="378"/>
      <c r="C62" s="378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U62" s="408"/>
      <c r="FV62" s="408"/>
      <c r="FW62" s="408"/>
      <c r="FX62" s="408"/>
      <c r="FY62" s="408"/>
      <c r="FZ62" s="408"/>
      <c r="GA62" s="408"/>
      <c r="GB62" s="408"/>
      <c r="GC62" s="408"/>
    </row>
    <row r="63" spans="2:255" s="234" customFormat="1">
      <c r="B63" s="374" t="s">
        <v>127</v>
      </c>
      <c r="C63" s="378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U63" s="408"/>
      <c r="FV63" s="408"/>
      <c r="FW63" s="408"/>
      <c r="FX63" s="408"/>
      <c r="FY63" s="408"/>
      <c r="FZ63" s="408"/>
      <c r="GA63" s="408"/>
      <c r="GB63" s="408"/>
      <c r="GC63" s="408"/>
    </row>
    <row r="64" spans="2:255" s="234" customFormat="1">
      <c r="B64" s="378" t="s">
        <v>20</v>
      </c>
      <c r="C64" s="378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>
        <v>0</v>
      </c>
      <c r="FD64" s="395">
        <v>0.53</v>
      </c>
      <c r="FE64" s="395">
        <v>0.63</v>
      </c>
      <c r="FF64" s="395">
        <v>0.52</v>
      </c>
      <c r="FG64" s="395">
        <v>0.71</v>
      </c>
      <c r="FH64" s="395">
        <v>1.03</v>
      </c>
      <c r="FI64" s="395">
        <v>1.08</v>
      </c>
      <c r="FJ64" s="380">
        <v>1.1399999999999999</v>
      </c>
      <c r="FK64" s="380">
        <v>1</v>
      </c>
      <c r="FL64" s="380">
        <v>1.08</v>
      </c>
      <c r="FM64" s="380">
        <v>3.32</v>
      </c>
      <c r="FN64" s="380">
        <v>1.19</v>
      </c>
      <c r="FO64" s="380">
        <v>1.3789598584256169</v>
      </c>
      <c r="FP64" s="380">
        <v>3.32</v>
      </c>
      <c r="FQ64" s="380">
        <v>3.3</v>
      </c>
      <c r="FR64" s="380">
        <v>3.25</v>
      </c>
      <c r="FS64" s="380">
        <v>3.1</v>
      </c>
      <c r="FT64" s="380">
        <v>3.31</v>
      </c>
      <c r="FU64" s="380">
        <v>3.13</v>
      </c>
      <c r="FV64" s="380">
        <v>4.26</v>
      </c>
      <c r="FW64" s="380">
        <v>3.31</v>
      </c>
      <c r="FX64" s="380">
        <f t="shared" ref="FX64:FX65" si="8">+FX133</f>
        <v>2.14</v>
      </c>
      <c r="FY64" s="380">
        <v>1.52</v>
      </c>
      <c r="FZ64" s="380">
        <v>2.29</v>
      </c>
      <c r="GA64" s="380">
        <v>2.04</v>
      </c>
      <c r="GB64" s="380">
        <v>2.25</v>
      </c>
      <c r="GC64" s="380">
        <v>2.2999999999999998</v>
      </c>
    </row>
    <row r="65" spans="2:185" s="234" customFormat="1">
      <c r="B65" s="378" t="s">
        <v>24</v>
      </c>
      <c r="C65" s="378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>
        <v>0</v>
      </c>
      <c r="FD65" s="395">
        <v>0.33</v>
      </c>
      <c r="FE65" s="395">
        <v>0.85</v>
      </c>
      <c r="FF65" s="395">
        <v>0.64</v>
      </c>
      <c r="FG65" s="395">
        <v>0.73</v>
      </c>
      <c r="FH65" s="395">
        <v>0.9</v>
      </c>
      <c r="FI65" s="395">
        <v>1.1100000000000001</v>
      </c>
      <c r="FJ65" s="380">
        <v>1.32</v>
      </c>
      <c r="FK65" s="380">
        <v>1.1299999999999999</v>
      </c>
      <c r="FL65" s="380">
        <v>1.21</v>
      </c>
      <c r="FM65" s="380">
        <v>1.55</v>
      </c>
      <c r="FN65" s="380">
        <v>1.42</v>
      </c>
      <c r="FO65" s="380">
        <v>1.4665677634444023</v>
      </c>
      <c r="FP65" s="380">
        <v>1.55</v>
      </c>
      <c r="FQ65" s="380">
        <v>4.16</v>
      </c>
      <c r="FR65" s="380">
        <v>3.75</v>
      </c>
      <c r="FS65" s="380">
        <v>3.29</v>
      </c>
      <c r="FT65" s="380">
        <v>4.33</v>
      </c>
      <c r="FU65" s="380">
        <v>3.36</v>
      </c>
      <c r="FV65" s="380">
        <v>6.22</v>
      </c>
      <c r="FW65" s="380">
        <v>4.53</v>
      </c>
      <c r="FX65" s="380">
        <f t="shared" si="8"/>
        <v>2.14</v>
      </c>
      <c r="FY65" s="380">
        <v>0.83</v>
      </c>
      <c r="FZ65" s="380">
        <v>1.1299999999999999</v>
      </c>
      <c r="GA65" s="380">
        <v>2.09</v>
      </c>
      <c r="GB65" s="380">
        <v>2.0299999999999998</v>
      </c>
      <c r="GC65" s="380">
        <v>1.43</v>
      </c>
    </row>
    <row r="66" spans="2:185" s="234" customFormat="1">
      <c r="B66" s="378" t="s">
        <v>25</v>
      </c>
      <c r="C66" s="378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>
        <v>0</v>
      </c>
      <c r="FD66" s="395">
        <v>0.90243681227075712</v>
      </c>
      <c r="FE66" s="395">
        <v>0.55386062020673554</v>
      </c>
      <c r="FF66" s="395">
        <v>0.53596265421807265</v>
      </c>
      <c r="FG66" s="395">
        <v>0.83561387129043008</v>
      </c>
      <c r="FH66" s="395">
        <v>1.1977805935311769</v>
      </c>
      <c r="FI66" s="395">
        <v>0.96450150050016659</v>
      </c>
      <c r="FJ66" s="380">
        <v>1.006098699566522</v>
      </c>
      <c r="FK66" s="380">
        <v>1.0008229409803266</v>
      </c>
      <c r="FL66" s="380">
        <v>1.0811857285761919</v>
      </c>
      <c r="FM66" s="380">
        <v>4.6729836612204076</v>
      </c>
      <c r="FN66" s="380">
        <v>1.1470776925641879</v>
      </c>
      <c r="FO66" s="380">
        <v>1.4584060736627622</v>
      </c>
      <c r="FP66" s="380">
        <v>4.6729836612204076</v>
      </c>
      <c r="FQ66" s="380">
        <v>2.6533557852617542</v>
      </c>
      <c r="FR66" s="380">
        <v>3.4384174724908307</v>
      </c>
      <c r="FS66" s="380">
        <v>3.005935978659553</v>
      </c>
      <c r="FT66" s="380">
        <v>2.82807802600867</v>
      </c>
      <c r="FU66" s="380">
        <v>3.4104734911637218</v>
      </c>
      <c r="FV66" s="380">
        <v>3.0853724574858292</v>
      </c>
      <c r="FW66" s="380">
        <v>2.5899199733244416</v>
      </c>
      <c r="FX66" s="380">
        <f t="shared" ref="FX66" si="9">+SUMPRODUCT($D$8:$D$19,FX134:FX145)/100</f>
        <v>2.6511037012337448</v>
      </c>
      <c r="FY66" s="380">
        <v>2.7277605868622872</v>
      </c>
      <c r="FZ66" s="380">
        <v>2.3457779259753249</v>
      </c>
      <c r="GA66" s="380">
        <v>2.457441813937979</v>
      </c>
      <c r="GB66" s="380">
        <v>2.5273771257085689</v>
      </c>
      <c r="GC66" s="380">
        <v>3.0177999333111041</v>
      </c>
    </row>
    <row r="67" spans="2:185" s="234" customFormat="1">
      <c r="B67" s="378" t="s">
        <v>26</v>
      </c>
      <c r="C67" s="378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>
        <v>0</v>
      </c>
      <c r="FD67" s="395">
        <v>0.49820051970550011</v>
      </c>
      <c r="FE67" s="395">
        <v>0.80869943698570812</v>
      </c>
      <c r="FF67" s="395">
        <v>0.66134776959722819</v>
      </c>
      <c r="FG67" s="395">
        <v>0.79543958423559957</v>
      </c>
      <c r="FH67" s="395">
        <v>0.89092161108705059</v>
      </c>
      <c r="FI67" s="395">
        <v>1.0985114768297963</v>
      </c>
      <c r="FJ67" s="380">
        <v>1.2663347769597224</v>
      </c>
      <c r="FK67" s="380">
        <v>1.0844473798181027</v>
      </c>
      <c r="FL67" s="380">
        <v>1.1999519272412298</v>
      </c>
      <c r="FM67" s="380">
        <v>1.7629683845820698</v>
      </c>
      <c r="FN67" s="380">
        <v>1.4171576440017322</v>
      </c>
      <c r="FO67" s="380">
        <v>1.519109182874276</v>
      </c>
      <c r="FP67" s="380">
        <v>1.7629683845820698</v>
      </c>
      <c r="FQ67" s="380">
        <v>3.5928388912949321</v>
      </c>
      <c r="FR67" s="380">
        <v>3.4370316154179288</v>
      </c>
      <c r="FS67" s="380">
        <v>3.1669441316587257</v>
      </c>
      <c r="FT67" s="380">
        <v>3.9235998267648329</v>
      </c>
      <c r="FU67" s="380">
        <v>3.5583633607622343</v>
      </c>
      <c r="FV67" s="380">
        <v>5.3237453443048928</v>
      </c>
      <c r="FW67" s="380">
        <v>4.0068349935036807</v>
      </c>
      <c r="FX67" s="380">
        <f t="shared" ref="FX67" si="10">+SUMPRODUCT($E$8:$E$19,FX134:FX145)/100</f>
        <v>2.6199133824166303</v>
      </c>
      <c r="FY67" s="380">
        <v>1.8343759203118231</v>
      </c>
      <c r="FZ67" s="380">
        <v>1.9373135556517969</v>
      </c>
      <c r="GA67" s="380">
        <v>2.4005253356431351</v>
      </c>
      <c r="GB67" s="380">
        <v>2.3358860978778688</v>
      </c>
      <c r="GC67" s="380">
        <v>1.9038804677349497</v>
      </c>
    </row>
    <row r="68" spans="2:185" s="234" customFormat="1">
      <c r="B68" s="378" t="s">
        <v>27</v>
      </c>
      <c r="C68" s="378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>
        <v>0</v>
      </c>
      <c r="FD68" s="395">
        <v>1.0101649782923299</v>
      </c>
      <c r="FE68" s="395">
        <v>0.34537192474674377</v>
      </c>
      <c r="FF68" s="395">
        <v>0.34290014471780017</v>
      </c>
      <c r="FG68" s="395">
        <v>0.74051808972503597</v>
      </c>
      <c r="FH68" s="395">
        <v>1.5765325615050647</v>
      </c>
      <c r="FI68" s="395">
        <v>0.83265123010130226</v>
      </c>
      <c r="FJ68" s="380">
        <v>0.81814471780028908</v>
      </c>
      <c r="FK68" s="380">
        <v>1.0018958031837912</v>
      </c>
      <c r="FL68" s="380">
        <v>0.96404341534008653</v>
      </c>
      <c r="FM68" s="380">
        <v>7.6153690303907364</v>
      </c>
      <c r="FN68" s="380">
        <v>0.83724457308248901</v>
      </c>
      <c r="FO68" s="380">
        <v>1.2732876023863013</v>
      </c>
      <c r="FP68" s="380">
        <v>7.6153690303907364</v>
      </c>
      <c r="FQ68" s="380">
        <v>2.7857047756874089</v>
      </c>
      <c r="FR68" s="380">
        <v>4.1196468885672921</v>
      </c>
      <c r="FS68" s="380">
        <v>3.0847641099855276</v>
      </c>
      <c r="FT68" s="380">
        <v>2.4287641099855279</v>
      </c>
      <c r="FU68" s="380">
        <v>2.806691751085383</v>
      </c>
      <c r="FV68" s="380">
        <v>2.4125875542691744</v>
      </c>
      <c r="FW68" s="380">
        <v>2.0681157742402307</v>
      </c>
      <c r="FX68" s="380">
        <f t="shared" ref="FX68" si="11">+SUMPRODUCT($F$8:$F$19,FX134:FX145)/100</f>
        <v>1.6454703328509401</v>
      </c>
      <c r="FY68" s="380">
        <v>1.5920665701881325</v>
      </c>
      <c r="FZ68" s="380">
        <v>1.07062518089725</v>
      </c>
      <c r="GA68" s="380">
        <v>1.8497337192474668</v>
      </c>
      <c r="GB68" s="380">
        <v>2.0872011577424017</v>
      </c>
      <c r="GC68" s="380">
        <v>3.2921070911722139</v>
      </c>
    </row>
    <row r="69" spans="2:185" s="234" customFormat="1">
      <c r="B69" s="378"/>
      <c r="C69" s="378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U69" s="408"/>
      <c r="FV69" s="408"/>
      <c r="FW69" s="408"/>
      <c r="FX69" s="408"/>
      <c r="FY69" s="408"/>
      <c r="FZ69" s="408"/>
      <c r="GA69" s="408"/>
      <c r="GB69" s="408"/>
      <c r="GC69" s="408"/>
    </row>
    <row r="70" spans="2:185" s="234" customFormat="1">
      <c r="B70" s="374" t="s">
        <v>128</v>
      </c>
      <c r="C70" s="378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U70" s="408"/>
      <c r="FV70" s="408"/>
      <c r="FW70" s="408"/>
      <c r="FX70" s="408"/>
      <c r="FY70" s="408"/>
      <c r="FZ70" s="408"/>
      <c r="GA70" s="408"/>
      <c r="GB70" s="408"/>
      <c r="GC70" s="408"/>
    </row>
    <row r="71" spans="2:185" s="234" customFormat="1">
      <c r="B71" s="378" t="s">
        <v>20</v>
      </c>
      <c r="C71" s="378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80"/>
      <c r="FK71" s="380"/>
      <c r="FL71" s="380"/>
      <c r="FM71" s="380"/>
      <c r="FN71" s="380"/>
      <c r="FO71" s="380">
        <v>14.457221282766231</v>
      </c>
      <c r="FP71" s="380">
        <v>17.633742195716739</v>
      </c>
      <c r="FQ71" s="380">
        <v>20.754899819313732</v>
      </c>
      <c r="FR71" s="380">
        <v>24.034454897971958</v>
      </c>
      <c r="FS71" s="380">
        <v>26.977979346449278</v>
      </c>
      <c r="FT71" s="380">
        <v>29.843561776518591</v>
      </c>
      <c r="FU71" s="380">
        <v>32.476914582631245</v>
      </c>
      <c r="FV71" s="380">
        <v>36.563606035051734</v>
      </c>
      <c r="FW71" s="380">
        <v>39.686991480011798</v>
      </c>
      <c r="FX71" s="380">
        <f t="shared" ref="FX71:FX72" si="12">+FX178</f>
        <v>41.151853084372839</v>
      </c>
      <c r="FY71" s="380">
        <v>38.692761567223521</v>
      </c>
      <c r="FZ71" s="380">
        <v>40.200440564396601</v>
      </c>
      <c r="GA71" s="380">
        <v>41.114615647756111</v>
      </c>
      <c r="GB71" s="380">
        <v>39.65320799441605</v>
      </c>
      <c r="GC71" s="380">
        <v>38.301289233579496</v>
      </c>
    </row>
    <row r="72" spans="2:185" s="234" customFormat="1">
      <c r="B72" s="378" t="s">
        <v>24</v>
      </c>
      <c r="C72" s="378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80"/>
      <c r="FK72" s="380"/>
      <c r="FL72" s="380"/>
      <c r="FM72" s="380"/>
      <c r="FN72" s="380"/>
      <c r="FO72" s="380">
        <v>13.408751843124733</v>
      </c>
      <c r="FP72" s="380">
        <v>14.787787796963169</v>
      </c>
      <c r="FQ72" s="380">
        <v>18.555240227384107</v>
      </c>
      <c r="FR72" s="380">
        <v>22.218861025348779</v>
      </c>
      <c r="FS72" s="380">
        <v>25.3249891324161</v>
      </c>
      <c r="FT72" s="380">
        <v>29.585293520168211</v>
      </c>
      <c r="FU72" s="380">
        <v>32.468953993122199</v>
      </c>
      <c r="FV72" s="380">
        <v>38.875368072931707</v>
      </c>
      <c r="FW72" s="380">
        <v>43.544370855963123</v>
      </c>
      <c r="FX72" s="380">
        <f t="shared" si="12"/>
        <v>44.863373572058826</v>
      </c>
      <c r="FY72" s="380">
        <v>43.83627727494526</v>
      </c>
      <c r="FZ72" s="380">
        <v>43.424992317247238</v>
      </c>
      <c r="GA72" s="380">
        <v>44.306226064571483</v>
      </c>
      <c r="GB72" s="380">
        <v>44.988323440356773</v>
      </c>
      <c r="GC72" s="380">
        <v>41.188226253411919</v>
      </c>
    </row>
    <row r="73" spans="2:185" s="234" customFormat="1">
      <c r="B73" s="378" t="s">
        <v>25</v>
      </c>
      <c r="C73" s="378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80"/>
      <c r="FK73" s="380"/>
      <c r="FL73" s="380"/>
      <c r="FM73" s="380"/>
      <c r="FN73" s="380"/>
      <c r="FO73" s="380">
        <v>16.381752711978717</v>
      </c>
      <c r="FP73" s="380">
        <v>20.870615260399457</v>
      </c>
      <c r="FQ73" s="380">
        <v>23.402436412962565</v>
      </c>
      <c r="FR73" s="380">
        <v>26.958957857226373</v>
      </c>
      <c r="FS73" s="380">
        <v>29.696276500464709</v>
      </c>
      <c r="FT73" s="380">
        <v>31.741853623527032</v>
      </c>
      <c r="FU73" s="380">
        <v>34.937440588618458</v>
      </c>
      <c r="FV73" s="380">
        <v>37.733990596612919</v>
      </c>
      <c r="FW73" s="380">
        <v>39.917961440756827</v>
      </c>
      <c r="FX73" s="380">
        <f t="shared" ref="FX73" si="13">+SUMPRODUCT($D$8:$D$19,FX179:FX190)/100</f>
        <v>42.064181132790488</v>
      </c>
      <c r="FY73" s="380">
        <v>39.532630296088946</v>
      </c>
      <c r="FZ73" s="380">
        <v>41.163583039287808</v>
      </c>
      <c r="GA73" s="380">
        <v>42.562493484864952</v>
      </c>
      <c r="GB73" s="380">
        <v>40.050737469502721</v>
      </c>
      <c r="GC73" s="380">
        <v>40.4216471574628</v>
      </c>
    </row>
    <row r="74" spans="2:185" s="234" customFormat="1">
      <c r="B74" s="378" t="s">
        <v>26</v>
      </c>
      <c r="C74" s="378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80"/>
      <c r="FK74" s="380"/>
      <c r="FL74" s="380"/>
      <c r="FM74" s="380"/>
      <c r="FN74" s="380"/>
      <c r="FO74" s="380">
        <v>13.805406492081001</v>
      </c>
      <c r="FP74" s="380">
        <v>15.246192431566737</v>
      </c>
      <c r="FQ74" s="380">
        <v>18.429940245316903</v>
      </c>
      <c r="FR74" s="380">
        <v>21.711464592797867</v>
      </c>
      <c r="FS74" s="380">
        <v>24.585076586813479</v>
      </c>
      <c r="FT74" s="380">
        <v>28.347193468063125</v>
      </c>
      <c r="FU74" s="380">
        <v>31.480213427693247</v>
      </c>
      <c r="FV74" s="380">
        <v>36.778897593310525</v>
      </c>
      <c r="FW74" s="380">
        <v>40.76950492318678</v>
      </c>
      <c r="FX74" s="380">
        <f t="shared" ref="FX74" si="14">+SUMPRODUCT($E$8:$E$19,FX179:FX190)/100</f>
        <v>42.736256143691143</v>
      </c>
      <c r="FY74" s="380">
        <v>42.759628545787791</v>
      </c>
      <c r="FZ74" s="380">
        <v>43.463340446025306</v>
      </c>
      <c r="GA74" s="380">
        <v>44.69685149386936</v>
      </c>
      <c r="GB74" s="380">
        <v>45.493833952763524</v>
      </c>
      <c r="GC74" s="380">
        <v>43.142607347236265</v>
      </c>
    </row>
    <row r="75" spans="2:185" s="234" customFormat="1">
      <c r="B75" s="378" t="s">
        <v>27</v>
      </c>
      <c r="C75" s="378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80"/>
      <c r="FK75" s="380"/>
      <c r="FL75" s="380"/>
      <c r="FM75" s="380"/>
      <c r="FN75" s="380"/>
      <c r="FO75" s="380">
        <v>18.534857803192054</v>
      </c>
      <c r="FP75" s="380">
        <v>26.45601280437716</v>
      </c>
      <c r="FQ75" s="380">
        <v>29.492560544125141</v>
      </c>
      <c r="FR75" s="380">
        <v>34.200559378692482</v>
      </c>
      <c r="FS75" s="380">
        <v>37.283315436591693</v>
      </c>
      <c r="FT75" s="380">
        <v>38.402276002508543</v>
      </c>
      <c r="FU75" s="380">
        <v>41.129587300679447</v>
      </c>
      <c r="FV75" s="380">
        <v>43.40395680188287</v>
      </c>
      <c r="FW75" s="380">
        <v>44.947213867075568</v>
      </c>
      <c r="FX75" s="380">
        <f t="shared" ref="FX75" si="15">+SUMPRODUCT($F$8:$F$19,FX179:FX190)/100</f>
        <v>45.896839678307835</v>
      </c>
      <c r="FY75" s="380">
        <v>38.094834830414868</v>
      </c>
      <c r="FZ75" s="380">
        <v>38.389494427741077</v>
      </c>
      <c r="GA75" s="380">
        <v>39.216962505209992</v>
      </c>
      <c r="GB75" s="380">
        <v>32.584366947675342</v>
      </c>
      <c r="GC75" s="380">
        <v>32.994085442968874</v>
      </c>
    </row>
    <row r="76" spans="2:185" s="234" customFormat="1">
      <c r="B76" s="378"/>
      <c r="C76" s="378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U76" s="408"/>
      <c r="FV76" s="408"/>
      <c r="FW76" s="408"/>
      <c r="FX76" s="408"/>
      <c r="FY76" s="408"/>
      <c r="FZ76" s="408"/>
      <c r="GA76" s="408"/>
      <c r="GB76" s="408"/>
      <c r="GC76" s="408"/>
    </row>
    <row r="77" spans="2:185" s="234" customFormat="1">
      <c r="B77" s="374" t="s">
        <v>129</v>
      </c>
      <c r="C77" s="378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U77" s="408"/>
      <c r="FV77" s="408"/>
      <c r="FW77" s="408"/>
      <c r="FX77" s="408"/>
      <c r="FY77" s="408"/>
      <c r="FZ77" s="408"/>
      <c r="GA77" s="408"/>
      <c r="GB77" s="408"/>
      <c r="GC77" s="408"/>
    </row>
    <row r="78" spans="2:185" s="234" customFormat="1">
      <c r="B78" s="378" t="s">
        <v>20</v>
      </c>
      <c r="C78" s="378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408"/>
      <c r="FV78" s="408"/>
      <c r="FW78" s="408"/>
      <c r="FX78" s="408"/>
      <c r="FY78" s="408"/>
      <c r="FZ78" s="380">
        <v>30.515484315766628</v>
      </c>
      <c r="GA78" s="380">
        <v>32.729271811538972</v>
      </c>
      <c r="GB78" s="380">
        <v>34.538861811406377</v>
      </c>
      <c r="GC78" s="380">
        <v>35.95190645940378</v>
      </c>
    </row>
    <row r="79" spans="2:185" s="234" customFormat="1">
      <c r="B79" s="378" t="s">
        <v>24</v>
      </c>
      <c r="C79" s="378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408"/>
      <c r="FV79" s="408"/>
      <c r="FW79" s="408"/>
      <c r="FX79" s="408"/>
      <c r="FY79" s="408"/>
      <c r="FZ79" s="380">
        <v>31.297368914700474</v>
      </c>
      <c r="GA79" s="380">
        <v>33.865128183384186</v>
      </c>
      <c r="GB79" s="380">
        <v>36.349510895125505</v>
      </c>
      <c r="GC79" s="380">
        <v>38.174206133692046</v>
      </c>
    </row>
    <row r="80" spans="2:185" s="234" customFormat="1">
      <c r="B80" s="378" t="s">
        <v>25</v>
      </c>
      <c r="C80" s="378"/>
      <c r="D80" s="395"/>
      <c r="E80" s="395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408"/>
      <c r="FV80" s="408"/>
      <c r="FW80" s="408"/>
      <c r="FX80" s="408"/>
      <c r="FY80" s="408"/>
      <c r="FZ80" s="380">
        <v>32.282327834880242</v>
      </c>
      <c r="GA80" s="380">
        <v>34.435344841602884</v>
      </c>
      <c r="GB80" s="380">
        <v>35.940939129897231</v>
      </c>
      <c r="GC80" s="380">
        <v>37.285019463108817</v>
      </c>
    </row>
    <row r="81" spans="2:185" s="234" customFormat="1">
      <c r="B81" s="378" t="s">
        <v>26</v>
      </c>
      <c r="C81" s="378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408"/>
      <c r="FV81" s="408"/>
      <c r="FW81" s="408"/>
      <c r="FX81" s="408"/>
      <c r="FY81" s="408"/>
      <c r="FZ81" s="380">
        <v>30.388659241284856</v>
      </c>
      <c r="GA81" s="380">
        <v>32.969220760536118</v>
      </c>
      <c r="GB81" s="380">
        <v>35.476035409785666</v>
      </c>
      <c r="GC81" s="380">
        <v>37.496592832561184</v>
      </c>
    </row>
    <row r="82" spans="2:185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6"/>
      <c r="BD82" s="376"/>
      <c r="BE82" s="376"/>
      <c r="BF82" s="376"/>
      <c r="BG82" s="376"/>
      <c r="BH82" s="376"/>
      <c r="BI82" s="376"/>
      <c r="BJ82" s="376"/>
      <c r="BK82" s="376"/>
      <c r="BL82" s="376"/>
      <c r="BM82" s="376"/>
      <c r="BN82" s="376"/>
      <c r="BO82" s="376"/>
      <c r="BP82" s="376"/>
      <c r="BQ82" s="376"/>
      <c r="BR82" s="376"/>
      <c r="BS82" s="376"/>
      <c r="BT82" s="376"/>
      <c r="BU82" s="376"/>
      <c r="BV82" s="376"/>
      <c r="BW82" s="376"/>
      <c r="BX82" s="376"/>
      <c r="BY82" s="376"/>
      <c r="BZ82" s="376"/>
      <c r="CA82" s="376"/>
      <c r="CB82" s="376"/>
      <c r="CC82" s="376"/>
      <c r="CD82" s="376"/>
      <c r="CE82" s="376"/>
      <c r="CF82" s="376"/>
      <c r="CG82" s="376"/>
      <c r="CH82" s="376"/>
      <c r="CI82" s="376"/>
      <c r="CJ82" s="376"/>
      <c r="CK82" s="376"/>
      <c r="CL82" s="376"/>
      <c r="CM82" s="376"/>
      <c r="CN82" s="376"/>
      <c r="CO82" s="376"/>
      <c r="CP82" s="376"/>
      <c r="CQ82" s="376"/>
      <c r="CR82" s="376"/>
      <c r="CS82" s="376"/>
      <c r="CT82" s="376"/>
      <c r="CU82" s="376"/>
      <c r="CV82" s="376"/>
      <c r="CW82" s="376"/>
      <c r="CX82" s="376"/>
      <c r="CY82" s="376"/>
      <c r="CZ82" s="376"/>
      <c r="DA82" s="376"/>
      <c r="DB82" s="376"/>
      <c r="DC82" s="376"/>
      <c r="DD82" s="376"/>
      <c r="DE82" s="376"/>
      <c r="DF82" s="376"/>
      <c r="DG82" s="376"/>
      <c r="DH82" s="376"/>
      <c r="DI82" s="376"/>
      <c r="DJ82" s="376"/>
      <c r="DK82" s="376"/>
      <c r="DL82" s="376"/>
      <c r="DM82" s="376"/>
      <c r="DN82" s="376"/>
      <c r="DO82" s="376"/>
      <c r="DP82" s="376"/>
      <c r="DQ82" s="376"/>
      <c r="DR82" s="376"/>
      <c r="DS82" s="376"/>
      <c r="DT82" s="376"/>
      <c r="DU82" s="376"/>
      <c r="DV82" s="376"/>
      <c r="DW82" s="376"/>
      <c r="DX82" s="376"/>
      <c r="DY82" s="376"/>
      <c r="DZ82" s="376"/>
      <c r="EA82" s="376"/>
      <c r="EB82" s="376"/>
      <c r="EC82" s="376"/>
      <c r="ED82" s="376"/>
      <c r="EE82" s="376"/>
      <c r="EF82" s="376"/>
      <c r="EG82" s="376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408"/>
      <c r="FV82" s="408"/>
      <c r="FW82" s="408"/>
      <c r="FX82" s="408"/>
      <c r="FY82" s="408"/>
      <c r="FZ82" s="380">
        <v>36.471256811554582</v>
      </c>
      <c r="GA82" s="380">
        <v>38.096228209947277</v>
      </c>
      <c r="GB82" s="380">
        <v>38.381640466311985</v>
      </c>
      <c r="GC82" s="380">
        <v>38.508900344649462</v>
      </c>
    </row>
    <row r="83" spans="2:185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</row>
    <row r="84" spans="2:185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</row>
    <row r="85" spans="2:185" s="319" customFormat="1">
      <c r="B85" s="319" t="s">
        <v>112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>
        <v>0</v>
      </c>
      <c r="FD85" s="180">
        <v>0.53</v>
      </c>
      <c r="FE85" s="180">
        <v>0.63</v>
      </c>
      <c r="FF85" s="180">
        <v>0.52</v>
      </c>
      <c r="FG85" s="180">
        <v>0.71</v>
      </c>
      <c r="FH85" s="180">
        <v>1.03</v>
      </c>
      <c r="FI85" s="180">
        <v>1.08</v>
      </c>
      <c r="FJ85" s="180">
        <v>1.1399999999999999</v>
      </c>
      <c r="FK85" s="180">
        <v>1</v>
      </c>
      <c r="FL85" s="180">
        <v>1.08</v>
      </c>
      <c r="FM85" s="180">
        <v>3.32</v>
      </c>
      <c r="FN85" s="180">
        <v>1.19</v>
      </c>
      <c r="FO85" s="180">
        <v>1.3789598584256169</v>
      </c>
      <c r="FP85" s="180">
        <v>3.32</v>
      </c>
      <c r="FQ85" s="180">
        <v>3.3</v>
      </c>
      <c r="FR85" s="180">
        <v>3.25</v>
      </c>
      <c r="FS85" s="180">
        <v>3.1</v>
      </c>
      <c r="FT85" s="180">
        <v>3.31</v>
      </c>
      <c r="FU85" s="362">
        <v>3.13</v>
      </c>
      <c r="FV85" s="362">
        <v>4.26</v>
      </c>
      <c r="FW85" s="362">
        <v>3.31</v>
      </c>
      <c r="FX85" s="362">
        <f t="shared" ref="FX85" si="16">+FX133</f>
        <v>2.14</v>
      </c>
      <c r="FY85" s="362">
        <v>1.52</v>
      </c>
      <c r="FZ85" s="362">
        <v>2.29</v>
      </c>
      <c r="GA85" s="362">
        <v>2.04</v>
      </c>
      <c r="GB85" s="362">
        <v>2.25</v>
      </c>
      <c r="GC85" s="362">
        <v>2.2999999999999998</v>
      </c>
    </row>
    <row r="86" spans="2:185" s="234" customFormat="1">
      <c r="B86" s="234" t="s">
        <v>113</v>
      </c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>
        <v>0</v>
      </c>
      <c r="FD86" s="178">
        <v>0.16505500000000001</v>
      </c>
      <c r="FE86" s="178">
        <v>0.4251416666666667</v>
      </c>
      <c r="FF86" s="178">
        <v>0.32010666666666671</v>
      </c>
      <c r="FG86" s="178">
        <v>0.36512166666666673</v>
      </c>
      <c r="FH86" s="178">
        <v>0.45015000000000005</v>
      </c>
      <c r="FI86" s="178">
        <v>0.55518500000000015</v>
      </c>
      <c r="FJ86" s="178">
        <v>0.66022000000000003</v>
      </c>
      <c r="FK86" s="178">
        <v>0.56518833333333329</v>
      </c>
      <c r="FL86" s="178">
        <v>0.60520166666666675</v>
      </c>
      <c r="FM86" s="178">
        <v>0.77525833333333338</v>
      </c>
      <c r="FN86" s="178">
        <v>0.71023666666666674</v>
      </c>
      <c r="FO86" s="178">
        <v>0.73352830968277527</v>
      </c>
      <c r="FP86" s="178">
        <v>0.77525833333333338</v>
      </c>
      <c r="FQ86" s="178">
        <v>2.0806933333333335</v>
      </c>
      <c r="FR86" s="178">
        <v>1.8756250000000003</v>
      </c>
      <c r="FS86" s="178">
        <v>1.6455483333333336</v>
      </c>
      <c r="FT86" s="178">
        <v>2.1657216666666672</v>
      </c>
      <c r="FU86" s="380">
        <v>1.6805600000000001</v>
      </c>
      <c r="FV86" s="380">
        <v>3.1110366666666671</v>
      </c>
      <c r="FW86" s="380">
        <v>2.2657550000000004</v>
      </c>
      <c r="FX86" s="380">
        <f t="shared" ref="FX86:FX97" si="17">+FX134*$C8/100</f>
        <v>1.0703566666666668</v>
      </c>
      <c r="FY86" s="380">
        <v>0.41513833333333339</v>
      </c>
      <c r="FZ86" s="380">
        <v>0.56518833333333329</v>
      </c>
      <c r="GA86" s="380">
        <v>1.0453483333333333</v>
      </c>
      <c r="GB86" s="380">
        <v>1.0153383333333332</v>
      </c>
      <c r="GC86" s="380">
        <v>0.71523833333333342</v>
      </c>
    </row>
    <row r="87" spans="2:185" s="234" customFormat="1">
      <c r="B87" s="234" t="s">
        <v>114</v>
      </c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>
        <v>0</v>
      </c>
      <c r="FD87" s="178">
        <v>1.4062666666666668E-2</v>
      </c>
      <c r="FE87" s="178">
        <v>1.9900000000000001E-2</v>
      </c>
      <c r="FF87" s="178">
        <v>2.1492000000000001E-2</v>
      </c>
      <c r="FG87" s="178">
        <v>2.3349333333333333E-2</v>
      </c>
      <c r="FH87" s="178">
        <v>2.7329333333333334E-2</v>
      </c>
      <c r="FI87" s="178">
        <v>2.759466666666667E-2</v>
      </c>
      <c r="FJ87" s="178">
        <v>4.3249333333333334E-2</v>
      </c>
      <c r="FK87" s="178">
        <v>2.6268E-2</v>
      </c>
      <c r="FL87" s="178">
        <v>4.6433333333333333E-2</v>
      </c>
      <c r="FM87" s="178">
        <v>6.5006666666666671E-2</v>
      </c>
      <c r="FN87" s="178">
        <v>5.2270666666666667E-2</v>
      </c>
      <c r="FO87" s="178">
        <v>5.4772993898332824E-2</v>
      </c>
      <c r="FP87" s="178">
        <v>6.5006666666666671E-2</v>
      </c>
      <c r="FQ87" s="178">
        <v>0.14805599999999999</v>
      </c>
      <c r="FR87" s="178">
        <v>0.11568533333333335</v>
      </c>
      <c r="FS87" s="178">
        <v>9.4989333333333328E-2</v>
      </c>
      <c r="FT87" s="178">
        <v>0.12046133333333334</v>
      </c>
      <c r="FU87" s="380">
        <v>8.862133333333333E-2</v>
      </c>
      <c r="FV87" s="380">
        <v>0.10666399999999999</v>
      </c>
      <c r="FW87" s="380">
        <v>6.7129333333333333E-2</v>
      </c>
      <c r="FX87" s="380">
        <f t="shared" si="17"/>
        <v>6.9251999999999994E-2</v>
      </c>
      <c r="FY87" s="380">
        <v>7.0578666666666678E-2</v>
      </c>
      <c r="FZ87" s="380">
        <v>7.6946666666666663E-2</v>
      </c>
      <c r="GA87" s="380">
        <v>9.6846666666666664E-2</v>
      </c>
      <c r="GB87" s="380">
        <v>7.2966666666666666E-2</v>
      </c>
      <c r="GC87" s="380">
        <v>7.8273333333333334E-2</v>
      </c>
    </row>
    <row r="88" spans="2:185" s="234" customFormat="1">
      <c r="B88" s="234" t="s">
        <v>115</v>
      </c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>
        <v>0</v>
      </c>
      <c r="FD88" s="178">
        <v>5.5967999999999997E-2</v>
      </c>
      <c r="FE88" s="178">
        <v>5.3635999999999996E-2</v>
      </c>
      <c r="FF88" s="178">
        <v>4.8971999999999995E-2</v>
      </c>
      <c r="FG88" s="178">
        <v>6.4518666666666669E-2</v>
      </c>
      <c r="FH88" s="178">
        <v>5.7522666666666666E-2</v>
      </c>
      <c r="FI88" s="178">
        <v>7.7733333333333335E-2</v>
      </c>
      <c r="FJ88" s="178">
        <v>7.1514666666666671E-2</v>
      </c>
      <c r="FK88" s="178">
        <v>9.3279999999999988E-2</v>
      </c>
      <c r="FL88" s="178">
        <v>0.10260800000000002</v>
      </c>
      <c r="FM88" s="178">
        <v>8.0065333333333336E-2</v>
      </c>
      <c r="FN88" s="178">
        <v>8.4729333333333337E-2</v>
      </c>
      <c r="FO88" s="178">
        <v>9.4546192023361467E-2</v>
      </c>
      <c r="FP88" s="178">
        <v>8.0065333333333336E-2</v>
      </c>
      <c r="FQ88" s="178">
        <v>0.13136933333333334</v>
      </c>
      <c r="FR88" s="178">
        <v>0.12748266666666666</v>
      </c>
      <c r="FS88" s="178">
        <v>0.14924799999999999</v>
      </c>
      <c r="FT88" s="178">
        <v>0.19588799999999998</v>
      </c>
      <c r="FU88" s="380">
        <v>0.26584800000000003</v>
      </c>
      <c r="FV88" s="380">
        <v>0.23009066666666667</v>
      </c>
      <c r="FW88" s="380">
        <v>0.21298933333333334</v>
      </c>
      <c r="FX88" s="380">
        <f t="shared" si="17"/>
        <v>0.28061733333333333</v>
      </c>
      <c r="FY88" s="380">
        <v>0.28294933333333339</v>
      </c>
      <c r="FZ88" s="380">
        <v>0.21454399999999998</v>
      </c>
      <c r="GA88" s="380">
        <v>0.23475466666666667</v>
      </c>
      <c r="GB88" s="380">
        <v>0.24019599999999999</v>
      </c>
      <c r="GC88" s="380">
        <v>0.23475466666666667</v>
      </c>
    </row>
    <row r="89" spans="2:185" s="234" customFormat="1">
      <c r="B89" s="234" t="s">
        <v>116</v>
      </c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>
        <v>0</v>
      </c>
      <c r="FD89" s="178">
        <v>6.6359999999999995E-3</v>
      </c>
      <c r="FE89" s="178">
        <v>5.372E-3</v>
      </c>
      <c r="FF89" s="178">
        <v>3.4760000000000004E-3</v>
      </c>
      <c r="FG89" s="178">
        <v>1.2008000000000001E-2</v>
      </c>
      <c r="FH89" s="178">
        <v>4.0764000000000002E-2</v>
      </c>
      <c r="FI89" s="178">
        <v>6.4464000000000007E-2</v>
      </c>
      <c r="FJ89" s="178">
        <v>3.95E-2</v>
      </c>
      <c r="FK89" s="178">
        <v>2.0540000000000003E-2</v>
      </c>
      <c r="FL89" s="178">
        <v>3.0335999999999998E-2</v>
      </c>
      <c r="FM89" s="178">
        <v>0.231628</v>
      </c>
      <c r="FN89" s="178">
        <v>2.4648000000000003E-2</v>
      </c>
      <c r="FO89" s="178">
        <v>4.258889120077395E-2</v>
      </c>
      <c r="FP89" s="178">
        <v>0.231628</v>
      </c>
      <c r="FQ89" s="178">
        <v>8.7216000000000002E-2</v>
      </c>
      <c r="FR89" s="178">
        <v>5.6564000000000003E-2</v>
      </c>
      <c r="FS89" s="178">
        <v>0.11944800000000001</v>
      </c>
      <c r="FT89" s="178">
        <v>4.8664000000000006E-2</v>
      </c>
      <c r="FU89" s="380">
        <v>6.9520000000000012E-2</v>
      </c>
      <c r="FV89" s="380">
        <v>2.1172000000000003E-2</v>
      </c>
      <c r="FW89" s="380">
        <v>2.3700000000000002E-2</v>
      </c>
      <c r="FX89" s="380">
        <f t="shared" si="17"/>
        <v>1.1375999999999999E-2</v>
      </c>
      <c r="FY89" s="380">
        <v>1.1059999999999999E-2</v>
      </c>
      <c r="FZ89" s="380">
        <v>7.9000000000000008E-3</v>
      </c>
      <c r="GA89" s="380">
        <v>1.1059999999999999E-2</v>
      </c>
      <c r="GB89" s="380">
        <v>1.2956000000000001E-2</v>
      </c>
      <c r="GC89" s="380">
        <v>3.1283999999999999E-2</v>
      </c>
    </row>
    <row r="90" spans="2:185" s="234" customFormat="1">
      <c r="B90" s="234" t="s">
        <v>117</v>
      </c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>
        <v>0</v>
      </c>
      <c r="FD90" s="178">
        <v>5.7917333333333335E-2</v>
      </c>
      <c r="FE90" s="178">
        <v>5.2438666666666675E-2</v>
      </c>
      <c r="FF90" s="178">
        <v>4.5394666666666666E-2</v>
      </c>
      <c r="FG90" s="178">
        <v>5.4004000000000003E-2</v>
      </c>
      <c r="FH90" s="178">
        <v>6.0265333333333337E-2</v>
      </c>
      <c r="FI90" s="178">
        <v>8.0614666666666682E-2</v>
      </c>
      <c r="FJ90" s="178">
        <v>8.9223999999999998E-2</v>
      </c>
      <c r="FK90" s="178">
        <v>9.0789333333333333E-2</v>
      </c>
      <c r="FL90" s="178">
        <v>9.6268000000000006E-2</v>
      </c>
      <c r="FM90" s="178">
        <v>0.1174</v>
      </c>
      <c r="FN90" s="178">
        <v>0.10174666666666667</v>
      </c>
      <c r="FO90" s="178">
        <v>9.1193943019075921E-2</v>
      </c>
      <c r="FP90" s="178">
        <v>0.1174</v>
      </c>
      <c r="FQ90" s="178">
        <v>0.18862266666666672</v>
      </c>
      <c r="FR90" s="178">
        <v>0.17610000000000001</v>
      </c>
      <c r="FS90" s="178">
        <v>0.24419200000000005</v>
      </c>
      <c r="FT90" s="178">
        <v>0.20818933333333337</v>
      </c>
      <c r="FU90" s="380">
        <v>0.23323466666666667</v>
      </c>
      <c r="FV90" s="380">
        <v>0.23401733333333335</v>
      </c>
      <c r="FW90" s="380">
        <v>0.21366800000000002</v>
      </c>
      <c r="FX90" s="380">
        <f t="shared" si="17"/>
        <v>0.22227733333333333</v>
      </c>
      <c r="FY90" s="380">
        <v>0.32402399999999998</v>
      </c>
      <c r="FZ90" s="380">
        <v>0.35611333333333334</v>
      </c>
      <c r="GA90" s="380">
        <v>0.2097546666666667</v>
      </c>
      <c r="GB90" s="380">
        <v>0.15105466666666667</v>
      </c>
      <c r="GC90" s="380">
        <v>0.17531733333333335</v>
      </c>
    </row>
    <row r="91" spans="2:185" s="234" customFormat="1">
      <c r="B91" s="234" t="s">
        <v>118</v>
      </c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>
        <v>0</v>
      </c>
      <c r="FD91" s="178">
        <v>3.9572000000000003E-2</v>
      </c>
      <c r="FE91" s="178">
        <v>4.2108666666666662E-2</v>
      </c>
      <c r="FF91" s="178">
        <v>4.1601333333333337E-2</v>
      </c>
      <c r="FG91" s="178">
        <v>1.6234666666666665E-2</v>
      </c>
      <c r="FH91" s="178">
        <v>1.6234666666666665E-2</v>
      </c>
      <c r="FI91" s="178">
        <v>5.9357999999999994E-2</v>
      </c>
      <c r="FJ91" s="178">
        <v>3.805E-2</v>
      </c>
      <c r="FK91" s="178">
        <v>5.7328666666666667E-2</v>
      </c>
      <c r="FL91" s="178">
        <v>0.10552533333333333</v>
      </c>
      <c r="FM91" s="178">
        <v>0.15524399999999999</v>
      </c>
      <c r="FN91" s="178">
        <v>7.1026666666666655E-2</v>
      </c>
      <c r="FO91" s="178">
        <v>9.8833878473813433E-2</v>
      </c>
      <c r="FP91" s="178">
        <v>0.15524399999999999</v>
      </c>
      <c r="FQ91" s="178">
        <v>0.24098333333333333</v>
      </c>
      <c r="FR91" s="178">
        <v>0.61742466666666662</v>
      </c>
      <c r="FS91" s="178">
        <v>0.17147866666666667</v>
      </c>
      <c r="FT91" s="178">
        <v>0.16792733333333335</v>
      </c>
      <c r="FU91" s="380">
        <v>0.21460200000000001</v>
      </c>
      <c r="FV91" s="380">
        <v>0.32012733333333332</v>
      </c>
      <c r="FW91" s="380">
        <v>0.20597733333333332</v>
      </c>
      <c r="FX91" s="380">
        <f t="shared" si="17"/>
        <v>0.15727333333333335</v>
      </c>
      <c r="FY91" s="380">
        <v>0.12125266666666666</v>
      </c>
      <c r="FZ91" s="380">
        <v>5.8343333333333323E-2</v>
      </c>
      <c r="GA91" s="380">
        <v>0.14712666666666666</v>
      </c>
      <c r="GB91" s="380">
        <v>0.100452</v>
      </c>
      <c r="GC91" s="380">
        <v>0.12531133333333336</v>
      </c>
    </row>
    <row r="92" spans="2:185" s="234" customFormat="1">
      <c r="B92" s="234" t="s">
        <v>343</v>
      </c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>
        <v>0</v>
      </c>
      <c r="FD92" s="178">
        <v>0.16387866666666667</v>
      </c>
      <c r="FE92" s="178">
        <v>6.4446666666666671E-3</v>
      </c>
      <c r="FF92" s="178">
        <v>7.365333333333334E-3</v>
      </c>
      <c r="FG92" s="178">
        <v>0.10771799999999999</v>
      </c>
      <c r="FH92" s="178">
        <v>0.25502466666666668</v>
      </c>
      <c r="FI92" s="178">
        <v>1.6572E-2</v>
      </c>
      <c r="FJ92" s="178">
        <v>5.7081333333333338E-2</v>
      </c>
      <c r="FK92" s="178">
        <v>0.10587666666666666</v>
      </c>
      <c r="FL92" s="178">
        <v>4.4192000000000002E-2</v>
      </c>
      <c r="FM92" s="178">
        <v>1.1333406666666668</v>
      </c>
      <c r="FN92" s="178">
        <v>4.4192000000000002E-2</v>
      </c>
      <c r="FO92" s="178">
        <v>8.497101768971986E-2</v>
      </c>
      <c r="FP92" s="178">
        <v>1.1333406666666668</v>
      </c>
      <c r="FQ92" s="178">
        <v>0.14638600000000002</v>
      </c>
      <c r="FR92" s="178">
        <v>0.15559266666666666</v>
      </c>
      <c r="FS92" s="178">
        <v>0.25686600000000004</v>
      </c>
      <c r="FT92" s="178">
        <v>0.23016666666666666</v>
      </c>
      <c r="FU92" s="380">
        <v>0.22832533333333335</v>
      </c>
      <c r="FV92" s="380">
        <v>7.5494666666666668E-2</v>
      </c>
      <c r="FW92" s="380">
        <v>0.11508333333333333</v>
      </c>
      <c r="FX92" s="380">
        <f t="shared" si="17"/>
        <v>6.4446666666666666E-2</v>
      </c>
      <c r="FY92" s="380">
        <v>0.10587666666666666</v>
      </c>
      <c r="FZ92" s="380">
        <v>9.2987333333333352E-2</v>
      </c>
      <c r="GA92" s="380">
        <v>0.16019600000000001</v>
      </c>
      <c r="GB92" s="380">
        <v>9.3908000000000005E-2</v>
      </c>
      <c r="GC92" s="380">
        <v>7.5494666666666668E-2</v>
      </c>
    </row>
    <row r="93" spans="2:185" s="234" customFormat="1">
      <c r="B93" s="234" t="s">
        <v>120</v>
      </c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178"/>
      <c r="BR93" s="178"/>
      <c r="BS93" s="178"/>
      <c r="BT93" s="178"/>
      <c r="BU93" s="178"/>
      <c r="BV93" s="178"/>
      <c r="BW93" s="178"/>
      <c r="BX93" s="178"/>
      <c r="BY93" s="178"/>
      <c r="BZ93" s="178"/>
      <c r="CA93" s="178"/>
      <c r="CB93" s="178"/>
      <c r="CC93" s="178"/>
      <c r="CD93" s="178"/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6.6666666666666671E-7</v>
      </c>
      <c r="FM93" s="178">
        <v>0</v>
      </c>
      <c r="FN93" s="178">
        <v>6.6666666666666671E-7</v>
      </c>
      <c r="FO93" s="178">
        <v>5.5050944929272795E-7</v>
      </c>
      <c r="FP93" s="178">
        <v>0</v>
      </c>
      <c r="FQ93" s="178">
        <v>7.9999999999999996E-6</v>
      </c>
      <c r="FR93" s="178">
        <v>1.2666666666666668E-5</v>
      </c>
      <c r="FS93" s="178">
        <v>1.4666666666666666E-5</v>
      </c>
      <c r="FT93" s="178">
        <v>3.9999999999999998E-6</v>
      </c>
      <c r="FU93" s="380">
        <v>6.0000000000000002E-6</v>
      </c>
      <c r="FV93" s="380">
        <v>2.0666666666666666E-5</v>
      </c>
      <c r="FW93" s="380">
        <v>1.4666666666666666E-5</v>
      </c>
      <c r="FX93" s="380">
        <f t="shared" si="17"/>
        <v>1.9999999999999999E-6</v>
      </c>
      <c r="FY93" s="380">
        <v>6.6666666666666671E-7</v>
      </c>
      <c r="FZ93" s="380">
        <v>2.4239999999999999E-3</v>
      </c>
      <c r="GA93" s="380">
        <v>1.3333333333333334E-6</v>
      </c>
      <c r="GB93" s="380">
        <v>2.7E-4</v>
      </c>
      <c r="GC93" s="380">
        <v>9.3333333333333343E-6</v>
      </c>
    </row>
    <row r="94" spans="2:185" s="234" customFormat="1">
      <c r="B94" s="234" t="s">
        <v>121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8"/>
      <c r="CD94" s="178"/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>
        <v>0</v>
      </c>
      <c r="FD94" s="178">
        <v>3.6159999999999999E-3</v>
      </c>
      <c r="FE94" s="178">
        <v>7.9853333333333339E-3</v>
      </c>
      <c r="FF94" s="178">
        <v>5.574666666666667E-3</v>
      </c>
      <c r="FG94" s="178">
        <v>8.8893333333333324E-3</v>
      </c>
      <c r="FH94" s="178">
        <v>6.0266666666666672E-3</v>
      </c>
      <c r="FI94" s="178">
        <v>1.0245333333333334E-2</v>
      </c>
      <c r="FJ94" s="178">
        <v>1.0998666666666665E-2</v>
      </c>
      <c r="FK94" s="178">
        <v>1.2806666666666666E-2</v>
      </c>
      <c r="FL94" s="178">
        <v>1.1601333333333332E-2</v>
      </c>
      <c r="FM94" s="178">
        <v>1.5970666666666668E-2</v>
      </c>
      <c r="FN94" s="178">
        <v>1.7175999999999997E-2</v>
      </c>
      <c r="FO94" s="178">
        <v>1.4716814176977738E-2</v>
      </c>
      <c r="FP94" s="178">
        <v>1.5970666666666668E-2</v>
      </c>
      <c r="FQ94" s="178">
        <v>3.2845333333333337E-2</v>
      </c>
      <c r="FR94" s="178">
        <v>3.2543999999999997E-2</v>
      </c>
      <c r="FS94" s="178">
        <v>3.4502666666666661E-2</v>
      </c>
      <c r="FT94" s="178">
        <v>2.0641333333333334E-2</v>
      </c>
      <c r="FU94" s="380">
        <v>4.0529333333333327E-2</v>
      </c>
      <c r="FV94" s="380">
        <v>4.2638666666666672E-2</v>
      </c>
      <c r="FW94" s="380">
        <v>4.8966666666666665E-2</v>
      </c>
      <c r="FX94" s="380">
        <f t="shared" si="17"/>
        <v>6.3882666666666671E-2</v>
      </c>
      <c r="FY94" s="380">
        <v>4.3844000000000001E-2</v>
      </c>
      <c r="FZ94" s="380">
        <v>2.9379999999999996E-2</v>
      </c>
      <c r="GA94" s="380">
        <v>4.5049333333333337E-2</v>
      </c>
      <c r="GB94" s="380">
        <v>4.9719999999999993E-2</v>
      </c>
      <c r="GC94" s="380">
        <v>3.540666666666667E-2</v>
      </c>
    </row>
    <row r="95" spans="2:185" s="234" customFormat="1">
      <c r="B95" s="234" t="s">
        <v>122</v>
      </c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78"/>
      <c r="BR95" s="178"/>
      <c r="BS95" s="178"/>
      <c r="BT95" s="178"/>
      <c r="BU95" s="178"/>
      <c r="BV95" s="178"/>
      <c r="BW95" s="178"/>
      <c r="BX95" s="178"/>
      <c r="BY95" s="178"/>
      <c r="BZ95" s="178"/>
      <c r="CA95" s="178"/>
      <c r="CB95" s="178"/>
      <c r="CC95" s="178"/>
      <c r="CD95" s="178"/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>
        <v>0</v>
      </c>
      <c r="FD95" s="178">
        <v>8.0939999999999988E-3</v>
      </c>
      <c r="FE95" s="178">
        <v>0</v>
      </c>
      <c r="FF95" s="178">
        <v>2.7359999999999997E-3</v>
      </c>
      <c r="FG95" s="178">
        <v>3.078E-3</v>
      </c>
      <c r="FH95" s="178">
        <v>2.3028E-2</v>
      </c>
      <c r="FI95" s="178">
        <v>1.5276000000000001E-2</v>
      </c>
      <c r="FJ95" s="178">
        <v>1.4591999999999999E-2</v>
      </c>
      <c r="FK95" s="178">
        <v>1.1399999999999999E-4</v>
      </c>
      <c r="FL95" s="178">
        <v>1.1399999999999999E-4</v>
      </c>
      <c r="FM95" s="178">
        <v>0.16643999999999998</v>
      </c>
      <c r="FN95" s="178">
        <v>2.2799999999999999E-4</v>
      </c>
      <c r="FO95" s="178">
        <v>4.6805298569793756E-5</v>
      </c>
      <c r="FP95" s="178">
        <v>0.16643999999999998</v>
      </c>
      <c r="FQ95" s="178">
        <v>5.3351999999999997E-2</v>
      </c>
      <c r="FR95" s="178">
        <v>1.4135999999999999E-2</v>
      </c>
      <c r="FS95" s="178">
        <v>6.4979999999999994E-3</v>
      </c>
      <c r="FT95" s="178">
        <v>0</v>
      </c>
      <c r="FU95" s="380">
        <v>0</v>
      </c>
      <c r="FV95" s="380">
        <v>2.166E-3</v>
      </c>
      <c r="FW95" s="380">
        <v>0</v>
      </c>
      <c r="FX95" s="380">
        <f t="shared" si="17"/>
        <v>0</v>
      </c>
      <c r="FY95" s="380">
        <v>0</v>
      </c>
      <c r="FZ95" s="380">
        <v>0</v>
      </c>
      <c r="GA95" s="380">
        <v>0</v>
      </c>
      <c r="GB95" s="380">
        <v>0.17111399999999999</v>
      </c>
      <c r="GC95" s="380">
        <v>0.41609999999999997</v>
      </c>
    </row>
    <row r="96" spans="2:185" s="234" customFormat="1">
      <c r="B96" s="234" t="s">
        <v>123</v>
      </c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BS96" s="178"/>
      <c r="BT96" s="178"/>
      <c r="BU96" s="178"/>
      <c r="BV96" s="178"/>
      <c r="BW96" s="178"/>
      <c r="BX96" s="178"/>
      <c r="BY96" s="178"/>
      <c r="BZ96" s="178"/>
      <c r="CA96" s="178"/>
      <c r="CB96" s="178"/>
      <c r="CC96" s="178"/>
      <c r="CD96" s="178"/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>
        <v>0</v>
      </c>
      <c r="FD96" s="178">
        <v>1.0877999999999999E-2</v>
      </c>
      <c r="FE96" s="178">
        <v>1.7639999999999999E-2</v>
      </c>
      <c r="FF96" s="178">
        <v>1.8228000000000001E-2</v>
      </c>
      <c r="FG96" s="178">
        <v>2.2637999999999998E-2</v>
      </c>
      <c r="FH96" s="178">
        <v>2.205E-2</v>
      </c>
      <c r="FI96" s="178">
        <v>2.5872000000000003E-2</v>
      </c>
      <c r="FJ96" s="178">
        <v>2.8223999999999999E-2</v>
      </c>
      <c r="FK96" s="178">
        <v>3.4103999999999995E-2</v>
      </c>
      <c r="FL96" s="178">
        <v>3.0282E-2</v>
      </c>
      <c r="FM96" s="178">
        <v>5.1449999999999996E-2</v>
      </c>
      <c r="FN96" s="178">
        <v>3.5574000000000001E-2</v>
      </c>
      <c r="FO96" s="178">
        <v>5.2122620400340741E-2</v>
      </c>
      <c r="FP96" s="178">
        <v>5.1449999999999996E-2</v>
      </c>
      <c r="FQ96" s="178">
        <v>8.0849999999999991E-2</v>
      </c>
      <c r="FR96" s="178">
        <v>7.2618000000000002E-2</v>
      </c>
      <c r="FS96" s="178">
        <v>0.12171599999999998</v>
      </c>
      <c r="FT96" s="178">
        <v>9.2021999999999993E-2</v>
      </c>
      <c r="FU96" s="380">
        <v>9.3491999999999992E-2</v>
      </c>
      <c r="FV96" s="380">
        <v>9.4079999999999997E-2</v>
      </c>
      <c r="FW96" s="380">
        <v>8.2614000000000007E-2</v>
      </c>
      <c r="FX96" s="380">
        <f t="shared" si="17"/>
        <v>8.2026000000000002E-2</v>
      </c>
      <c r="FY96" s="380">
        <v>8.4671999999999997E-2</v>
      </c>
      <c r="FZ96" s="380">
        <v>5.5565999999999997E-2</v>
      </c>
      <c r="GA96" s="380">
        <v>6.2621999999999997E-2</v>
      </c>
      <c r="GB96" s="380">
        <v>5.2332000000000004E-2</v>
      </c>
      <c r="GC96" s="380">
        <v>7.4676000000000006E-2</v>
      </c>
    </row>
    <row r="97" spans="2:185" s="234" customFormat="1">
      <c r="B97" s="234" t="s">
        <v>124</v>
      </c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178"/>
      <c r="BR97" s="178"/>
      <c r="BS97" s="178"/>
      <c r="BT97" s="178"/>
      <c r="BU97" s="178"/>
      <c r="BV97" s="178"/>
      <c r="BW97" s="178"/>
      <c r="BX97" s="178"/>
      <c r="BY97" s="178"/>
      <c r="BZ97" s="178"/>
      <c r="CA97" s="178"/>
      <c r="CB97" s="178"/>
      <c r="CC97" s="178"/>
      <c r="CD97" s="178"/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>
        <v>0</v>
      </c>
      <c r="FD97" s="178">
        <v>9.0445333333333336E-2</v>
      </c>
      <c r="FE97" s="178">
        <v>7.1312666666666663E-2</v>
      </c>
      <c r="FF97" s="178">
        <v>7.3052000000000006E-2</v>
      </c>
      <c r="FG97" s="178">
        <v>0.10522966666666667</v>
      </c>
      <c r="FH97" s="178">
        <v>9.0445333333333336E-2</v>
      </c>
      <c r="FI97" s="178">
        <v>0.10435999999999999</v>
      </c>
      <c r="FJ97" s="178">
        <v>0.11044766666666668</v>
      </c>
      <c r="FK97" s="178">
        <v>5.913733333333334E-2</v>
      </c>
      <c r="FL97" s="178">
        <v>7.3052000000000006E-2</v>
      </c>
      <c r="FM97" s="178">
        <v>0.31916766666666668</v>
      </c>
      <c r="FN97" s="178">
        <v>0.14175566666666667</v>
      </c>
      <c r="FO97" s="178">
        <v>0.19516626246202243</v>
      </c>
      <c r="FP97" s="178">
        <v>0.31916766666666668</v>
      </c>
      <c r="FQ97" s="178">
        <v>0.21654700000000002</v>
      </c>
      <c r="FR97" s="178">
        <v>0.35047566666666669</v>
      </c>
      <c r="FS97" s="178">
        <v>0.30351366666666668</v>
      </c>
      <c r="FT97" s="178">
        <v>0.32960366666666674</v>
      </c>
      <c r="FU97" s="380">
        <v>0.47048966666666669</v>
      </c>
      <c r="FV97" s="380">
        <v>0.41570066666666672</v>
      </c>
      <c r="FW97" s="380">
        <v>0.32438566666666668</v>
      </c>
      <c r="FX97" s="380">
        <f t="shared" si="17"/>
        <v>0.37395666666666671</v>
      </c>
      <c r="FY97" s="380">
        <v>0.31916766666666668</v>
      </c>
      <c r="FZ97" s="380">
        <v>0.27829333333333339</v>
      </c>
      <c r="GA97" s="380">
        <v>0.26090000000000002</v>
      </c>
      <c r="GB97" s="380">
        <v>0.31829800000000003</v>
      </c>
      <c r="GC97" s="380">
        <v>0.26176966666666668</v>
      </c>
    </row>
    <row r="98" spans="2:185" s="234" customFormat="1">
      <c r="B98" s="234" t="s">
        <v>131</v>
      </c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178"/>
      <c r="BU98" s="178"/>
      <c r="BV98" s="178"/>
      <c r="BW98" s="178"/>
      <c r="BX98" s="178"/>
      <c r="BY98" s="178"/>
      <c r="BZ98" s="178"/>
      <c r="CA98" s="178"/>
      <c r="CB98" s="178"/>
      <c r="CC98" s="178"/>
      <c r="CD98" s="178"/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>
        <v>0</v>
      </c>
      <c r="FD98" s="178">
        <v>-8.6123000000000061E-2</v>
      </c>
      <c r="FE98" s="178">
        <v>-7.1979666666666664E-2</v>
      </c>
      <c r="FF98" s="178">
        <v>-6.7998666666666652E-2</v>
      </c>
      <c r="FG98" s="178">
        <v>-7.2789333333333484E-2</v>
      </c>
      <c r="FH98" s="178">
        <v>-1.8840666666666728E-2</v>
      </c>
      <c r="FI98" s="178">
        <v>4.2724999999999902E-2</v>
      </c>
      <c r="FJ98" s="178">
        <v>-2.3101666666666798E-2</v>
      </c>
      <c r="FK98" s="178">
        <v>-6.5432999999999852E-2</v>
      </c>
      <c r="FL98" s="178">
        <v>-6.5614333333333441E-2</v>
      </c>
      <c r="FM98" s="178">
        <v>0.20902866666666675</v>
      </c>
      <c r="FN98" s="178">
        <v>-9.3584333333333491E-2</v>
      </c>
      <c r="FO98" s="178">
        <v>-8.3528420409595849E-2</v>
      </c>
      <c r="FP98" s="178">
        <v>0.20902866666666675</v>
      </c>
      <c r="FQ98" s="178">
        <v>-0.10692900000000005</v>
      </c>
      <c r="FR98" s="178">
        <v>-0.34426066666666699</v>
      </c>
      <c r="FS98" s="178">
        <v>-4.8015333333334187E-2</v>
      </c>
      <c r="FT98" s="178">
        <v>-0.26928933333333482</v>
      </c>
      <c r="FU98" s="380">
        <v>-0.25522833333333317</v>
      </c>
      <c r="FV98" s="380">
        <v>-0.39320866666666809</v>
      </c>
      <c r="FW98" s="380">
        <v>-0.25028333333333341</v>
      </c>
      <c r="FX98" s="380">
        <f t="shared" ref="FX98" si="18">+FX85-SUM(FX86:FX97)</f>
        <v>-0.2554666666666674</v>
      </c>
      <c r="FY98" s="380">
        <v>-0.25856400000000024</v>
      </c>
      <c r="FZ98" s="380">
        <v>0.55231366666666659</v>
      </c>
      <c r="GA98" s="380">
        <v>-0.2336596666666666</v>
      </c>
      <c r="GB98" s="380">
        <v>-2.8605666666666973E-2</v>
      </c>
      <c r="GC98" s="380">
        <v>7.6364666666666636E-2</v>
      </c>
    </row>
    <row r="99" spans="2:185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</row>
    <row r="100" spans="2:185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</row>
    <row r="101" spans="2:185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0</v>
      </c>
      <c r="W101" s="180">
        <v>0</v>
      </c>
      <c r="X101" s="180">
        <v>0</v>
      </c>
      <c r="Y101" s="180">
        <v>0</v>
      </c>
      <c r="Z101" s="180">
        <v>0</v>
      </c>
      <c r="AA101" s="180">
        <v>0</v>
      </c>
      <c r="AB101" s="180">
        <v>0</v>
      </c>
      <c r="AC101" s="180">
        <v>0</v>
      </c>
      <c r="AD101" s="180">
        <v>0</v>
      </c>
      <c r="AE101" s="180">
        <v>0</v>
      </c>
      <c r="AF101" s="180">
        <v>0</v>
      </c>
      <c r="AG101" s="180">
        <v>0</v>
      </c>
      <c r="AH101" s="180">
        <v>0</v>
      </c>
      <c r="AI101" s="180">
        <v>0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80">
        <v>0</v>
      </c>
      <c r="BD101" s="180">
        <v>0</v>
      </c>
      <c r="BE101" s="180">
        <v>0</v>
      </c>
      <c r="BF101" s="180">
        <v>0</v>
      </c>
      <c r="BG101" s="180">
        <v>0</v>
      </c>
      <c r="BH101" s="180">
        <v>0</v>
      </c>
      <c r="BI101" s="180">
        <v>0</v>
      </c>
      <c r="BJ101" s="180">
        <v>0</v>
      </c>
      <c r="BK101" s="180">
        <v>0</v>
      </c>
      <c r="BL101" s="180">
        <v>0</v>
      </c>
      <c r="BM101" s="180">
        <v>0</v>
      </c>
      <c r="BN101" s="180">
        <v>0</v>
      </c>
      <c r="BO101" s="180">
        <v>0</v>
      </c>
      <c r="BP101" s="180">
        <v>0</v>
      </c>
      <c r="BQ101" s="180">
        <v>0</v>
      </c>
      <c r="BR101" s="180">
        <v>0</v>
      </c>
      <c r="BS101" s="180">
        <v>0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0">
        <v>0</v>
      </c>
      <c r="CW101" s="180">
        <v>0</v>
      </c>
      <c r="CX101" s="180">
        <v>0</v>
      </c>
      <c r="CY101" s="180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80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0">
        <v>0</v>
      </c>
      <c r="EE101" s="180">
        <v>0</v>
      </c>
      <c r="EF101" s="180">
        <v>0</v>
      </c>
      <c r="EG101" s="180">
        <v>0</v>
      </c>
      <c r="EH101" s="180">
        <v>0</v>
      </c>
      <c r="EI101" s="180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>
        <v>14.457221282766231</v>
      </c>
      <c r="FP101" s="180">
        <v>17.633742195716739</v>
      </c>
      <c r="FQ101" s="180">
        <v>20.754899819313732</v>
      </c>
      <c r="FR101" s="180">
        <v>24.034454897971958</v>
      </c>
      <c r="FS101" s="180">
        <v>26.977979346449278</v>
      </c>
      <c r="FT101" s="180">
        <v>29.843561776518591</v>
      </c>
      <c r="FU101" s="380">
        <v>32.476914582631245</v>
      </c>
      <c r="FV101" s="380">
        <v>36.563606035051734</v>
      </c>
      <c r="FW101" s="380">
        <v>39.686991480011798</v>
      </c>
      <c r="FX101" s="380">
        <f t="shared" ref="FX101" si="19">+FX178</f>
        <v>41.151853084372839</v>
      </c>
      <c r="FY101" s="380">
        <v>38.692761567223521</v>
      </c>
      <c r="FZ101" s="380">
        <v>40.200440564396601</v>
      </c>
      <c r="GA101" s="380">
        <v>41.114615647756111</v>
      </c>
      <c r="GB101" s="380">
        <v>39.65320799441605</v>
      </c>
      <c r="GC101" s="380">
        <v>38.301289233579496</v>
      </c>
    </row>
    <row r="102" spans="2:185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8">
        <v>0</v>
      </c>
      <c r="AU102" s="178">
        <v>0</v>
      </c>
      <c r="AV102" s="178">
        <v>0</v>
      </c>
      <c r="AW102" s="178">
        <v>0</v>
      </c>
      <c r="AX102" s="178">
        <v>0</v>
      </c>
      <c r="AY102" s="178">
        <v>0</v>
      </c>
      <c r="AZ102" s="178">
        <v>0</v>
      </c>
      <c r="BA102" s="178">
        <v>0</v>
      </c>
      <c r="BB102" s="178">
        <v>0</v>
      </c>
      <c r="BC102" s="178">
        <v>0</v>
      </c>
      <c r="BD102" s="178">
        <v>0</v>
      </c>
      <c r="BE102" s="178">
        <v>0</v>
      </c>
      <c r="BF102" s="178">
        <v>0</v>
      </c>
      <c r="BG102" s="178">
        <v>0</v>
      </c>
      <c r="BH102" s="178">
        <v>0</v>
      </c>
      <c r="BI102" s="178">
        <v>0</v>
      </c>
      <c r="BJ102" s="178">
        <v>0</v>
      </c>
      <c r="BK102" s="178">
        <v>0</v>
      </c>
      <c r="BL102" s="178">
        <v>0</v>
      </c>
      <c r="BM102" s="178">
        <v>0</v>
      </c>
      <c r="BN102" s="178">
        <v>0</v>
      </c>
      <c r="BO102" s="178">
        <v>0</v>
      </c>
      <c r="BP102" s="178">
        <v>0</v>
      </c>
      <c r="BQ102" s="178">
        <v>0</v>
      </c>
      <c r="BR102" s="178">
        <v>0</v>
      </c>
      <c r="BS102" s="178">
        <v>0</v>
      </c>
      <c r="BT102" s="178">
        <v>0</v>
      </c>
      <c r="BU102" s="178">
        <v>0</v>
      </c>
      <c r="BV102" s="178">
        <v>0</v>
      </c>
      <c r="BW102" s="178">
        <v>0</v>
      </c>
      <c r="BX102" s="178">
        <v>0</v>
      </c>
      <c r="BY102" s="178">
        <v>0</v>
      </c>
      <c r="BZ102" s="178">
        <v>0</v>
      </c>
      <c r="CA102" s="178">
        <v>0</v>
      </c>
      <c r="CB102" s="178">
        <v>0</v>
      </c>
      <c r="CC102" s="178">
        <v>0</v>
      </c>
      <c r="CD102" s="178">
        <v>0</v>
      </c>
      <c r="CE102" s="178">
        <v>0</v>
      </c>
      <c r="CF102" s="178">
        <v>0</v>
      </c>
      <c r="CG102" s="178">
        <v>0</v>
      </c>
      <c r="CH102" s="178">
        <v>0</v>
      </c>
      <c r="CI102" s="178">
        <v>0</v>
      </c>
      <c r="CJ102" s="178">
        <v>0</v>
      </c>
      <c r="CK102" s="178">
        <v>0</v>
      </c>
      <c r="CL102" s="178">
        <v>0</v>
      </c>
      <c r="CM102" s="178">
        <v>0</v>
      </c>
      <c r="CN102" s="178">
        <v>0</v>
      </c>
      <c r="CO102" s="178">
        <v>0</v>
      </c>
      <c r="CP102" s="178">
        <v>0</v>
      </c>
      <c r="CQ102" s="178">
        <v>0</v>
      </c>
      <c r="CR102" s="178">
        <v>0</v>
      </c>
      <c r="CS102" s="178">
        <v>0</v>
      </c>
      <c r="CT102" s="178">
        <v>0</v>
      </c>
      <c r="CU102" s="178">
        <v>0</v>
      </c>
      <c r="CV102" s="178">
        <v>0</v>
      </c>
      <c r="CW102" s="178">
        <v>0</v>
      </c>
      <c r="CX102" s="178">
        <v>0</v>
      </c>
      <c r="CY102" s="178">
        <v>0</v>
      </c>
      <c r="CZ102" s="178">
        <v>0</v>
      </c>
      <c r="DA102" s="178">
        <v>0</v>
      </c>
      <c r="DB102" s="178">
        <v>0</v>
      </c>
      <c r="DC102" s="178">
        <v>0</v>
      </c>
      <c r="DD102" s="178">
        <v>0</v>
      </c>
      <c r="DE102" s="178">
        <v>0</v>
      </c>
      <c r="DF102" s="178">
        <v>0</v>
      </c>
      <c r="DG102" s="178">
        <v>0</v>
      </c>
      <c r="DH102" s="178">
        <v>0</v>
      </c>
      <c r="DI102" s="178">
        <v>0</v>
      </c>
      <c r="DJ102" s="178">
        <v>0</v>
      </c>
      <c r="DK102" s="178">
        <v>0</v>
      </c>
      <c r="DL102" s="178">
        <v>0</v>
      </c>
      <c r="DM102" s="178">
        <v>0</v>
      </c>
      <c r="DN102" s="178">
        <v>0</v>
      </c>
      <c r="DO102" s="178">
        <v>0</v>
      </c>
      <c r="DP102" s="178">
        <v>0</v>
      </c>
      <c r="DQ102" s="178">
        <v>0</v>
      </c>
      <c r="DR102" s="178">
        <v>0</v>
      </c>
      <c r="DS102" s="178">
        <v>0</v>
      </c>
      <c r="DT102" s="178">
        <v>0</v>
      </c>
      <c r="DU102" s="178">
        <v>0</v>
      </c>
      <c r="DV102" s="178">
        <v>0</v>
      </c>
      <c r="DW102" s="178">
        <v>0</v>
      </c>
      <c r="DX102" s="178">
        <v>0</v>
      </c>
      <c r="DY102" s="178">
        <v>0</v>
      </c>
      <c r="DZ102" s="178">
        <v>0</v>
      </c>
      <c r="EA102" s="178">
        <v>0</v>
      </c>
      <c r="EB102" s="178">
        <v>0</v>
      </c>
      <c r="EC102" s="178">
        <v>0</v>
      </c>
      <c r="ED102" s="178">
        <v>0</v>
      </c>
      <c r="EE102" s="178">
        <v>0</v>
      </c>
      <c r="EF102" s="178">
        <v>0</v>
      </c>
      <c r="EG102" s="178">
        <v>0</v>
      </c>
      <c r="EH102" s="178">
        <v>0</v>
      </c>
      <c r="EI102" s="178">
        <v>0</v>
      </c>
      <c r="EJ102" s="178">
        <v>0</v>
      </c>
      <c r="EK102" s="178">
        <v>0</v>
      </c>
      <c r="EL102" s="178">
        <v>0</v>
      </c>
      <c r="EM102" s="178">
        <v>0</v>
      </c>
      <c r="EN102" s="178">
        <v>0</v>
      </c>
      <c r="EO102" s="178">
        <v>0</v>
      </c>
      <c r="EP102" s="178">
        <v>0</v>
      </c>
      <c r="EQ102" s="178">
        <v>0</v>
      </c>
      <c r="ER102" s="178">
        <v>0</v>
      </c>
      <c r="ES102" s="178">
        <v>0</v>
      </c>
      <c r="ET102" s="178">
        <v>0</v>
      </c>
      <c r="EU102" s="178">
        <v>0</v>
      </c>
      <c r="EV102" s="178">
        <v>0</v>
      </c>
      <c r="EW102" s="178">
        <v>0</v>
      </c>
      <c r="EX102" s="178">
        <v>0</v>
      </c>
      <c r="EY102" s="178">
        <v>0</v>
      </c>
      <c r="EZ102" s="178">
        <v>0</v>
      </c>
      <c r="FA102" s="178">
        <v>0</v>
      </c>
      <c r="FB102" s="178">
        <v>0</v>
      </c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>
        <v>6.7066107135362207</v>
      </c>
      <c r="FP102" s="178">
        <v>7.3963585297810788</v>
      </c>
      <c r="FQ102" s="178">
        <v>9.2807126537299514</v>
      </c>
      <c r="FR102" s="178">
        <v>11.113133656178615</v>
      </c>
      <c r="FS102" s="178">
        <v>12.666715397730121</v>
      </c>
      <c r="FT102" s="178">
        <v>14.797577642337469</v>
      </c>
      <c r="FU102" s="380">
        <v>16.239888488893289</v>
      </c>
      <c r="FV102" s="380">
        <v>19.444163264478011</v>
      </c>
      <c r="FW102" s="380">
        <v>21.779442823124224</v>
      </c>
      <c r="FX102" s="380">
        <f t="shared" ref="FX102:FX113" si="20">+FX179*$C8/100</f>
        <v>22.439164014958092</v>
      </c>
      <c r="FY102" s="380">
        <v>21.925444683685122</v>
      </c>
      <c r="FZ102" s="380">
        <v>21.719733657343163</v>
      </c>
      <c r="GA102" s="380">
        <v>22.160497403296507</v>
      </c>
      <c r="GB102" s="380">
        <v>22.501659774085116</v>
      </c>
      <c r="GC102" s="380">
        <v>20.600977831081533</v>
      </c>
    </row>
    <row r="103" spans="2:185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78">
        <v>0</v>
      </c>
      <c r="BP103" s="178">
        <v>0</v>
      </c>
      <c r="BQ103" s="178">
        <v>0</v>
      </c>
      <c r="BR103" s="178">
        <v>0</v>
      </c>
      <c r="BS103" s="178">
        <v>0</v>
      </c>
      <c r="BT103" s="178">
        <v>0</v>
      </c>
      <c r="BU103" s="178">
        <v>0</v>
      </c>
      <c r="BV103" s="178">
        <v>0</v>
      </c>
      <c r="BW103" s="178">
        <v>0</v>
      </c>
      <c r="BX103" s="178">
        <v>0</v>
      </c>
      <c r="BY103" s="178">
        <v>0</v>
      </c>
      <c r="BZ103" s="178">
        <v>0</v>
      </c>
      <c r="CA103" s="178">
        <v>0</v>
      </c>
      <c r="CB103" s="178">
        <v>0</v>
      </c>
      <c r="CC103" s="178">
        <v>0</v>
      </c>
      <c r="CD103" s="178">
        <v>0</v>
      </c>
      <c r="CE103" s="178">
        <v>0</v>
      </c>
      <c r="CF103" s="178">
        <v>0</v>
      </c>
      <c r="CG103" s="178">
        <v>0</v>
      </c>
      <c r="CH103" s="178">
        <v>0</v>
      </c>
      <c r="CI103" s="178">
        <v>0</v>
      </c>
      <c r="CJ103" s="178">
        <v>0</v>
      </c>
      <c r="CK103" s="178">
        <v>0</v>
      </c>
      <c r="CL103" s="178">
        <v>0</v>
      </c>
      <c r="CM103" s="178">
        <v>0</v>
      </c>
      <c r="CN103" s="178">
        <v>0</v>
      </c>
      <c r="CO103" s="178">
        <v>0</v>
      </c>
      <c r="CP103" s="178">
        <v>0</v>
      </c>
      <c r="CQ103" s="178">
        <v>0</v>
      </c>
      <c r="CR103" s="178">
        <v>0</v>
      </c>
      <c r="CS103" s="178">
        <v>0</v>
      </c>
      <c r="CT103" s="178">
        <v>0</v>
      </c>
      <c r="CU103" s="178">
        <v>0</v>
      </c>
      <c r="CV103" s="178">
        <v>0</v>
      </c>
      <c r="CW103" s="178">
        <v>0</v>
      </c>
      <c r="CX103" s="178">
        <v>0</v>
      </c>
      <c r="CY103" s="178">
        <v>0</v>
      </c>
      <c r="CZ103" s="178">
        <v>0</v>
      </c>
      <c r="DA103" s="178">
        <v>0</v>
      </c>
      <c r="DB103" s="178">
        <v>0</v>
      </c>
      <c r="DC103" s="178">
        <v>0</v>
      </c>
      <c r="DD103" s="178">
        <v>0</v>
      </c>
      <c r="DE103" s="178">
        <v>0</v>
      </c>
      <c r="DF103" s="178">
        <v>0</v>
      </c>
      <c r="DG103" s="178">
        <v>0</v>
      </c>
      <c r="DH103" s="178">
        <v>0</v>
      </c>
      <c r="DI103" s="178">
        <v>0</v>
      </c>
      <c r="DJ103" s="178">
        <v>0</v>
      </c>
      <c r="DK103" s="178">
        <v>0</v>
      </c>
      <c r="DL103" s="178">
        <v>0</v>
      </c>
      <c r="DM103" s="178">
        <v>0</v>
      </c>
      <c r="DN103" s="178">
        <v>0</v>
      </c>
      <c r="DO103" s="178">
        <v>0</v>
      </c>
      <c r="DP103" s="178">
        <v>0</v>
      </c>
      <c r="DQ103" s="178">
        <v>0</v>
      </c>
      <c r="DR103" s="178">
        <v>0</v>
      </c>
      <c r="DS103" s="178">
        <v>0</v>
      </c>
      <c r="DT103" s="178">
        <v>0</v>
      </c>
      <c r="DU103" s="178">
        <v>0</v>
      </c>
      <c r="DV103" s="178">
        <v>0</v>
      </c>
      <c r="DW103" s="178">
        <v>0</v>
      </c>
      <c r="DX103" s="178">
        <v>0</v>
      </c>
      <c r="DY103" s="178">
        <v>0</v>
      </c>
      <c r="DZ103" s="178">
        <v>0</v>
      </c>
      <c r="EA103" s="178">
        <v>0</v>
      </c>
      <c r="EB103" s="178">
        <v>0</v>
      </c>
      <c r="EC103" s="178">
        <v>0</v>
      </c>
      <c r="ED103" s="178">
        <v>0</v>
      </c>
      <c r="EE103" s="178">
        <v>0</v>
      </c>
      <c r="EF103" s="178">
        <v>0</v>
      </c>
      <c r="EG103" s="178">
        <v>0</v>
      </c>
      <c r="EH103" s="178">
        <v>0</v>
      </c>
      <c r="EI103" s="178">
        <v>0</v>
      </c>
      <c r="EJ103" s="178">
        <v>0</v>
      </c>
      <c r="EK103" s="178">
        <v>0</v>
      </c>
      <c r="EL103" s="178">
        <v>0</v>
      </c>
      <c r="EM103" s="178">
        <v>0</v>
      </c>
      <c r="EN103" s="178">
        <v>0</v>
      </c>
      <c r="EO103" s="178">
        <v>0</v>
      </c>
      <c r="EP103" s="178">
        <v>0</v>
      </c>
      <c r="EQ103" s="178">
        <v>0</v>
      </c>
      <c r="ER103" s="178">
        <v>0</v>
      </c>
      <c r="ES103" s="178">
        <v>0</v>
      </c>
      <c r="ET103" s="178">
        <v>0</v>
      </c>
      <c r="EU103" s="178">
        <v>0</v>
      </c>
      <c r="EV103" s="178">
        <v>0</v>
      </c>
      <c r="EW103" s="178">
        <v>0</v>
      </c>
      <c r="EX103" s="178">
        <v>0</v>
      </c>
      <c r="EY103" s="178">
        <v>0</v>
      </c>
      <c r="EZ103" s="178">
        <v>0</v>
      </c>
      <c r="FA103" s="178">
        <v>0</v>
      </c>
      <c r="FB103" s="178">
        <v>0</v>
      </c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>
        <v>0.45321364670541209</v>
      </c>
      <c r="FP103" s="178">
        <v>0.51254489311617824</v>
      </c>
      <c r="FQ103" s="178">
        <v>0.66431850933207026</v>
      </c>
      <c r="FR103" s="178">
        <v>0.78114882419629184</v>
      </c>
      <c r="FS103" s="178">
        <v>0.87307092793667662</v>
      </c>
      <c r="FT103" s="178">
        <v>0.99558581417895897</v>
      </c>
      <c r="FU103" s="380">
        <v>1.078647117022173</v>
      </c>
      <c r="FV103" s="380">
        <v>1.1664109001211564</v>
      </c>
      <c r="FW103" s="380">
        <v>1.2246583119393559</v>
      </c>
      <c r="FX103" s="380">
        <f t="shared" si="20"/>
        <v>1.2574354403416605</v>
      </c>
      <c r="FY103" s="380">
        <v>1.2654516574472894</v>
      </c>
      <c r="FZ103" s="380">
        <v>1.3011922678368741</v>
      </c>
      <c r="GA103" s="380">
        <v>1.3626305557004512</v>
      </c>
      <c r="GB103" s="380">
        <v>1.3743903328279301</v>
      </c>
      <c r="GC103" s="380">
        <v>1.2740596523770482</v>
      </c>
    </row>
    <row r="104" spans="2:185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78">
        <v>0</v>
      </c>
      <c r="BP104" s="178">
        <v>0</v>
      </c>
      <c r="BQ104" s="178">
        <v>0</v>
      </c>
      <c r="BR104" s="178">
        <v>0</v>
      </c>
      <c r="BS104" s="178">
        <v>0</v>
      </c>
      <c r="BT104" s="178">
        <v>0</v>
      </c>
      <c r="BU104" s="178">
        <v>0</v>
      </c>
      <c r="BV104" s="178">
        <v>0</v>
      </c>
      <c r="BW104" s="178">
        <v>0</v>
      </c>
      <c r="BX104" s="178">
        <v>0</v>
      </c>
      <c r="BY104" s="178">
        <v>0</v>
      </c>
      <c r="BZ104" s="178">
        <v>0</v>
      </c>
      <c r="CA104" s="178">
        <v>0</v>
      </c>
      <c r="CB104" s="178">
        <v>0</v>
      </c>
      <c r="CC104" s="178">
        <v>0</v>
      </c>
      <c r="CD104" s="178">
        <v>0</v>
      </c>
      <c r="CE104" s="178">
        <v>0</v>
      </c>
      <c r="CF104" s="178">
        <v>0</v>
      </c>
      <c r="CG104" s="178">
        <v>0</v>
      </c>
      <c r="CH104" s="178">
        <v>0</v>
      </c>
      <c r="CI104" s="178">
        <v>0</v>
      </c>
      <c r="CJ104" s="178">
        <v>0</v>
      </c>
      <c r="CK104" s="178">
        <v>0</v>
      </c>
      <c r="CL104" s="178">
        <v>0</v>
      </c>
      <c r="CM104" s="178">
        <v>0</v>
      </c>
      <c r="CN104" s="178">
        <v>0</v>
      </c>
      <c r="CO104" s="178">
        <v>0</v>
      </c>
      <c r="CP104" s="178">
        <v>0</v>
      </c>
      <c r="CQ104" s="178">
        <v>0</v>
      </c>
      <c r="CR104" s="178">
        <v>0</v>
      </c>
      <c r="CS104" s="178">
        <v>0</v>
      </c>
      <c r="CT104" s="178">
        <v>0</v>
      </c>
      <c r="CU104" s="178">
        <v>0</v>
      </c>
      <c r="CV104" s="178">
        <v>0</v>
      </c>
      <c r="CW104" s="178">
        <v>0</v>
      </c>
      <c r="CX104" s="178">
        <v>0</v>
      </c>
      <c r="CY104" s="178">
        <v>0</v>
      </c>
      <c r="CZ104" s="178">
        <v>0</v>
      </c>
      <c r="DA104" s="178">
        <v>0</v>
      </c>
      <c r="DB104" s="178">
        <v>0</v>
      </c>
      <c r="DC104" s="178">
        <v>0</v>
      </c>
      <c r="DD104" s="178">
        <v>0</v>
      </c>
      <c r="DE104" s="178">
        <v>0</v>
      </c>
      <c r="DF104" s="178">
        <v>0</v>
      </c>
      <c r="DG104" s="178">
        <v>0</v>
      </c>
      <c r="DH104" s="178">
        <v>0</v>
      </c>
      <c r="DI104" s="178">
        <v>0</v>
      </c>
      <c r="DJ104" s="178">
        <v>0</v>
      </c>
      <c r="DK104" s="178">
        <v>0</v>
      </c>
      <c r="DL104" s="178">
        <v>0</v>
      </c>
      <c r="DM104" s="178">
        <v>0</v>
      </c>
      <c r="DN104" s="178">
        <v>0</v>
      </c>
      <c r="DO104" s="178">
        <v>0</v>
      </c>
      <c r="DP104" s="178">
        <v>0</v>
      </c>
      <c r="DQ104" s="178">
        <v>0</v>
      </c>
      <c r="DR104" s="178">
        <v>0</v>
      </c>
      <c r="DS104" s="178">
        <v>0</v>
      </c>
      <c r="DT104" s="178">
        <v>0</v>
      </c>
      <c r="DU104" s="178">
        <v>0</v>
      </c>
      <c r="DV104" s="178">
        <v>0</v>
      </c>
      <c r="DW104" s="178">
        <v>0</v>
      </c>
      <c r="DX104" s="178">
        <v>0</v>
      </c>
      <c r="DY104" s="178">
        <v>0</v>
      </c>
      <c r="DZ104" s="178">
        <v>0</v>
      </c>
      <c r="EA104" s="178">
        <v>0</v>
      </c>
      <c r="EB104" s="178">
        <v>0</v>
      </c>
      <c r="EC104" s="178">
        <v>0</v>
      </c>
      <c r="ED104" s="178">
        <v>0</v>
      </c>
      <c r="EE104" s="178">
        <v>0</v>
      </c>
      <c r="EF104" s="178">
        <v>0</v>
      </c>
      <c r="EG104" s="178">
        <v>0</v>
      </c>
      <c r="EH104" s="178">
        <v>0</v>
      </c>
      <c r="EI104" s="178">
        <v>0</v>
      </c>
      <c r="EJ104" s="178">
        <v>0</v>
      </c>
      <c r="EK104" s="178">
        <v>0</v>
      </c>
      <c r="EL104" s="178">
        <v>0</v>
      </c>
      <c r="EM104" s="178">
        <v>0</v>
      </c>
      <c r="EN104" s="178">
        <v>0</v>
      </c>
      <c r="EO104" s="178">
        <v>0</v>
      </c>
      <c r="EP104" s="178">
        <v>0</v>
      </c>
      <c r="EQ104" s="178">
        <v>0</v>
      </c>
      <c r="ER104" s="178">
        <v>0</v>
      </c>
      <c r="ES104" s="178">
        <v>0</v>
      </c>
      <c r="ET104" s="178">
        <v>0</v>
      </c>
      <c r="EU104" s="178">
        <v>0</v>
      </c>
      <c r="EV104" s="178">
        <v>0</v>
      </c>
      <c r="EW104" s="178">
        <v>0</v>
      </c>
      <c r="EX104" s="178">
        <v>0</v>
      </c>
      <c r="EY104" s="178">
        <v>0</v>
      </c>
      <c r="EZ104" s="178">
        <v>0</v>
      </c>
      <c r="FA104" s="178">
        <v>0</v>
      </c>
      <c r="FB104" s="178">
        <v>0</v>
      </c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>
        <v>0.93252918234316151</v>
      </c>
      <c r="FP104" s="178">
        <v>0.95932443035606429</v>
      </c>
      <c r="FQ104" s="178">
        <v>1.0460525837346468</v>
      </c>
      <c r="FR104" s="178">
        <v>1.1345707172558479</v>
      </c>
      <c r="FS104" s="178">
        <v>1.2308676072205642</v>
      </c>
      <c r="FT104" s="178">
        <v>1.3899650627912004</v>
      </c>
      <c r="FU104" s="380">
        <v>1.6095213213914101</v>
      </c>
      <c r="FV104" s="380">
        <v>1.7991866354583803</v>
      </c>
      <c r="FW104" s="380">
        <v>1.9448554175921688</v>
      </c>
      <c r="FX104" s="380">
        <f t="shared" si="20"/>
        <v>2.1645025972173091</v>
      </c>
      <c r="FY104" s="380">
        <v>2.4212357633930717</v>
      </c>
      <c r="FZ104" s="380">
        <v>2.5896493591150365</v>
      </c>
      <c r="GA104" s="380">
        <v>2.7743214796502427</v>
      </c>
      <c r="GB104" s="380">
        <v>2.9893879838049133</v>
      </c>
      <c r="GC104" s="380">
        <v>3.1301532444184841</v>
      </c>
    </row>
    <row r="105" spans="2:185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8">
        <v>0</v>
      </c>
      <c r="AU105" s="178">
        <v>0</v>
      </c>
      <c r="AV105" s="178">
        <v>0</v>
      </c>
      <c r="AW105" s="178">
        <v>0</v>
      </c>
      <c r="AX105" s="178">
        <v>0</v>
      </c>
      <c r="AY105" s="178">
        <v>0</v>
      </c>
      <c r="AZ105" s="178">
        <v>0</v>
      </c>
      <c r="BA105" s="178">
        <v>0</v>
      </c>
      <c r="BB105" s="178">
        <v>0</v>
      </c>
      <c r="BC105" s="178">
        <v>0</v>
      </c>
      <c r="BD105" s="178">
        <v>0</v>
      </c>
      <c r="BE105" s="178">
        <v>0</v>
      </c>
      <c r="BF105" s="178">
        <v>0</v>
      </c>
      <c r="BG105" s="178">
        <v>0</v>
      </c>
      <c r="BH105" s="178">
        <v>0</v>
      </c>
      <c r="BI105" s="178">
        <v>0</v>
      </c>
      <c r="BJ105" s="178">
        <v>0</v>
      </c>
      <c r="BK105" s="178">
        <v>0</v>
      </c>
      <c r="BL105" s="178">
        <v>0</v>
      </c>
      <c r="BM105" s="178">
        <v>0</v>
      </c>
      <c r="BN105" s="178">
        <v>0</v>
      </c>
      <c r="BO105" s="178">
        <v>0</v>
      </c>
      <c r="BP105" s="178">
        <v>0</v>
      </c>
      <c r="BQ105" s="178">
        <v>0</v>
      </c>
      <c r="BR105" s="178">
        <v>0</v>
      </c>
      <c r="BS105" s="178">
        <v>0</v>
      </c>
      <c r="BT105" s="178">
        <v>0</v>
      </c>
      <c r="BU105" s="178">
        <v>0</v>
      </c>
      <c r="BV105" s="178">
        <v>0</v>
      </c>
      <c r="BW105" s="178">
        <v>0</v>
      </c>
      <c r="BX105" s="178">
        <v>0</v>
      </c>
      <c r="BY105" s="178">
        <v>0</v>
      </c>
      <c r="BZ105" s="178">
        <v>0</v>
      </c>
      <c r="CA105" s="178">
        <v>0</v>
      </c>
      <c r="CB105" s="178">
        <v>0</v>
      </c>
      <c r="CC105" s="178">
        <v>0</v>
      </c>
      <c r="CD105" s="178">
        <v>0</v>
      </c>
      <c r="CE105" s="178">
        <v>0</v>
      </c>
      <c r="CF105" s="178">
        <v>0</v>
      </c>
      <c r="CG105" s="178">
        <v>0</v>
      </c>
      <c r="CH105" s="178">
        <v>0</v>
      </c>
      <c r="CI105" s="178">
        <v>0</v>
      </c>
      <c r="CJ105" s="178">
        <v>0</v>
      </c>
      <c r="CK105" s="178">
        <v>0</v>
      </c>
      <c r="CL105" s="178">
        <v>0</v>
      </c>
      <c r="CM105" s="178">
        <v>0</v>
      </c>
      <c r="CN105" s="178">
        <v>0</v>
      </c>
      <c r="CO105" s="178">
        <v>0</v>
      </c>
      <c r="CP105" s="178">
        <v>0</v>
      </c>
      <c r="CQ105" s="178">
        <v>0</v>
      </c>
      <c r="CR105" s="178">
        <v>0</v>
      </c>
      <c r="CS105" s="178">
        <v>0</v>
      </c>
      <c r="CT105" s="178">
        <v>0</v>
      </c>
      <c r="CU105" s="178">
        <v>0</v>
      </c>
      <c r="CV105" s="178">
        <v>0</v>
      </c>
      <c r="CW105" s="178">
        <v>0</v>
      </c>
      <c r="CX105" s="178">
        <v>0</v>
      </c>
      <c r="CY105" s="178">
        <v>0</v>
      </c>
      <c r="CZ105" s="178">
        <v>0</v>
      </c>
      <c r="DA105" s="178">
        <v>0</v>
      </c>
      <c r="DB105" s="178">
        <v>0</v>
      </c>
      <c r="DC105" s="178">
        <v>0</v>
      </c>
      <c r="DD105" s="178">
        <v>0</v>
      </c>
      <c r="DE105" s="178">
        <v>0</v>
      </c>
      <c r="DF105" s="178">
        <v>0</v>
      </c>
      <c r="DG105" s="178">
        <v>0</v>
      </c>
      <c r="DH105" s="178">
        <v>0</v>
      </c>
      <c r="DI105" s="178">
        <v>0</v>
      </c>
      <c r="DJ105" s="178">
        <v>0</v>
      </c>
      <c r="DK105" s="178">
        <v>0</v>
      </c>
      <c r="DL105" s="178">
        <v>0</v>
      </c>
      <c r="DM105" s="178">
        <v>0</v>
      </c>
      <c r="DN105" s="178">
        <v>0</v>
      </c>
      <c r="DO105" s="178">
        <v>0</v>
      </c>
      <c r="DP105" s="178">
        <v>0</v>
      </c>
      <c r="DQ105" s="178">
        <v>0</v>
      </c>
      <c r="DR105" s="178">
        <v>0</v>
      </c>
      <c r="DS105" s="178">
        <v>0</v>
      </c>
      <c r="DT105" s="178">
        <v>0</v>
      </c>
      <c r="DU105" s="178">
        <v>0</v>
      </c>
      <c r="DV105" s="178">
        <v>0</v>
      </c>
      <c r="DW105" s="178">
        <v>0</v>
      </c>
      <c r="DX105" s="178">
        <v>0</v>
      </c>
      <c r="DY105" s="178">
        <v>0</v>
      </c>
      <c r="DZ105" s="178">
        <v>0</v>
      </c>
      <c r="EA105" s="178">
        <v>0</v>
      </c>
      <c r="EB105" s="178">
        <v>0</v>
      </c>
      <c r="EC105" s="178">
        <v>0</v>
      </c>
      <c r="ED105" s="178">
        <v>0</v>
      </c>
      <c r="EE105" s="178">
        <v>0</v>
      </c>
      <c r="EF105" s="178">
        <v>0</v>
      </c>
      <c r="EG105" s="178">
        <v>0</v>
      </c>
      <c r="EH105" s="178">
        <v>0</v>
      </c>
      <c r="EI105" s="178">
        <v>0</v>
      </c>
      <c r="EJ105" s="178">
        <v>0</v>
      </c>
      <c r="EK105" s="178">
        <v>0</v>
      </c>
      <c r="EL105" s="178">
        <v>0</v>
      </c>
      <c r="EM105" s="178">
        <v>0</v>
      </c>
      <c r="EN105" s="178">
        <v>0</v>
      </c>
      <c r="EO105" s="178">
        <v>0</v>
      </c>
      <c r="EP105" s="178">
        <v>0</v>
      </c>
      <c r="EQ105" s="178">
        <v>0</v>
      </c>
      <c r="ER105" s="178">
        <v>0</v>
      </c>
      <c r="ES105" s="178">
        <v>0</v>
      </c>
      <c r="ET105" s="178">
        <v>0</v>
      </c>
      <c r="EU105" s="178">
        <v>0</v>
      </c>
      <c r="EV105" s="178">
        <v>0</v>
      </c>
      <c r="EW105" s="178">
        <v>0</v>
      </c>
      <c r="EX105" s="178">
        <v>0</v>
      </c>
      <c r="EY105" s="178">
        <v>0</v>
      </c>
      <c r="EZ105" s="178">
        <v>0</v>
      </c>
      <c r="FA105" s="178">
        <v>0</v>
      </c>
      <c r="FB105" s="178">
        <v>0</v>
      </c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>
        <v>0.55591044671956524</v>
      </c>
      <c r="FP105" s="178">
        <v>0.81992883191708377</v>
      </c>
      <c r="FQ105" s="178">
        <v>0.92283404979334605</v>
      </c>
      <c r="FR105" s="178">
        <v>0.99135029396128904</v>
      </c>
      <c r="FS105" s="178">
        <v>1.1319618799292959</v>
      </c>
      <c r="FT105" s="178">
        <v>1.1425551316815161</v>
      </c>
      <c r="FU105" s="380">
        <v>1.1493015920996763</v>
      </c>
      <c r="FV105" s="380">
        <v>1.1246162101399939</v>
      </c>
      <c r="FW105" s="380">
        <v>1.1288731562007395</v>
      </c>
      <c r="FX105" s="380">
        <f t="shared" si="20"/>
        <v>1.1033846073326681</v>
      </c>
      <c r="FY105" s="380">
        <v>0.82612359401689417</v>
      </c>
      <c r="FZ105" s="380">
        <v>0.80516064993246272</v>
      </c>
      <c r="GA105" s="380">
        <v>0.76612438178427766</v>
      </c>
      <c r="GB105" s="380">
        <v>0.51299123427708349</v>
      </c>
      <c r="GC105" s="380">
        <v>0.44972542574584173</v>
      </c>
    </row>
    <row r="106" spans="2:185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78">
        <v>0</v>
      </c>
      <c r="BP106" s="178">
        <v>0</v>
      </c>
      <c r="BQ106" s="178">
        <v>0</v>
      </c>
      <c r="BR106" s="178">
        <v>0</v>
      </c>
      <c r="BS106" s="178">
        <v>0</v>
      </c>
      <c r="BT106" s="178">
        <v>0</v>
      </c>
      <c r="BU106" s="178">
        <v>0</v>
      </c>
      <c r="BV106" s="178">
        <v>0</v>
      </c>
      <c r="BW106" s="178">
        <v>0</v>
      </c>
      <c r="BX106" s="178">
        <v>0</v>
      </c>
      <c r="BY106" s="178">
        <v>0</v>
      </c>
      <c r="BZ106" s="178">
        <v>0</v>
      </c>
      <c r="CA106" s="178">
        <v>0</v>
      </c>
      <c r="CB106" s="178">
        <v>0</v>
      </c>
      <c r="CC106" s="178">
        <v>0</v>
      </c>
      <c r="CD106" s="178">
        <v>0</v>
      </c>
      <c r="CE106" s="178">
        <v>0</v>
      </c>
      <c r="CF106" s="178">
        <v>0</v>
      </c>
      <c r="CG106" s="178">
        <v>0</v>
      </c>
      <c r="CH106" s="178">
        <v>0</v>
      </c>
      <c r="CI106" s="178">
        <v>0</v>
      </c>
      <c r="CJ106" s="178">
        <v>0</v>
      </c>
      <c r="CK106" s="178">
        <v>0</v>
      </c>
      <c r="CL106" s="178">
        <v>0</v>
      </c>
      <c r="CM106" s="178">
        <v>0</v>
      </c>
      <c r="CN106" s="178">
        <v>0</v>
      </c>
      <c r="CO106" s="178">
        <v>0</v>
      </c>
      <c r="CP106" s="178">
        <v>0</v>
      </c>
      <c r="CQ106" s="178">
        <v>0</v>
      </c>
      <c r="CR106" s="178">
        <v>0</v>
      </c>
      <c r="CS106" s="178">
        <v>0</v>
      </c>
      <c r="CT106" s="178">
        <v>0</v>
      </c>
      <c r="CU106" s="178">
        <v>0</v>
      </c>
      <c r="CV106" s="178">
        <v>0</v>
      </c>
      <c r="CW106" s="178">
        <v>0</v>
      </c>
      <c r="CX106" s="178">
        <v>0</v>
      </c>
      <c r="CY106" s="178">
        <v>0</v>
      </c>
      <c r="CZ106" s="178">
        <v>0</v>
      </c>
      <c r="DA106" s="178">
        <v>0</v>
      </c>
      <c r="DB106" s="178">
        <v>0</v>
      </c>
      <c r="DC106" s="178">
        <v>0</v>
      </c>
      <c r="DD106" s="178">
        <v>0</v>
      </c>
      <c r="DE106" s="178">
        <v>0</v>
      </c>
      <c r="DF106" s="178">
        <v>0</v>
      </c>
      <c r="DG106" s="178">
        <v>0</v>
      </c>
      <c r="DH106" s="178">
        <v>0</v>
      </c>
      <c r="DI106" s="178">
        <v>0</v>
      </c>
      <c r="DJ106" s="178">
        <v>0</v>
      </c>
      <c r="DK106" s="178">
        <v>0</v>
      </c>
      <c r="DL106" s="178">
        <v>0</v>
      </c>
      <c r="DM106" s="178">
        <v>0</v>
      </c>
      <c r="DN106" s="178">
        <v>0</v>
      </c>
      <c r="DO106" s="178">
        <v>0</v>
      </c>
      <c r="DP106" s="178">
        <v>0</v>
      </c>
      <c r="DQ106" s="178">
        <v>0</v>
      </c>
      <c r="DR106" s="178">
        <v>0</v>
      </c>
      <c r="DS106" s="178">
        <v>0</v>
      </c>
      <c r="DT106" s="178">
        <v>0</v>
      </c>
      <c r="DU106" s="178">
        <v>0</v>
      </c>
      <c r="DV106" s="178">
        <v>0</v>
      </c>
      <c r="DW106" s="178">
        <v>0</v>
      </c>
      <c r="DX106" s="178">
        <v>0</v>
      </c>
      <c r="DY106" s="178">
        <v>0</v>
      </c>
      <c r="DZ106" s="178">
        <v>0</v>
      </c>
      <c r="EA106" s="178">
        <v>0</v>
      </c>
      <c r="EB106" s="178">
        <v>0</v>
      </c>
      <c r="EC106" s="178">
        <v>0</v>
      </c>
      <c r="ED106" s="178">
        <v>0</v>
      </c>
      <c r="EE106" s="178">
        <v>0</v>
      </c>
      <c r="EF106" s="178">
        <v>0</v>
      </c>
      <c r="EG106" s="178">
        <v>0</v>
      </c>
      <c r="EH106" s="178">
        <v>0</v>
      </c>
      <c r="EI106" s="178">
        <v>0</v>
      </c>
      <c r="EJ106" s="178">
        <v>0</v>
      </c>
      <c r="EK106" s="178">
        <v>0</v>
      </c>
      <c r="EL106" s="178">
        <v>0</v>
      </c>
      <c r="EM106" s="178">
        <v>0</v>
      </c>
      <c r="EN106" s="178">
        <v>0</v>
      </c>
      <c r="EO106" s="178">
        <v>0</v>
      </c>
      <c r="EP106" s="178">
        <v>0</v>
      </c>
      <c r="EQ106" s="178">
        <v>0</v>
      </c>
      <c r="ER106" s="178">
        <v>0</v>
      </c>
      <c r="ES106" s="178">
        <v>0</v>
      </c>
      <c r="ET106" s="178">
        <v>0</v>
      </c>
      <c r="EU106" s="178">
        <v>0</v>
      </c>
      <c r="EV106" s="178">
        <v>0</v>
      </c>
      <c r="EW106" s="178">
        <v>0</v>
      </c>
      <c r="EX106" s="178">
        <v>0</v>
      </c>
      <c r="EY106" s="178">
        <v>0</v>
      </c>
      <c r="EZ106" s="178">
        <v>0</v>
      </c>
      <c r="FA106" s="178">
        <v>0</v>
      </c>
      <c r="FB106" s="178">
        <v>0</v>
      </c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>
        <v>0.99003092939687354</v>
      </c>
      <c r="FP106" s="178">
        <v>1.0565456223987399</v>
      </c>
      <c r="FQ106" s="178">
        <v>1.2100848037136693</v>
      </c>
      <c r="FR106" s="178">
        <v>1.3601283009848475</v>
      </c>
      <c r="FS106" s="178">
        <v>1.5818376243674392</v>
      </c>
      <c r="FT106" s="178">
        <v>1.7582995982689433</v>
      </c>
      <c r="FU106" s="380">
        <v>1.9433009267518166</v>
      </c>
      <c r="FV106" s="380">
        <v>2.122008065844402</v>
      </c>
      <c r="FW106" s="380">
        <v>2.2764111829859841</v>
      </c>
      <c r="FX106" s="380">
        <f t="shared" si="20"/>
        <v>2.4370943336126829</v>
      </c>
      <c r="FY106" s="380">
        <v>2.7040532404179798</v>
      </c>
      <c r="FZ106" s="380">
        <v>3.041909505946363</v>
      </c>
      <c r="GA106" s="380">
        <v>3.2046537520963456</v>
      </c>
      <c r="GB106" s="380">
        <v>3.2513874248063774</v>
      </c>
      <c r="GC106" s="380">
        <v>3.2329979199186676</v>
      </c>
    </row>
    <row r="107" spans="2:185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8">
        <v>0</v>
      </c>
      <c r="AF107" s="178">
        <v>0</v>
      </c>
      <c r="AG107" s="178">
        <v>0</v>
      </c>
      <c r="AH107" s="178">
        <v>0</v>
      </c>
      <c r="AI107" s="178">
        <v>0</v>
      </c>
      <c r="AJ107" s="178">
        <v>0</v>
      </c>
      <c r="AK107" s="178">
        <v>0</v>
      </c>
      <c r="AL107" s="178">
        <v>0</v>
      </c>
      <c r="AM107" s="178">
        <v>0</v>
      </c>
      <c r="AN107" s="178">
        <v>0</v>
      </c>
      <c r="AO107" s="178">
        <v>0</v>
      </c>
      <c r="AP107" s="178">
        <v>0</v>
      </c>
      <c r="AQ107" s="178">
        <v>0</v>
      </c>
      <c r="AR107" s="178">
        <v>0</v>
      </c>
      <c r="AS107" s="178">
        <v>0</v>
      </c>
      <c r="AT107" s="178">
        <v>0</v>
      </c>
      <c r="AU107" s="178">
        <v>0</v>
      </c>
      <c r="AV107" s="178">
        <v>0</v>
      </c>
      <c r="AW107" s="178">
        <v>0</v>
      </c>
      <c r="AX107" s="178">
        <v>0</v>
      </c>
      <c r="AY107" s="178">
        <v>0</v>
      </c>
      <c r="AZ107" s="178">
        <v>0</v>
      </c>
      <c r="BA107" s="178">
        <v>0</v>
      </c>
      <c r="BB107" s="178">
        <v>0</v>
      </c>
      <c r="BC107" s="178">
        <v>0</v>
      </c>
      <c r="BD107" s="178">
        <v>0</v>
      </c>
      <c r="BE107" s="178">
        <v>0</v>
      </c>
      <c r="BF107" s="178">
        <v>0</v>
      </c>
      <c r="BG107" s="178">
        <v>0</v>
      </c>
      <c r="BH107" s="178">
        <v>0</v>
      </c>
      <c r="BI107" s="178">
        <v>0</v>
      </c>
      <c r="BJ107" s="178">
        <v>0</v>
      </c>
      <c r="BK107" s="178">
        <v>0</v>
      </c>
      <c r="BL107" s="178">
        <v>0</v>
      </c>
      <c r="BM107" s="178">
        <v>0</v>
      </c>
      <c r="BN107" s="178">
        <v>0</v>
      </c>
      <c r="BO107" s="178">
        <v>0</v>
      </c>
      <c r="BP107" s="178">
        <v>0</v>
      </c>
      <c r="BQ107" s="178">
        <v>0</v>
      </c>
      <c r="BR107" s="178">
        <v>0</v>
      </c>
      <c r="BS107" s="178">
        <v>0</v>
      </c>
      <c r="BT107" s="178">
        <v>0</v>
      </c>
      <c r="BU107" s="178">
        <v>0</v>
      </c>
      <c r="BV107" s="178">
        <v>0</v>
      </c>
      <c r="BW107" s="178">
        <v>0</v>
      </c>
      <c r="BX107" s="178">
        <v>0</v>
      </c>
      <c r="BY107" s="178">
        <v>0</v>
      </c>
      <c r="BZ107" s="178">
        <v>0</v>
      </c>
      <c r="CA107" s="178">
        <v>0</v>
      </c>
      <c r="CB107" s="178">
        <v>0</v>
      </c>
      <c r="CC107" s="178">
        <v>0</v>
      </c>
      <c r="CD107" s="178">
        <v>0</v>
      </c>
      <c r="CE107" s="178">
        <v>0</v>
      </c>
      <c r="CF107" s="178">
        <v>0</v>
      </c>
      <c r="CG107" s="178">
        <v>0</v>
      </c>
      <c r="CH107" s="178">
        <v>0</v>
      </c>
      <c r="CI107" s="178">
        <v>0</v>
      </c>
      <c r="CJ107" s="178">
        <v>0</v>
      </c>
      <c r="CK107" s="178">
        <v>0</v>
      </c>
      <c r="CL107" s="178">
        <v>0</v>
      </c>
      <c r="CM107" s="178">
        <v>0</v>
      </c>
      <c r="CN107" s="178">
        <v>0</v>
      </c>
      <c r="CO107" s="178">
        <v>0</v>
      </c>
      <c r="CP107" s="178">
        <v>0</v>
      </c>
      <c r="CQ107" s="178">
        <v>0</v>
      </c>
      <c r="CR107" s="178">
        <v>0</v>
      </c>
      <c r="CS107" s="178">
        <v>0</v>
      </c>
      <c r="CT107" s="178">
        <v>0</v>
      </c>
      <c r="CU107" s="178">
        <v>0</v>
      </c>
      <c r="CV107" s="178">
        <v>0</v>
      </c>
      <c r="CW107" s="178">
        <v>0</v>
      </c>
      <c r="CX107" s="178">
        <v>0</v>
      </c>
      <c r="CY107" s="178">
        <v>0</v>
      </c>
      <c r="CZ107" s="178">
        <v>0</v>
      </c>
      <c r="DA107" s="178">
        <v>0</v>
      </c>
      <c r="DB107" s="178">
        <v>0</v>
      </c>
      <c r="DC107" s="178">
        <v>0</v>
      </c>
      <c r="DD107" s="178">
        <v>0</v>
      </c>
      <c r="DE107" s="178">
        <v>0</v>
      </c>
      <c r="DF107" s="178">
        <v>0</v>
      </c>
      <c r="DG107" s="178">
        <v>0</v>
      </c>
      <c r="DH107" s="178">
        <v>0</v>
      </c>
      <c r="DI107" s="178">
        <v>0</v>
      </c>
      <c r="DJ107" s="178">
        <v>0</v>
      </c>
      <c r="DK107" s="178">
        <v>0</v>
      </c>
      <c r="DL107" s="178">
        <v>0</v>
      </c>
      <c r="DM107" s="178">
        <v>0</v>
      </c>
      <c r="DN107" s="178">
        <v>0</v>
      </c>
      <c r="DO107" s="178">
        <v>0</v>
      </c>
      <c r="DP107" s="178">
        <v>0</v>
      </c>
      <c r="DQ107" s="178">
        <v>0</v>
      </c>
      <c r="DR107" s="178">
        <v>0</v>
      </c>
      <c r="DS107" s="178">
        <v>0</v>
      </c>
      <c r="DT107" s="178">
        <v>0</v>
      </c>
      <c r="DU107" s="178">
        <v>0</v>
      </c>
      <c r="DV107" s="178">
        <v>0</v>
      </c>
      <c r="DW107" s="178">
        <v>0</v>
      </c>
      <c r="DX107" s="178">
        <v>0</v>
      </c>
      <c r="DY107" s="178">
        <v>0</v>
      </c>
      <c r="DZ107" s="178">
        <v>0</v>
      </c>
      <c r="EA107" s="178">
        <v>0</v>
      </c>
      <c r="EB107" s="178">
        <v>0</v>
      </c>
      <c r="EC107" s="178">
        <v>0</v>
      </c>
      <c r="ED107" s="178">
        <v>0</v>
      </c>
      <c r="EE107" s="178">
        <v>0</v>
      </c>
      <c r="EF107" s="178">
        <v>0</v>
      </c>
      <c r="EG107" s="178">
        <v>0</v>
      </c>
      <c r="EH107" s="178">
        <v>0</v>
      </c>
      <c r="EI107" s="178">
        <v>0</v>
      </c>
      <c r="EJ107" s="178">
        <v>0</v>
      </c>
      <c r="EK107" s="178">
        <v>0</v>
      </c>
      <c r="EL107" s="178">
        <v>0</v>
      </c>
      <c r="EM107" s="178">
        <v>0</v>
      </c>
      <c r="EN107" s="178">
        <v>0</v>
      </c>
      <c r="EO107" s="178">
        <v>0</v>
      </c>
      <c r="EP107" s="178">
        <v>0</v>
      </c>
      <c r="EQ107" s="178">
        <v>0</v>
      </c>
      <c r="ER107" s="178">
        <v>0</v>
      </c>
      <c r="ES107" s="178">
        <v>0</v>
      </c>
      <c r="ET107" s="178">
        <v>0</v>
      </c>
      <c r="EU107" s="178">
        <v>0</v>
      </c>
      <c r="EV107" s="178">
        <v>0</v>
      </c>
      <c r="EW107" s="178">
        <v>0</v>
      </c>
      <c r="EX107" s="178">
        <v>0</v>
      </c>
      <c r="EY107" s="178">
        <v>0</v>
      </c>
      <c r="EZ107" s="178">
        <v>0</v>
      </c>
      <c r="FA107" s="178">
        <v>0</v>
      </c>
      <c r="FB107" s="178">
        <v>0</v>
      </c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>
        <v>0.7908020024857404</v>
      </c>
      <c r="FP107" s="178">
        <v>0.92346948180373478</v>
      </c>
      <c r="FQ107" s="178">
        <v>1.1566090933810178</v>
      </c>
      <c r="FR107" s="178">
        <v>1.8579565099968471</v>
      </c>
      <c r="FS107" s="178">
        <v>2.0693774322515339</v>
      </c>
      <c r="FT107" s="178">
        <v>2.2822632495272379</v>
      </c>
      <c r="FU107" s="380">
        <v>2.5047415093231598</v>
      </c>
      <c r="FV107" s="380">
        <v>2.922945937364549</v>
      </c>
      <c r="FW107" s="380">
        <v>3.1546190142274444</v>
      </c>
      <c r="FX107" s="380">
        <f t="shared" si="20"/>
        <v>3.236834055317884</v>
      </c>
      <c r="FY107" s="380">
        <v>3.1828090975224619</v>
      </c>
      <c r="FZ107" s="380">
        <v>3.1624537167757776</v>
      </c>
      <c r="GA107" s="380">
        <v>3.2393516791433519</v>
      </c>
      <c r="GB107" s="380">
        <v>3.1522402895307495</v>
      </c>
      <c r="GC107" s="380">
        <v>2.9732015510092191</v>
      </c>
    </row>
    <row r="108" spans="2:185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0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0</v>
      </c>
      <c r="BD108" s="178">
        <v>0</v>
      </c>
      <c r="BE108" s="178">
        <v>0</v>
      </c>
      <c r="BF108" s="178">
        <v>0</v>
      </c>
      <c r="BG108" s="178">
        <v>0</v>
      </c>
      <c r="BH108" s="178">
        <v>0</v>
      </c>
      <c r="BI108" s="178">
        <v>0</v>
      </c>
      <c r="BJ108" s="178">
        <v>0</v>
      </c>
      <c r="BK108" s="178">
        <v>0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0</v>
      </c>
      <c r="BT108" s="178">
        <v>0</v>
      </c>
      <c r="BU108" s="178">
        <v>0</v>
      </c>
      <c r="BV108" s="178">
        <v>0</v>
      </c>
      <c r="BW108" s="178">
        <v>0</v>
      </c>
      <c r="BX108" s="178">
        <v>0</v>
      </c>
      <c r="BY108" s="178">
        <v>0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0</v>
      </c>
      <c r="CT108" s="178">
        <v>0</v>
      </c>
      <c r="CU108" s="178">
        <v>0</v>
      </c>
      <c r="CV108" s="178">
        <v>0</v>
      </c>
      <c r="CW108" s="178">
        <v>0</v>
      </c>
      <c r="CX108" s="178">
        <v>0</v>
      </c>
      <c r="CY108" s="178">
        <v>0</v>
      </c>
      <c r="CZ108" s="178">
        <v>0</v>
      </c>
      <c r="DA108" s="178">
        <v>0</v>
      </c>
      <c r="DB108" s="178">
        <v>0</v>
      </c>
      <c r="DC108" s="178">
        <v>0</v>
      </c>
      <c r="DD108" s="178">
        <v>0</v>
      </c>
      <c r="DE108" s="178">
        <v>0</v>
      </c>
      <c r="DF108" s="178">
        <v>0</v>
      </c>
      <c r="DG108" s="178">
        <v>0</v>
      </c>
      <c r="DH108" s="178">
        <v>0</v>
      </c>
      <c r="DI108" s="178">
        <v>0</v>
      </c>
      <c r="DJ108" s="178">
        <v>0</v>
      </c>
      <c r="DK108" s="178">
        <v>0</v>
      </c>
      <c r="DL108" s="178">
        <v>0</v>
      </c>
      <c r="DM108" s="178">
        <v>0</v>
      </c>
      <c r="DN108" s="178">
        <v>0</v>
      </c>
      <c r="DO108" s="178">
        <v>0</v>
      </c>
      <c r="DP108" s="178">
        <v>0</v>
      </c>
      <c r="DQ108" s="178">
        <v>0</v>
      </c>
      <c r="DR108" s="178">
        <v>0</v>
      </c>
      <c r="DS108" s="178">
        <v>0</v>
      </c>
      <c r="DT108" s="178">
        <v>0</v>
      </c>
      <c r="DU108" s="178">
        <v>0</v>
      </c>
      <c r="DV108" s="178">
        <v>0</v>
      </c>
      <c r="DW108" s="178">
        <v>0</v>
      </c>
      <c r="DX108" s="178">
        <v>0</v>
      </c>
      <c r="DY108" s="178">
        <v>0</v>
      </c>
      <c r="DZ108" s="178">
        <v>0</v>
      </c>
      <c r="EA108" s="178">
        <v>0</v>
      </c>
      <c r="EB108" s="178">
        <v>0</v>
      </c>
      <c r="EC108" s="178">
        <v>0</v>
      </c>
      <c r="ED108" s="178">
        <v>0</v>
      </c>
      <c r="EE108" s="178">
        <v>0</v>
      </c>
      <c r="EF108" s="178">
        <v>0</v>
      </c>
      <c r="EG108" s="178">
        <v>0</v>
      </c>
      <c r="EH108" s="178">
        <v>0</v>
      </c>
      <c r="EI108" s="178">
        <v>0</v>
      </c>
      <c r="EJ108" s="178">
        <v>0</v>
      </c>
      <c r="EK108" s="178">
        <v>0</v>
      </c>
      <c r="EL108" s="178">
        <v>0</v>
      </c>
      <c r="EM108" s="178">
        <v>0</v>
      </c>
      <c r="EN108" s="178">
        <v>0</v>
      </c>
      <c r="EO108" s="178">
        <v>0</v>
      </c>
      <c r="EP108" s="178">
        <v>0</v>
      </c>
      <c r="EQ108" s="178">
        <v>0</v>
      </c>
      <c r="ER108" s="178">
        <v>0</v>
      </c>
      <c r="ES108" s="178">
        <v>0</v>
      </c>
      <c r="ET108" s="178">
        <v>0</v>
      </c>
      <c r="EU108" s="178">
        <v>0</v>
      </c>
      <c r="EV108" s="178">
        <v>0</v>
      </c>
      <c r="EW108" s="178">
        <v>0</v>
      </c>
      <c r="EX108" s="178">
        <v>0</v>
      </c>
      <c r="EY108" s="178">
        <v>0</v>
      </c>
      <c r="EZ108" s="178">
        <v>0</v>
      </c>
      <c r="FA108" s="178">
        <v>0</v>
      </c>
      <c r="FB108" s="178">
        <v>0</v>
      </c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>
        <v>2.1783304170409177</v>
      </c>
      <c r="FP108" s="178">
        <v>3.3562044521307253</v>
      </c>
      <c r="FQ108" s="178">
        <v>3.5470265176905547</v>
      </c>
      <c r="FR108" s="178">
        <v>3.7521968416995004</v>
      </c>
      <c r="FS108" s="178">
        <v>3.9597026130106912</v>
      </c>
      <c r="FT108" s="178">
        <v>3.9251115873659201</v>
      </c>
      <c r="FU108" s="380">
        <v>4.2265998084107892</v>
      </c>
      <c r="FV108" s="380">
        <v>4.2533007952425859</v>
      </c>
      <c r="FW108" s="380">
        <v>4.26660773292119</v>
      </c>
      <c r="FX108" s="380">
        <f t="shared" si="20"/>
        <v>4.2961073384935364</v>
      </c>
      <c r="FY108" s="380">
        <v>2.9543661053211761</v>
      </c>
      <c r="FZ108" s="380">
        <v>3.0185116802530394</v>
      </c>
      <c r="GA108" s="380">
        <v>3.1174865710234121</v>
      </c>
      <c r="GB108" s="380">
        <v>1.8785969792371002</v>
      </c>
      <c r="GC108" s="380">
        <v>1.7945763767432916</v>
      </c>
    </row>
    <row r="109" spans="2:185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0</v>
      </c>
      <c r="DL109" s="178">
        <v>0</v>
      </c>
      <c r="DM109" s="178">
        <v>0</v>
      </c>
      <c r="DN109" s="178">
        <v>0</v>
      </c>
      <c r="DO109" s="178">
        <v>0</v>
      </c>
      <c r="DP109" s="178">
        <v>0</v>
      </c>
      <c r="DQ109" s="178">
        <v>0</v>
      </c>
      <c r="DR109" s="178">
        <v>0</v>
      </c>
      <c r="DS109" s="178">
        <v>0</v>
      </c>
      <c r="DT109" s="178">
        <v>0</v>
      </c>
      <c r="DU109" s="178">
        <v>0</v>
      </c>
      <c r="DV109" s="178">
        <v>0</v>
      </c>
      <c r="DW109" s="178">
        <v>0</v>
      </c>
      <c r="DX109" s="178">
        <v>0</v>
      </c>
      <c r="DY109" s="178">
        <v>0</v>
      </c>
      <c r="DZ109" s="178">
        <v>0</v>
      </c>
      <c r="EA109" s="178">
        <v>0</v>
      </c>
      <c r="EB109" s="178">
        <v>0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>
        <v>1.8840195566882656E-6</v>
      </c>
      <c r="FP109" s="178">
        <v>1.8840195566882656E-6</v>
      </c>
      <c r="FQ109" s="178">
        <v>9.8862803801565631E-6</v>
      </c>
      <c r="FR109" s="178">
        <v>2.2571730979546642E-5</v>
      </c>
      <c r="FS109" s="178">
        <v>3.7288055454367538E-5</v>
      </c>
      <c r="FT109" s="178">
        <v>4.1310428287640503E-5</v>
      </c>
      <c r="FU109" s="380">
        <v>4.7347607673099061E-5</v>
      </c>
      <c r="FV109" s="380">
        <v>6.8161051923552792E-5</v>
      </c>
      <c r="FW109" s="380">
        <v>8.2977672904451793E-5</v>
      </c>
      <c r="FX109" s="380">
        <f t="shared" si="20"/>
        <v>8.4327466792976472E-5</v>
      </c>
      <c r="FY109" s="380">
        <v>8.5002566206321788E-5</v>
      </c>
      <c r="FZ109" s="380">
        <v>2.5389889337189002E-3</v>
      </c>
      <c r="GA109" s="380">
        <v>2.5400698055252136E-3</v>
      </c>
      <c r="GB109" s="380">
        <v>2.9129426326489848E-3</v>
      </c>
      <c r="GC109" s="380">
        <v>2.9148562581582369E-3</v>
      </c>
    </row>
    <row r="110" spans="2:185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78">
        <v>0</v>
      </c>
      <c r="BP110" s="178">
        <v>0</v>
      </c>
      <c r="BQ110" s="178">
        <v>0</v>
      </c>
      <c r="BR110" s="178">
        <v>0</v>
      </c>
      <c r="BS110" s="178">
        <v>0</v>
      </c>
      <c r="BT110" s="178">
        <v>0</v>
      </c>
      <c r="BU110" s="178">
        <v>0</v>
      </c>
      <c r="BV110" s="178">
        <v>0</v>
      </c>
      <c r="BW110" s="178">
        <v>0</v>
      </c>
      <c r="BX110" s="178">
        <v>0</v>
      </c>
      <c r="BY110" s="178">
        <v>0</v>
      </c>
      <c r="BZ110" s="178">
        <v>0</v>
      </c>
      <c r="CA110" s="178">
        <v>0</v>
      </c>
      <c r="CB110" s="178">
        <v>0</v>
      </c>
      <c r="CC110" s="178">
        <v>0</v>
      </c>
      <c r="CD110" s="178">
        <v>0</v>
      </c>
      <c r="CE110" s="178">
        <v>0</v>
      </c>
      <c r="CF110" s="178">
        <v>0</v>
      </c>
      <c r="CG110" s="178">
        <v>0</v>
      </c>
      <c r="CH110" s="178">
        <v>0</v>
      </c>
      <c r="CI110" s="178">
        <v>0</v>
      </c>
      <c r="CJ110" s="178">
        <v>0</v>
      </c>
      <c r="CK110" s="178">
        <v>0</v>
      </c>
      <c r="CL110" s="178">
        <v>0</v>
      </c>
      <c r="CM110" s="178">
        <v>0</v>
      </c>
      <c r="CN110" s="178">
        <v>0</v>
      </c>
      <c r="CO110" s="178">
        <v>0</v>
      </c>
      <c r="CP110" s="178">
        <v>0</v>
      </c>
      <c r="CQ110" s="178">
        <v>0</v>
      </c>
      <c r="CR110" s="178">
        <v>0</v>
      </c>
      <c r="CS110" s="178">
        <v>0</v>
      </c>
      <c r="CT110" s="178">
        <v>0</v>
      </c>
      <c r="CU110" s="178">
        <v>0</v>
      </c>
      <c r="CV110" s="178">
        <v>0</v>
      </c>
      <c r="CW110" s="178">
        <v>0</v>
      </c>
      <c r="CX110" s="178">
        <v>0</v>
      </c>
      <c r="CY110" s="178">
        <v>0</v>
      </c>
      <c r="CZ110" s="178">
        <v>0</v>
      </c>
      <c r="DA110" s="178">
        <v>0</v>
      </c>
      <c r="DB110" s="178">
        <v>0</v>
      </c>
      <c r="DC110" s="178">
        <v>0</v>
      </c>
      <c r="DD110" s="178">
        <v>0</v>
      </c>
      <c r="DE110" s="178">
        <v>0</v>
      </c>
      <c r="DF110" s="178">
        <v>0</v>
      </c>
      <c r="DG110" s="178">
        <v>0</v>
      </c>
      <c r="DH110" s="178">
        <v>0</v>
      </c>
      <c r="DI110" s="178">
        <v>0</v>
      </c>
      <c r="DJ110" s="178">
        <v>0</v>
      </c>
      <c r="DK110" s="178">
        <v>0</v>
      </c>
      <c r="DL110" s="178">
        <v>0</v>
      </c>
      <c r="DM110" s="178">
        <v>0</v>
      </c>
      <c r="DN110" s="178">
        <v>0</v>
      </c>
      <c r="DO110" s="178">
        <v>0</v>
      </c>
      <c r="DP110" s="178">
        <v>0</v>
      </c>
      <c r="DQ110" s="178">
        <v>0</v>
      </c>
      <c r="DR110" s="178">
        <v>0</v>
      </c>
      <c r="DS110" s="178">
        <v>0</v>
      </c>
      <c r="DT110" s="178">
        <v>0</v>
      </c>
      <c r="DU110" s="178">
        <v>0</v>
      </c>
      <c r="DV110" s="178">
        <v>0</v>
      </c>
      <c r="DW110" s="178">
        <v>0</v>
      </c>
      <c r="DX110" s="178">
        <v>0</v>
      </c>
      <c r="DY110" s="178">
        <v>0</v>
      </c>
      <c r="DZ110" s="178">
        <v>0</v>
      </c>
      <c r="EA110" s="178">
        <v>0</v>
      </c>
      <c r="EB110" s="178">
        <v>0</v>
      </c>
      <c r="EC110" s="178">
        <v>0</v>
      </c>
      <c r="ED110" s="178">
        <v>0</v>
      </c>
      <c r="EE110" s="178">
        <v>0</v>
      </c>
      <c r="EF110" s="178">
        <v>0</v>
      </c>
      <c r="EG110" s="178">
        <v>0</v>
      </c>
      <c r="EH110" s="178">
        <v>0</v>
      </c>
      <c r="EI110" s="178">
        <v>0</v>
      </c>
      <c r="EJ110" s="178">
        <v>0</v>
      </c>
      <c r="EK110" s="178">
        <v>0</v>
      </c>
      <c r="EL110" s="178">
        <v>0</v>
      </c>
      <c r="EM110" s="178">
        <v>0</v>
      </c>
      <c r="EN110" s="178">
        <v>0</v>
      </c>
      <c r="EO110" s="178">
        <v>0</v>
      </c>
      <c r="EP110" s="178">
        <v>0</v>
      </c>
      <c r="EQ110" s="178">
        <v>0</v>
      </c>
      <c r="ER110" s="178">
        <v>0</v>
      </c>
      <c r="ES110" s="178">
        <v>0</v>
      </c>
      <c r="ET110" s="178">
        <v>0</v>
      </c>
      <c r="EU110" s="178">
        <v>0</v>
      </c>
      <c r="EV110" s="178">
        <v>0</v>
      </c>
      <c r="EW110" s="178">
        <v>0</v>
      </c>
      <c r="EX110" s="178">
        <v>0</v>
      </c>
      <c r="EY110" s="178">
        <v>0</v>
      </c>
      <c r="EZ110" s="178">
        <v>0</v>
      </c>
      <c r="FA110" s="178">
        <v>0</v>
      </c>
      <c r="FB110" s="178">
        <v>0</v>
      </c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>
        <v>0.13044885896620551</v>
      </c>
      <c r="FP110" s="178">
        <v>0.14384106498195703</v>
      </c>
      <c r="FQ110" s="178">
        <v>0.17093086660555418</v>
      </c>
      <c r="FR110" s="178">
        <v>0.20084916474799969</v>
      </c>
      <c r="FS110" s="178">
        <v>0.22970667457407523</v>
      </c>
      <c r="FT110" s="178">
        <v>0.24648239310996664</v>
      </c>
      <c r="FU110" s="380">
        <v>0.2814826872115862</v>
      </c>
      <c r="FV110" s="380">
        <v>0.31876168694497531</v>
      </c>
      <c r="FW110" s="380">
        <v>0.36220271866205972</v>
      </c>
      <c r="FX110" s="380">
        <f t="shared" si="20"/>
        <v>0.42655695868479149</v>
      </c>
      <c r="FY110" s="380">
        <v>0.46194646696601266</v>
      </c>
      <c r="FZ110" s="380">
        <v>0.47771250056540432</v>
      </c>
      <c r="GA110" s="380">
        <v>0.51727597674444237</v>
      </c>
      <c r="GB110" s="380">
        <v>0.56213676757405739</v>
      </c>
      <c r="GC110" s="380">
        <v>0.56557869930062743</v>
      </c>
    </row>
    <row r="111" spans="2:185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8">
        <v>0</v>
      </c>
      <c r="AC111" s="178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0</v>
      </c>
      <c r="CS111" s="178">
        <v>0</v>
      </c>
      <c r="CT111" s="178">
        <v>0</v>
      </c>
      <c r="CU111" s="178">
        <v>0</v>
      </c>
      <c r="CV111" s="178">
        <v>0</v>
      </c>
      <c r="CW111" s="178">
        <v>0</v>
      </c>
      <c r="CX111" s="178">
        <v>0</v>
      </c>
      <c r="CY111" s="178">
        <v>0</v>
      </c>
      <c r="CZ111" s="178">
        <v>0</v>
      </c>
      <c r="DA111" s="178">
        <v>0</v>
      </c>
      <c r="DB111" s="178">
        <v>0</v>
      </c>
      <c r="DC111" s="178">
        <v>0</v>
      </c>
      <c r="DD111" s="178">
        <v>0</v>
      </c>
      <c r="DE111" s="178">
        <v>0</v>
      </c>
      <c r="DF111" s="178">
        <v>0</v>
      </c>
      <c r="DG111" s="178">
        <v>0</v>
      </c>
      <c r="DH111" s="178">
        <v>0</v>
      </c>
      <c r="DI111" s="178">
        <v>0</v>
      </c>
      <c r="DJ111" s="178">
        <v>0</v>
      </c>
      <c r="DK111" s="178">
        <v>0</v>
      </c>
      <c r="DL111" s="178">
        <v>0</v>
      </c>
      <c r="DM111" s="178">
        <v>0</v>
      </c>
      <c r="DN111" s="178">
        <v>0</v>
      </c>
      <c r="DO111" s="178">
        <v>0</v>
      </c>
      <c r="DP111" s="178">
        <v>0</v>
      </c>
      <c r="DQ111" s="178">
        <v>0</v>
      </c>
      <c r="DR111" s="178">
        <v>0</v>
      </c>
      <c r="DS111" s="178">
        <v>0</v>
      </c>
      <c r="DT111" s="178">
        <v>0</v>
      </c>
      <c r="DU111" s="178">
        <v>0</v>
      </c>
      <c r="DV111" s="178">
        <v>0</v>
      </c>
      <c r="DW111" s="178">
        <v>0</v>
      </c>
      <c r="DX111" s="178">
        <v>0</v>
      </c>
      <c r="DY111" s="178">
        <v>0</v>
      </c>
      <c r="DZ111" s="178">
        <v>0</v>
      </c>
      <c r="EA111" s="178">
        <v>0</v>
      </c>
      <c r="EB111" s="178">
        <v>0</v>
      </c>
      <c r="EC111" s="178">
        <v>0</v>
      </c>
      <c r="ED111" s="178">
        <v>0</v>
      </c>
      <c r="EE111" s="178">
        <v>0</v>
      </c>
      <c r="EF111" s="178">
        <v>0</v>
      </c>
      <c r="EG111" s="178">
        <v>0</v>
      </c>
      <c r="EH111" s="178">
        <v>0</v>
      </c>
      <c r="EI111" s="178">
        <v>0</v>
      </c>
      <c r="EJ111" s="178">
        <v>0</v>
      </c>
      <c r="EK111" s="178">
        <v>0</v>
      </c>
      <c r="EL111" s="178">
        <v>0</v>
      </c>
      <c r="EM111" s="178">
        <v>0</v>
      </c>
      <c r="EN111" s="178">
        <v>0</v>
      </c>
      <c r="EO111" s="178">
        <v>0</v>
      </c>
      <c r="EP111" s="178">
        <v>0</v>
      </c>
      <c r="EQ111" s="178">
        <v>0</v>
      </c>
      <c r="ER111" s="178">
        <v>0</v>
      </c>
      <c r="ES111" s="178">
        <v>0</v>
      </c>
      <c r="ET111" s="178">
        <v>0</v>
      </c>
      <c r="EU111" s="178">
        <v>0</v>
      </c>
      <c r="EV111" s="178">
        <v>0</v>
      </c>
      <c r="EW111" s="178">
        <v>0</v>
      </c>
      <c r="EX111" s="178">
        <v>0</v>
      </c>
      <c r="EY111" s="178">
        <v>0</v>
      </c>
      <c r="EZ111" s="178">
        <v>0</v>
      </c>
      <c r="FA111" s="178">
        <v>0</v>
      </c>
      <c r="FB111" s="178">
        <v>0</v>
      </c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>
        <v>0.24533748291658256</v>
      </c>
      <c r="FP111" s="178">
        <v>0.43640428499891132</v>
      </c>
      <c r="FQ111" s="178">
        <v>0.51018000553685994</v>
      </c>
      <c r="FR111" s="178">
        <v>0.52664229609488911</v>
      </c>
      <c r="FS111" s="178">
        <v>0.53162875953189415</v>
      </c>
      <c r="FT111" s="178">
        <v>0.49853044455194484</v>
      </c>
      <c r="FU111" s="380">
        <v>0.47686446077752576</v>
      </c>
      <c r="FV111" s="380">
        <v>0.45946337209024812</v>
      </c>
      <c r="FW111" s="380">
        <v>0.45930344174607352</v>
      </c>
      <c r="FX111" s="380">
        <f t="shared" si="20"/>
        <v>0.45914352739333419</v>
      </c>
      <c r="FY111" s="380">
        <v>0.25541320016870367</v>
      </c>
      <c r="FZ111" s="380">
        <v>0.25513417333403676</v>
      </c>
      <c r="GA111" s="380">
        <v>0.25507689527209726</v>
      </c>
      <c r="GB111" s="380">
        <v>0.26006800807368197</v>
      </c>
      <c r="GC111" s="380">
        <v>0.68565230322943838</v>
      </c>
    </row>
    <row r="112" spans="2:185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8">
        <v>0</v>
      </c>
      <c r="AC112" s="178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8">
        <v>0</v>
      </c>
      <c r="AU112" s="178">
        <v>0</v>
      </c>
      <c r="AV112" s="178">
        <v>0</v>
      </c>
      <c r="AW112" s="178">
        <v>0</v>
      </c>
      <c r="AX112" s="178">
        <v>0</v>
      </c>
      <c r="AY112" s="178">
        <v>0</v>
      </c>
      <c r="AZ112" s="178">
        <v>0</v>
      </c>
      <c r="BA112" s="178">
        <v>0</v>
      </c>
      <c r="BB112" s="178">
        <v>0</v>
      </c>
      <c r="BC112" s="178">
        <v>0</v>
      </c>
      <c r="BD112" s="178">
        <v>0</v>
      </c>
      <c r="BE112" s="178">
        <v>0</v>
      </c>
      <c r="BF112" s="178">
        <v>0</v>
      </c>
      <c r="BG112" s="178">
        <v>0</v>
      </c>
      <c r="BH112" s="178">
        <v>0</v>
      </c>
      <c r="BI112" s="178">
        <v>0</v>
      </c>
      <c r="BJ112" s="178">
        <v>0</v>
      </c>
      <c r="BK112" s="178">
        <v>0</v>
      </c>
      <c r="BL112" s="178">
        <v>0</v>
      </c>
      <c r="BM112" s="178">
        <v>0</v>
      </c>
      <c r="BN112" s="178">
        <v>0</v>
      </c>
      <c r="BO112" s="178">
        <v>0</v>
      </c>
      <c r="BP112" s="178">
        <v>0</v>
      </c>
      <c r="BQ112" s="178">
        <v>0</v>
      </c>
      <c r="BR112" s="178">
        <v>0</v>
      </c>
      <c r="BS112" s="178">
        <v>0</v>
      </c>
      <c r="BT112" s="178">
        <v>0</v>
      </c>
      <c r="BU112" s="178">
        <v>0</v>
      </c>
      <c r="BV112" s="178">
        <v>0</v>
      </c>
      <c r="BW112" s="178">
        <v>0</v>
      </c>
      <c r="BX112" s="178">
        <v>0</v>
      </c>
      <c r="BY112" s="178">
        <v>0</v>
      </c>
      <c r="BZ112" s="178">
        <v>0</v>
      </c>
      <c r="CA112" s="178">
        <v>0</v>
      </c>
      <c r="CB112" s="178">
        <v>0</v>
      </c>
      <c r="CC112" s="178">
        <v>0</v>
      </c>
      <c r="CD112" s="178">
        <v>0</v>
      </c>
      <c r="CE112" s="178">
        <v>0</v>
      </c>
      <c r="CF112" s="178">
        <v>0</v>
      </c>
      <c r="CG112" s="178">
        <v>0</v>
      </c>
      <c r="CH112" s="178">
        <v>0</v>
      </c>
      <c r="CI112" s="178">
        <v>0</v>
      </c>
      <c r="CJ112" s="178">
        <v>0</v>
      </c>
      <c r="CK112" s="178">
        <v>0</v>
      </c>
      <c r="CL112" s="178">
        <v>0</v>
      </c>
      <c r="CM112" s="178">
        <v>0</v>
      </c>
      <c r="CN112" s="178">
        <v>0</v>
      </c>
      <c r="CO112" s="178">
        <v>0</v>
      </c>
      <c r="CP112" s="178">
        <v>0</v>
      </c>
      <c r="CQ112" s="178">
        <v>0</v>
      </c>
      <c r="CR112" s="178">
        <v>0</v>
      </c>
      <c r="CS112" s="178">
        <v>0</v>
      </c>
      <c r="CT112" s="178">
        <v>0</v>
      </c>
      <c r="CU112" s="178">
        <v>0</v>
      </c>
      <c r="CV112" s="178">
        <v>0</v>
      </c>
      <c r="CW112" s="178">
        <v>0</v>
      </c>
      <c r="CX112" s="178">
        <v>0</v>
      </c>
      <c r="CY112" s="178">
        <v>0</v>
      </c>
      <c r="CZ112" s="178">
        <v>0</v>
      </c>
      <c r="DA112" s="178">
        <v>0</v>
      </c>
      <c r="DB112" s="178">
        <v>0</v>
      </c>
      <c r="DC112" s="178">
        <v>0</v>
      </c>
      <c r="DD112" s="178">
        <v>0</v>
      </c>
      <c r="DE112" s="178">
        <v>0</v>
      </c>
      <c r="DF112" s="178">
        <v>0</v>
      </c>
      <c r="DG112" s="178">
        <v>0</v>
      </c>
      <c r="DH112" s="178">
        <v>0</v>
      </c>
      <c r="DI112" s="178">
        <v>0</v>
      </c>
      <c r="DJ112" s="178">
        <v>0</v>
      </c>
      <c r="DK112" s="178">
        <v>0</v>
      </c>
      <c r="DL112" s="178">
        <v>0</v>
      </c>
      <c r="DM112" s="178">
        <v>0</v>
      </c>
      <c r="DN112" s="178">
        <v>0</v>
      </c>
      <c r="DO112" s="178">
        <v>0</v>
      </c>
      <c r="DP112" s="178">
        <v>0</v>
      </c>
      <c r="DQ112" s="178">
        <v>0</v>
      </c>
      <c r="DR112" s="178">
        <v>0</v>
      </c>
      <c r="DS112" s="178">
        <v>0</v>
      </c>
      <c r="DT112" s="178">
        <v>0</v>
      </c>
      <c r="DU112" s="178">
        <v>0</v>
      </c>
      <c r="DV112" s="178">
        <v>0</v>
      </c>
      <c r="DW112" s="178">
        <v>0</v>
      </c>
      <c r="DX112" s="178">
        <v>0</v>
      </c>
      <c r="DY112" s="178">
        <v>0</v>
      </c>
      <c r="DZ112" s="178">
        <v>0</v>
      </c>
      <c r="EA112" s="178">
        <v>0</v>
      </c>
      <c r="EB112" s="178">
        <v>0</v>
      </c>
      <c r="EC112" s="178">
        <v>0</v>
      </c>
      <c r="ED112" s="178">
        <v>0</v>
      </c>
      <c r="EE112" s="178">
        <v>0</v>
      </c>
      <c r="EF112" s="178">
        <v>0</v>
      </c>
      <c r="EG112" s="178">
        <v>0</v>
      </c>
      <c r="EH112" s="178">
        <v>0</v>
      </c>
      <c r="EI112" s="178">
        <v>0</v>
      </c>
      <c r="EJ112" s="178">
        <v>0</v>
      </c>
      <c r="EK112" s="178">
        <v>0</v>
      </c>
      <c r="EL112" s="178">
        <v>0</v>
      </c>
      <c r="EM112" s="178">
        <v>0</v>
      </c>
      <c r="EN112" s="178">
        <v>0</v>
      </c>
      <c r="EO112" s="178">
        <v>0</v>
      </c>
      <c r="EP112" s="178">
        <v>0</v>
      </c>
      <c r="EQ112" s="178">
        <v>0</v>
      </c>
      <c r="ER112" s="178">
        <v>0</v>
      </c>
      <c r="ES112" s="178">
        <v>0</v>
      </c>
      <c r="ET112" s="178">
        <v>0</v>
      </c>
      <c r="EU112" s="178">
        <v>0</v>
      </c>
      <c r="EV112" s="178">
        <v>0</v>
      </c>
      <c r="EW112" s="178">
        <v>0</v>
      </c>
      <c r="EX112" s="178">
        <v>0</v>
      </c>
      <c r="EY112" s="178">
        <v>0</v>
      </c>
      <c r="EZ112" s="178">
        <v>0</v>
      </c>
      <c r="FA112" s="178">
        <v>0</v>
      </c>
      <c r="FB112" s="178">
        <v>0</v>
      </c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>
        <v>0.36836448852000336</v>
      </c>
      <c r="FP112" s="178">
        <v>0.41385161608957188</v>
      </c>
      <c r="FQ112" s="178">
        <v>0.48552935937578079</v>
      </c>
      <c r="FR112" s="178">
        <v>0.54851116532733279</v>
      </c>
      <c r="FS112" s="178">
        <v>0.66517567487534435</v>
      </c>
      <c r="FT112" s="178">
        <v>0.75034012257959626</v>
      </c>
      <c r="FU112" s="380">
        <v>0.83447753615942544</v>
      </c>
      <c r="FV112" s="380">
        <v>0.91822188719941211</v>
      </c>
      <c r="FW112" s="380">
        <v>0.98115255261933154</v>
      </c>
      <c r="FX112" s="380">
        <f t="shared" si="20"/>
        <v>1.0494612578812339</v>
      </c>
      <c r="FY112" s="380">
        <v>1.0937668227107744</v>
      </c>
      <c r="FZ112" s="380">
        <v>1.1208685067285917</v>
      </c>
      <c r="GA112" s="380">
        <v>1.1351181232602634</v>
      </c>
      <c r="GB112" s="380">
        <v>1.1363196322892342</v>
      </c>
      <c r="GC112" s="380">
        <v>1.1279884680772567</v>
      </c>
    </row>
    <row r="113" spans="2:185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78">
        <v>0</v>
      </c>
      <c r="BP113" s="178">
        <v>0</v>
      </c>
      <c r="BQ113" s="178">
        <v>0</v>
      </c>
      <c r="BR113" s="178">
        <v>0</v>
      </c>
      <c r="BS113" s="178">
        <v>0</v>
      </c>
      <c r="BT113" s="178">
        <v>0</v>
      </c>
      <c r="BU113" s="178">
        <v>0</v>
      </c>
      <c r="BV113" s="178">
        <v>0</v>
      </c>
      <c r="BW113" s="178">
        <v>0</v>
      </c>
      <c r="BX113" s="178">
        <v>0</v>
      </c>
      <c r="BY113" s="178">
        <v>0</v>
      </c>
      <c r="BZ113" s="178">
        <v>0</v>
      </c>
      <c r="CA113" s="178">
        <v>0</v>
      </c>
      <c r="CB113" s="178">
        <v>0</v>
      </c>
      <c r="CC113" s="178">
        <v>0</v>
      </c>
      <c r="CD113" s="178">
        <v>0</v>
      </c>
      <c r="CE113" s="178">
        <v>0</v>
      </c>
      <c r="CF113" s="178">
        <v>0</v>
      </c>
      <c r="CG113" s="178">
        <v>0</v>
      </c>
      <c r="CH113" s="178">
        <v>0</v>
      </c>
      <c r="CI113" s="178">
        <v>0</v>
      </c>
      <c r="CJ113" s="178">
        <v>0</v>
      </c>
      <c r="CK113" s="178">
        <v>0</v>
      </c>
      <c r="CL113" s="178">
        <v>0</v>
      </c>
      <c r="CM113" s="178">
        <v>0</v>
      </c>
      <c r="CN113" s="178">
        <v>0</v>
      </c>
      <c r="CO113" s="178">
        <v>0</v>
      </c>
      <c r="CP113" s="178">
        <v>0</v>
      </c>
      <c r="CQ113" s="178">
        <v>0</v>
      </c>
      <c r="CR113" s="178">
        <v>0</v>
      </c>
      <c r="CS113" s="178">
        <v>0</v>
      </c>
      <c r="CT113" s="178">
        <v>0</v>
      </c>
      <c r="CU113" s="178">
        <v>0</v>
      </c>
      <c r="CV113" s="178">
        <v>0</v>
      </c>
      <c r="CW113" s="178">
        <v>0</v>
      </c>
      <c r="CX113" s="178">
        <v>0</v>
      </c>
      <c r="CY113" s="178">
        <v>0</v>
      </c>
      <c r="CZ113" s="178">
        <v>0</v>
      </c>
      <c r="DA113" s="178">
        <v>0</v>
      </c>
      <c r="DB113" s="178">
        <v>0</v>
      </c>
      <c r="DC113" s="178">
        <v>0</v>
      </c>
      <c r="DD113" s="178">
        <v>0</v>
      </c>
      <c r="DE113" s="178">
        <v>0</v>
      </c>
      <c r="DF113" s="178">
        <v>0</v>
      </c>
      <c r="DG113" s="178">
        <v>0</v>
      </c>
      <c r="DH113" s="178">
        <v>0</v>
      </c>
      <c r="DI113" s="178">
        <v>0</v>
      </c>
      <c r="DJ113" s="178">
        <v>0</v>
      </c>
      <c r="DK113" s="178">
        <v>0</v>
      </c>
      <c r="DL113" s="178">
        <v>0</v>
      </c>
      <c r="DM113" s="178">
        <v>0</v>
      </c>
      <c r="DN113" s="178">
        <v>0</v>
      </c>
      <c r="DO113" s="178">
        <v>0</v>
      </c>
      <c r="DP113" s="178">
        <v>0</v>
      </c>
      <c r="DQ113" s="178">
        <v>0</v>
      </c>
      <c r="DR113" s="178">
        <v>0</v>
      </c>
      <c r="DS113" s="178">
        <v>0</v>
      </c>
      <c r="DT113" s="178">
        <v>0</v>
      </c>
      <c r="DU113" s="178">
        <v>0</v>
      </c>
      <c r="DV113" s="178">
        <v>0</v>
      </c>
      <c r="DW113" s="178">
        <v>0</v>
      </c>
      <c r="DX113" s="178">
        <v>0</v>
      </c>
      <c r="DY113" s="178">
        <v>0</v>
      </c>
      <c r="DZ113" s="178">
        <v>0</v>
      </c>
      <c r="EA113" s="178">
        <v>0</v>
      </c>
      <c r="EB113" s="178">
        <v>0</v>
      </c>
      <c r="EC113" s="178">
        <v>0</v>
      </c>
      <c r="ED113" s="178">
        <v>0</v>
      </c>
      <c r="EE113" s="178">
        <v>0</v>
      </c>
      <c r="EF113" s="178">
        <v>0</v>
      </c>
      <c r="EG113" s="178">
        <v>0</v>
      </c>
      <c r="EH113" s="178">
        <v>0</v>
      </c>
      <c r="EI113" s="178">
        <v>0</v>
      </c>
      <c r="EJ113" s="178">
        <v>0</v>
      </c>
      <c r="EK113" s="178">
        <v>0</v>
      </c>
      <c r="EL113" s="178">
        <v>0</v>
      </c>
      <c r="EM113" s="178">
        <v>0</v>
      </c>
      <c r="EN113" s="178">
        <v>0</v>
      </c>
      <c r="EO113" s="178">
        <v>0</v>
      </c>
      <c r="EP113" s="178">
        <v>0</v>
      </c>
      <c r="EQ113" s="178">
        <v>0</v>
      </c>
      <c r="ER113" s="178">
        <v>0</v>
      </c>
      <c r="ES113" s="178">
        <v>0</v>
      </c>
      <c r="ET113" s="178">
        <v>0</v>
      </c>
      <c r="EU113" s="178">
        <v>0</v>
      </c>
      <c r="EV113" s="178">
        <v>0</v>
      </c>
      <c r="EW113" s="178">
        <v>0</v>
      </c>
      <c r="EX113" s="178">
        <v>0</v>
      </c>
      <c r="EY113" s="178">
        <v>0</v>
      </c>
      <c r="EZ113" s="178">
        <v>0</v>
      </c>
      <c r="FA113" s="178">
        <v>0</v>
      </c>
      <c r="FB113" s="178">
        <v>0</v>
      </c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>
        <v>1.5431767247566786</v>
      </c>
      <c r="FP113" s="178">
        <v>1.8097126325104735</v>
      </c>
      <c r="FQ113" s="178">
        <v>1.9837421249685769</v>
      </c>
      <c r="FR113" s="178">
        <v>2.3216090829744931</v>
      </c>
      <c r="FS113" s="178">
        <v>2.569822389062645</v>
      </c>
      <c r="FT113" s="178">
        <v>2.8764617883426888</v>
      </c>
      <c r="FU113" s="380">
        <v>3.3579130807892232</v>
      </c>
      <c r="FV113" s="380">
        <v>3.7757226484160653</v>
      </c>
      <c r="FW113" s="380">
        <v>4.1535612202377026</v>
      </c>
      <c r="FX113" s="380">
        <f t="shared" si="20"/>
        <v>4.5944754257978868</v>
      </c>
      <c r="FY113" s="380">
        <v>4.5944754257978868</v>
      </c>
      <c r="FZ113" s="380">
        <v>4.7997995730493832</v>
      </c>
      <c r="GA113" s="380">
        <v>4.8995735090379231</v>
      </c>
      <c r="GB113" s="380">
        <v>4.8982620167859992</v>
      </c>
      <c r="GC113" s="380">
        <v>4.9672381404604575</v>
      </c>
    </row>
    <row r="114" spans="2:185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78">
        <v>0</v>
      </c>
      <c r="BP114" s="178">
        <v>0</v>
      </c>
      <c r="BQ114" s="178">
        <v>0</v>
      </c>
      <c r="BR114" s="178">
        <v>0</v>
      </c>
      <c r="BS114" s="178">
        <v>0</v>
      </c>
      <c r="BT114" s="178">
        <v>0</v>
      </c>
      <c r="BU114" s="178">
        <v>0</v>
      </c>
      <c r="BV114" s="178">
        <v>0</v>
      </c>
      <c r="BW114" s="178">
        <v>0</v>
      </c>
      <c r="BX114" s="178">
        <v>0</v>
      </c>
      <c r="BY114" s="178">
        <v>0</v>
      </c>
      <c r="BZ114" s="178">
        <v>0</v>
      </c>
      <c r="CA114" s="178">
        <v>0</v>
      </c>
      <c r="CB114" s="178">
        <v>0</v>
      </c>
      <c r="CC114" s="178">
        <v>0</v>
      </c>
      <c r="CD114" s="178">
        <v>0</v>
      </c>
      <c r="CE114" s="178">
        <v>0</v>
      </c>
      <c r="CF114" s="178">
        <v>0</v>
      </c>
      <c r="CG114" s="178">
        <v>0</v>
      </c>
      <c r="CH114" s="178">
        <v>0</v>
      </c>
      <c r="CI114" s="178">
        <v>0</v>
      </c>
      <c r="CJ114" s="178">
        <v>0</v>
      </c>
      <c r="CK114" s="178">
        <v>0</v>
      </c>
      <c r="CL114" s="178">
        <v>0</v>
      </c>
      <c r="CM114" s="178">
        <v>0</v>
      </c>
      <c r="CN114" s="178">
        <v>0</v>
      </c>
      <c r="CO114" s="178">
        <v>0</v>
      </c>
      <c r="CP114" s="178">
        <v>0</v>
      </c>
      <c r="CQ114" s="178">
        <v>0</v>
      </c>
      <c r="CR114" s="178">
        <v>0</v>
      </c>
      <c r="CS114" s="178">
        <v>0</v>
      </c>
      <c r="CT114" s="178">
        <v>0</v>
      </c>
      <c r="CU114" s="178">
        <v>0</v>
      </c>
      <c r="CV114" s="178">
        <v>0</v>
      </c>
      <c r="CW114" s="178">
        <v>0</v>
      </c>
      <c r="CX114" s="178">
        <v>0</v>
      </c>
      <c r="CY114" s="178">
        <v>0</v>
      </c>
      <c r="CZ114" s="178">
        <v>0</v>
      </c>
      <c r="DA114" s="178">
        <v>0</v>
      </c>
      <c r="DB114" s="178">
        <v>0</v>
      </c>
      <c r="DC114" s="178">
        <v>0</v>
      </c>
      <c r="DD114" s="178">
        <v>0</v>
      </c>
      <c r="DE114" s="178">
        <v>0</v>
      </c>
      <c r="DF114" s="178">
        <v>0</v>
      </c>
      <c r="DG114" s="178">
        <v>0</v>
      </c>
      <c r="DH114" s="178">
        <v>0</v>
      </c>
      <c r="DI114" s="178">
        <v>0</v>
      </c>
      <c r="DJ114" s="178">
        <v>0</v>
      </c>
      <c r="DK114" s="178">
        <v>0</v>
      </c>
      <c r="DL114" s="178">
        <v>0</v>
      </c>
      <c r="DM114" s="178">
        <v>0</v>
      </c>
      <c r="DN114" s="178">
        <v>0</v>
      </c>
      <c r="DO114" s="178">
        <v>0</v>
      </c>
      <c r="DP114" s="178">
        <v>0</v>
      </c>
      <c r="DQ114" s="178">
        <v>0</v>
      </c>
      <c r="DR114" s="178">
        <v>0</v>
      </c>
      <c r="DS114" s="178">
        <v>0</v>
      </c>
      <c r="DT114" s="178">
        <v>0</v>
      </c>
      <c r="DU114" s="178">
        <v>0</v>
      </c>
      <c r="DV114" s="178">
        <v>0</v>
      </c>
      <c r="DW114" s="178">
        <v>0</v>
      </c>
      <c r="DX114" s="178">
        <v>0</v>
      </c>
      <c r="DY114" s="178">
        <v>0</v>
      </c>
      <c r="DZ114" s="178">
        <v>0</v>
      </c>
      <c r="EA114" s="178">
        <v>0</v>
      </c>
      <c r="EB114" s="178">
        <v>0</v>
      </c>
      <c r="EC114" s="178">
        <v>0</v>
      </c>
      <c r="ED114" s="178">
        <v>0</v>
      </c>
      <c r="EE114" s="178">
        <v>0</v>
      </c>
      <c r="EF114" s="178">
        <v>0</v>
      </c>
      <c r="EG114" s="178">
        <v>0</v>
      </c>
      <c r="EH114" s="178">
        <v>0</v>
      </c>
      <c r="EI114" s="178">
        <v>0</v>
      </c>
      <c r="EJ114" s="178">
        <v>0</v>
      </c>
      <c r="EK114" s="178">
        <v>0</v>
      </c>
      <c r="EL114" s="178">
        <v>0</v>
      </c>
      <c r="EM114" s="178">
        <v>0</v>
      </c>
      <c r="EN114" s="178">
        <v>0</v>
      </c>
      <c r="EO114" s="178">
        <v>0</v>
      </c>
      <c r="EP114" s="178">
        <v>0</v>
      </c>
      <c r="EQ114" s="178">
        <v>0</v>
      </c>
      <c r="ER114" s="178">
        <v>0</v>
      </c>
      <c r="ES114" s="178">
        <v>0</v>
      </c>
      <c r="ET114" s="178">
        <v>0</v>
      </c>
      <c r="EU114" s="178">
        <v>0</v>
      </c>
      <c r="EV114" s="178">
        <v>0</v>
      </c>
      <c r="EW114" s="178">
        <v>0</v>
      </c>
      <c r="EX114" s="178">
        <v>0</v>
      </c>
      <c r="EY114" s="178">
        <v>0</v>
      </c>
      <c r="EZ114" s="178">
        <v>0</v>
      </c>
      <c r="FA114" s="178">
        <v>0</v>
      </c>
      <c r="FB114" s="178">
        <v>0</v>
      </c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>
        <v>-0.43753549464068797</v>
      </c>
      <c r="FP114" s="178">
        <v>-0.19444552838733742</v>
      </c>
      <c r="FQ114" s="178">
        <v>-0.22313063482868145</v>
      </c>
      <c r="FR114" s="178">
        <v>-0.55366452717697712</v>
      </c>
      <c r="FS114" s="178">
        <v>-0.53192492209645792</v>
      </c>
      <c r="FT114" s="178">
        <v>-0.81965236864514068</v>
      </c>
      <c r="FU114" s="380">
        <v>-1.2258712938064988</v>
      </c>
      <c r="FV114" s="380">
        <v>-1.7412635292999639</v>
      </c>
      <c r="FW114" s="380">
        <v>-2.0447790699173822</v>
      </c>
      <c r="FX114" s="380">
        <f t="shared" ref="FX114" si="21">+FX101-SUM(FX102:FX113)</f>
        <v>-2.3123908001250371</v>
      </c>
      <c r="FY114" s="380">
        <v>-2.9924094927900668</v>
      </c>
      <c r="FZ114" s="380">
        <v>-2.0942240154172538</v>
      </c>
      <c r="GA114" s="380">
        <v>-2.3200347490587276</v>
      </c>
      <c r="GB114" s="380">
        <v>-2.8671453915088492</v>
      </c>
      <c r="GC114" s="380">
        <v>-2.5037752350405285</v>
      </c>
    </row>
    <row r="115" spans="2:185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</row>
    <row r="116" spans="2:185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447"/>
      <c r="AB116" s="447"/>
      <c r="AC116" s="447"/>
      <c r="AD116" s="447"/>
      <c r="AE116" s="447"/>
      <c r="AF116" s="447"/>
      <c r="AG116" s="447"/>
      <c r="AH116" s="447"/>
      <c r="AI116" s="447"/>
      <c r="AJ116" s="447"/>
      <c r="AK116" s="447"/>
      <c r="AL116" s="447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</row>
    <row r="117" spans="2:185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408"/>
      <c r="FV117" s="408"/>
      <c r="FW117" s="408"/>
      <c r="FX117" s="408"/>
      <c r="FY117" s="408"/>
      <c r="FZ117" s="380">
        <v>30.515484315766628</v>
      </c>
      <c r="GA117" s="380">
        <v>32.729271811538972</v>
      </c>
      <c r="GB117" s="380">
        <v>34.538861811406377</v>
      </c>
      <c r="GC117" s="380">
        <v>35.95190645940378</v>
      </c>
    </row>
    <row r="118" spans="2:185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408"/>
      <c r="FV118" s="408"/>
      <c r="FW118" s="408"/>
      <c r="FX118" s="408"/>
      <c r="FY118" s="408"/>
      <c r="FZ118" s="380">
        <v>15.653900685502689</v>
      </c>
      <c r="GA118" s="380">
        <v>16.938208279722659</v>
      </c>
      <c r="GB118" s="380">
        <v>18.180813699378611</v>
      </c>
      <c r="GC118" s="380">
        <v>19.093465434534973</v>
      </c>
    </row>
    <row r="119" spans="2:185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78"/>
      <c r="BW119" s="178"/>
      <c r="BX119" s="178"/>
      <c r="BY119" s="178"/>
      <c r="BZ119" s="178"/>
      <c r="CA119" s="178"/>
      <c r="CB119" s="178"/>
      <c r="CC119" s="178"/>
      <c r="CD119" s="178"/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8"/>
      <c r="FU119" s="414"/>
      <c r="FV119" s="414"/>
      <c r="FW119" s="414"/>
      <c r="FX119" s="414"/>
      <c r="FY119" s="414"/>
      <c r="FZ119" s="380">
        <v>0.97587961265652323</v>
      </c>
      <c r="GA119" s="380">
        <v>1.0517919076935436</v>
      </c>
      <c r="GB119" s="380">
        <v>1.1230155994469531</v>
      </c>
      <c r="GC119" s="380">
        <v>1.1723373498743519</v>
      </c>
    </row>
    <row r="120" spans="2:185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8"/>
      <c r="FU120" s="414"/>
      <c r="FV120" s="414"/>
      <c r="FW120" s="414"/>
      <c r="FX120" s="414"/>
      <c r="FY120" s="414"/>
      <c r="FZ120" s="380">
        <v>1.6197085982849373</v>
      </c>
      <c r="GA120" s="380">
        <v>1.7758237769866676</v>
      </c>
      <c r="GB120" s="380">
        <v>1.9472261028507958</v>
      </c>
      <c r="GC120" s="380">
        <v>2.1229626421226491</v>
      </c>
    </row>
    <row r="121" spans="2:185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414"/>
      <c r="FV121" s="414"/>
      <c r="FW121" s="414"/>
      <c r="FX121" s="414"/>
      <c r="FY121" s="414"/>
      <c r="FZ121" s="380">
        <v>0.97432528349397085</v>
      </c>
      <c r="GA121" s="380">
        <v>0.98792700747642825</v>
      </c>
      <c r="GB121" s="380">
        <v>0.95482394098685108</v>
      </c>
      <c r="GC121" s="380">
        <v>0.90803743681085225</v>
      </c>
    </row>
    <row r="122" spans="2:185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414"/>
      <c r="FV122" s="414"/>
      <c r="FW122" s="414"/>
      <c r="FX122" s="414"/>
      <c r="FY122" s="414"/>
      <c r="FZ122" s="380">
        <v>1.8949367087038353</v>
      </c>
      <c r="GA122" s="380">
        <v>2.0823779815209082</v>
      </c>
      <c r="GB122" s="380">
        <v>2.2670357539533694</v>
      </c>
      <c r="GC122" s="380">
        <v>2.4366057108017731</v>
      </c>
    </row>
    <row r="123" spans="2:185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414"/>
      <c r="FV123" s="414"/>
      <c r="FW123" s="414"/>
      <c r="FX123" s="414"/>
      <c r="FY123" s="414"/>
      <c r="FZ123" s="380">
        <v>2.2993161252404222</v>
      </c>
      <c r="GA123" s="380">
        <v>2.5027408947969483</v>
      </c>
      <c r="GB123" s="380">
        <v>2.6855254627441991</v>
      </c>
      <c r="GC123" s="380">
        <v>2.8307270069999362</v>
      </c>
    </row>
    <row r="124" spans="2:185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414"/>
      <c r="FV124" s="414"/>
      <c r="FW124" s="414"/>
      <c r="FX124" s="414"/>
      <c r="FY124" s="414"/>
      <c r="FZ124" s="380">
        <v>3.637743653118481</v>
      </c>
      <c r="GA124" s="380">
        <v>3.6999222951885615</v>
      </c>
      <c r="GB124" s="380">
        <v>3.5384110458197462</v>
      </c>
      <c r="GC124" s="380">
        <v>3.360617933042255</v>
      </c>
    </row>
    <row r="125" spans="2:185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414"/>
      <c r="FV125" s="414"/>
      <c r="FW125" s="414"/>
      <c r="FX125" s="414"/>
      <c r="FY125" s="414"/>
      <c r="FZ125" s="380">
        <v>2.5183782099729454E-4</v>
      </c>
      <c r="GA125" s="380">
        <v>4.6339515726946022E-4</v>
      </c>
      <c r="GB125" s="380">
        <v>7.0602154689892364E-4</v>
      </c>
      <c r="GC125" s="380">
        <v>9.4832590959249645E-4</v>
      </c>
    </row>
    <row r="126" spans="2:185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414"/>
      <c r="FV126" s="414"/>
      <c r="FW126" s="414"/>
      <c r="FX126" s="414"/>
      <c r="FY126" s="414"/>
      <c r="FZ126" s="380">
        <v>0.29025494172709804</v>
      </c>
      <c r="GA126" s="380">
        <v>0.32290702669798493</v>
      </c>
      <c r="GB126" s="380">
        <v>0.35815672243958468</v>
      </c>
      <c r="GC126" s="380">
        <v>0.39144587053268709</v>
      </c>
    </row>
    <row r="127" spans="2:185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8"/>
      <c r="FU127" s="414"/>
      <c r="FV127" s="414"/>
      <c r="FW127" s="414"/>
      <c r="FX127" s="414"/>
      <c r="FY127" s="414"/>
      <c r="FZ127" s="380">
        <v>0.42146402997928667</v>
      </c>
      <c r="GA127" s="380">
        <v>0.4194495495217368</v>
      </c>
      <c r="GB127" s="380">
        <v>0.40151220646136354</v>
      </c>
      <c r="GC127" s="380">
        <v>0.42363501941130161</v>
      </c>
    </row>
    <row r="128" spans="2:185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BS128" s="178"/>
      <c r="BT128" s="178"/>
      <c r="BU128" s="178"/>
      <c r="BV128" s="178"/>
      <c r="BW128" s="178"/>
      <c r="BX128" s="178"/>
      <c r="BY128" s="178"/>
      <c r="BZ128" s="178"/>
      <c r="CA128" s="178"/>
      <c r="CB128" s="178"/>
      <c r="CC128" s="178"/>
      <c r="CD128" s="178"/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8"/>
      <c r="FU128" s="414"/>
      <c r="FV128" s="414"/>
      <c r="FW128" s="414"/>
      <c r="FX128" s="414"/>
      <c r="FY128" s="414"/>
      <c r="FZ128" s="380">
        <v>0.77719028088115227</v>
      </c>
      <c r="GA128" s="380">
        <v>0.84142106218559676</v>
      </c>
      <c r="GB128" s="380">
        <v>0.90143578740855224</v>
      </c>
      <c r="GC128" s="380">
        <v>0.95447178667763866</v>
      </c>
    </row>
    <row r="129" spans="2:186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8"/>
      <c r="FU129" s="414"/>
      <c r="FV129" s="414"/>
      <c r="FW129" s="414"/>
      <c r="FX129" s="414"/>
      <c r="FY129" s="414"/>
      <c r="FZ129" s="380">
        <v>3.2447124575609321</v>
      </c>
      <c r="GA129" s="380">
        <v>3.5271082994355272</v>
      </c>
      <c r="GB129" s="380">
        <v>3.7866307647686512</v>
      </c>
      <c r="GC129" s="380">
        <v>4.0345064794608527</v>
      </c>
    </row>
    <row r="130" spans="2:186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8"/>
      <c r="FU130" s="414"/>
      <c r="FV130" s="414"/>
      <c r="FW130" s="414"/>
      <c r="FX130" s="414"/>
      <c r="FY130" s="414"/>
      <c r="FZ130" s="380">
        <v>-1.2741998992037011</v>
      </c>
      <c r="GA130" s="380">
        <v>-1.4208696648448509</v>
      </c>
      <c r="GB130" s="380">
        <v>-1.6064312963992009</v>
      </c>
      <c r="GC130" s="380">
        <v>-1.7778545367750809</v>
      </c>
    </row>
    <row r="131" spans="2:186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</row>
    <row r="132" spans="2:186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</row>
    <row r="133" spans="2:186" s="319" customFormat="1">
      <c r="B133" s="319" t="s">
        <v>112</v>
      </c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287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>
        <v>0.53</v>
      </c>
      <c r="FE133" s="180">
        <v>0.63</v>
      </c>
      <c r="FF133" s="180">
        <v>0.52</v>
      </c>
      <c r="FG133" s="180">
        <v>0.71</v>
      </c>
      <c r="FH133" s="180">
        <v>1.03</v>
      </c>
      <c r="FI133" s="180">
        <v>1.08</v>
      </c>
      <c r="FJ133" s="180">
        <v>1.1399999999999999</v>
      </c>
      <c r="FK133" s="180">
        <v>1</v>
      </c>
      <c r="FL133" s="180">
        <v>1.08</v>
      </c>
      <c r="FM133" s="180">
        <v>1.17</v>
      </c>
      <c r="FN133" s="180">
        <v>1.19</v>
      </c>
      <c r="FO133" s="180">
        <v>1.3789598584256169</v>
      </c>
      <c r="FP133" s="180">
        <v>3.32</v>
      </c>
      <c r="FQ133" s="180">
        <v>3.3</v>
      </c>
      <c r="FR133" s="180">
        <v>3.25</v>
      </c>
      <c r="FS133" s="180">
        <v>3.1</v>
      </c>
      <c r="FT133" s="180">
        <v>3.31</v>
      </c>
      <c r="FU133" s="380">
        <v>3.13</v>
      </c>
      <c r="FV133" s="380">
        <v>4.26</v>
      </c>
      <c r="FW133" s="380">
        <v>3.31</v>
      </c>
      <c r="FX133" s="380">
        <v>2.14</v>
      </c>
      <c r="FY133" s="380">
        <v>1.52</v>
      </c>
      <c r="FZ133" s="380">
        <v>2.29</v>
      </c>
      <c r="GA133" s="380">
        <v>2.04</v>
      </c>
      <c r="GB133" s="380">
        <v>2.25</v>
      </c>
      <c r="GC133" s="380">
        <v>2.2999999999999998</v>
      </c>
    </row>
    <row r="134" spans="2:186" s="234" customFormat="1">
      <c r="B134" s="234" t="s">
        <v>113</v>
      </c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BS134" s="178"/>
      <c r="BT134" s="178"/>
      <c r="BU134" s="178"/>
      <c r="BV134" s="178"/>
      <c r="BW134" s="178"/>
      <c r="BX134" s="178"/>
      <c r="BY134" s="178"/>
      <c r="BZ134" s="178"/>
      <c r="CA134" s="178"/>
      <c r="CB134" s="178"/>
      <c r="CC134" s="178"/>
      <c r="CD134" s="178"/>
      <c r="CE134" s="178"/>
      <c r="CF134" s="178"/>
      <c r="CG134" s="178"/>
      <c r="CH134" s="178"/>
      <c r="CI134" s="178"/>
      <c r="CJ134" s="178"/>
      <c r="CK134" s="178"/>
      <c r="CL134" s="178"/>
      <c r="CM134" s="178"/>
      <c r="CN134" s="178"/>
      <c r="CO134" s="178"/>
      <c r="CP134" s="178"/>
      <c r="CQ134" s="178"/>
      <c r="CR134" s="178"/>
      <c r="CS134" s="178"/>
      <c r="CT134" s="178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78"/>
      <c r="EG134" s="178"/>
      <c r="EH134" s="178"/>
      <c r="EI134" s="178"/>
      <c r="EJ134" s="178"/>
      <c r="EK134" s="178"/>
      <c r="EL134" s="178"/>
      <c r="EM134" s="178"/>
      <c r="EN134" s="178"/>
      <c r="EO134" s="178"/>
      <c r="EP134" s="178"/>
      <c r="EQ134" s="178"/>
      <c r="ER134" s="178"/>
      <c r="ES134" s="178"/>
      <c r="ET134" s="178"/>
      <c r="EU134" s="178"/>
      <c r="EV134" s="178"/>
      <c r="EW134" s="178"/>
      <c r="EX134" s="178"/>
      <c r="EY134" s="178"/>
      <c r="EZ134" s="178"/>
      <c r="FA134" s="178"/>
      <c r="FB134" s="178"/>
      <c r="FC134" s="178"/>
      <c r="FD134" s="178">
        <v>0.33</v>
      </c>
      <c r="FE134" s="178">
        <v>0.85</v>
      </c>
      <c r="FF134" s="178">
        <v>0.64</v>
      </c>
      <c r="FG134" s="178">
        <v>0.73</v>
      </c>
      <c r="FH134" s="178">
        <v>0.9</v>
      </c>
      <c r="FI134" s="178">
        <v>1.1100000000000001</v>
      </c>
      <c r="FJ134" s="178">
        <v>1.32</v>
      </c>
      <c r="FK134" s="178">
        <v>1.1299999999999999</v>
      </c>
      <c r="FL134" s="178">
        <v>1.21</v>
      </c>
      <c r="FM134" s="178">
        <v>1.17</v>
      </c>
      <c r="FN134" s="178">
        <v>1.42</v>
      </c>
      <c r="FO134" s="178">
        <v>1.4665677634444023</v>
      </c>
      <c r="FP134" s="178">
        <v>1.55</v>
      </c>
      <c r="FQ134" s="178">
        <v>4.16</v>
      </c>
      <c r="FR134" s="178">
        <v>3.75</v>
      </c>
      <c r="FS134" s="178">
        <v>3.29</v>
      </c>
      <c r="FT134" s="178">
        <v>4.33</v>
      </c>
      <c r="FU134" s="380">
        <v>3.36</v>
      </c>
      <c r="FV134" s="380">
        <v>6.22</v>
      </c>
      <c r="FW134" s="380">
        <v>4.53</v>
      </c>
      <c r="FX134" s="380">
        <v>2.14</v>
      </c>
      <c r="FY134" s="380">
        <v>0.83</v>
      </c>
      <c r="FZ134" s="380">
        <v>1.1299999999999999</v>
      </c>
      <c r="GA134" s="380">
        <v>2.09</v>
      </c>
      <c r="GB134" s="380">
        <v>2.0299999999999998</v>
      </c>
      <c r="GC134" s="380">
        <v>1.43</v>
      </c>
      <c r="GD134" s="380"/>
    </row>
    <row r="135" spans="2:186" s="234" customFormat="1">
      <c r="B135" s="234" t="s">
        <v>114</v>
      </c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>
        <v>0.53</v>
      </c>
      <c r="FE135" s="178">
        <v>0.75</v>
      </c>
      <c r="FF135" s="178">
        <v>0.81</v>
      </c>
      <c r="FG135" s="178">
        <v>0.88</v>
      </c>
      <c r="FH135" s="178">
        <v>1.03</v>
      </c>
      <c r="FI135" s="178">
        <v>1.04</v>
      </c>
      <c r="FJ135" s="178">
        <v>1.63</v>
      </c>
      <c r="FK135" s="178">
        <v>0.99</v>
      </c>
      <c r="FL135" s="178">
        <v>1.75</v>
      </c>
      <c r="FM135" s="178">
        <v>1.65</v>
      </c>
      <c r="FN135" s="178">
        <v>1.97</v>
      </c>
      <c r="FO135" s="178">
        <v>2.0643088152638001</v>
      </c>
      <c r="FP135" s="178">
        <v>2.4500000000000002</v>
      </c>
      <c r="FQ135" s="178">
        <v>5.58</v>
      </c>
      <c r="FR135" s="178">
        <v>4.3600000000000003</v>
      </c>
      <c r="FS135" s="178">
        <v>3.58</v>
      </c>
      <c r="FT135" s="178">
        <v>4.54</v>
      </c>
      <c r="FU135" s="380">
        <v>3.34</v>
      </c>
      <c r="FV135" s="380">
        <v>4.0199999999999996</v>
      </c>
      <c r="FW135" s="380">
        <v>2.5299999999999998</v>
      </c>
      <c r="FX135" s="380">
        <v>2.61</v>
      </c>
      <c r="FY135" s="380">
        <v>2.66</v>
      </c>
      <c r="FZ135" s="380">
        <v>2.9</v>
      </c>
      <c r="GA135" s="380">
        <v>3.65</v>
      </c>
      <c r="GB135" s="380">
        <v>2.75</v>
      </c>
      <c r="GC135" s="380">
        <v>2.95</v>
      </c>
      <c r="GD135" s="380"/>
    </row>
    <row r="136" spans="2:186" s="234" customFormat="1">
      <c r="B136" s="234" t="s">
        <v>115</v>
      </c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>
        <v>0.72</v>
      </c>
      <c r="FE136" s="178">
        <v>0.69</v>
      </c>
      <c r="FF136" s="178">
        <v>0.63</v>
      </c>
      <c r="FG136" s="178">
        <v>0.83</v>
      </c>
      <c r="FH136" s="178">
        <v>0.74</v>
      </c>
      <c r="FI136" s="178">
        <v>1</v>
      </c>
      <c r="FJ136" s="178">
        <v>0.92</v>
      </c>
      <c r="FK136" s="178">
        <v>1.2</v>
      </c>
      <c r="FL136" s="178">
        <v>1.32</v>
      </c>
      <c r="FM136" s="178">
        <v>1.3</v>
      </c>
      <c r="FN136" s="178">
        <v>1.0900000000000001</v>
      </c>
      <c r="FO136" s="178">
        <v>1.2162889196830378</v>
      </c>
      <c r="FP136" s="178">
        <v>1.03</v>
      </c>
      <c r="FQ136" s="178">
        <v>1.69</v>
      </c>
      <c r="FR136" s="178">
        <v>1.64</v>
      </c>
      <c r="FS136" s="178">
        <v>1.92</v>
      </c>
      <c r="FT136" s="178">
        <v>2.52</v>
      </c>
      <c r="FU136" s="380">
        <v>3.42</v>
      </c>
      <c r="FV136" s="380">
        <v>2.96</v>
      </c>
      <c r="FW136" s="380">
        <v>2.74</v>
      </c>
      <c r="FX136" s="380">
        <v>3.61</v>
      </c>
      <c r="FY136" s="380">
        <v>3.64</v>
      </c>
      <c r="FZ136" s="380">
        <v>2.76</v>
      </c>
      <c r="GA136" s="380">
        <v>3.02</v>
      </c>
      <c r="GB136" s="380">
        <v>3.09</v>
      </c>
      <c r="GC136" s="380">
        <v>3.02</v>
      </c>
      <c r="GD136" s="380"/>
    </row>
    <row r="137" spans="2:186" s="234" customFormat="1">
      <c r="B137" s="234" t="s">
        <v>116</v>
      </c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>
        <v>0.21</v>
      </c>
      <c r="FE137" s="178">
        <v>0.17</v>
      </c>
      <c r="FF137" s="178">
        <v>0.11</v>
      </c>
      <c r="FG137" s="178">
        <v>0.38</v>
      </c>
      <c r="FH137" s="178">
        <v>1.29</v>
      </c>
      <c r="FI137" s="178">
        <v>2.04</v>
      </c>
      <c r="FJ137" s="178">
        <v>1.25</v>
      </c>
      <c r="FK137" s="178">
        <v>0.65</v>
      </c>
      <c r="FL137" s="178">
        <v>0.96</v>
      </c>
      <c r="FM137" s="178">
        <v>1.59</v>
      </c>
      <c r="FN137" s="178">
        <v>0.78</v>
      </c>
      <c r="FO137" s="178">
        <v>1.3477497215434795</v>
      </c>
      <c r="FP137" s="178">
        <v>7.33</v>
      </c>
      <c r="FQ137" s="178">
        <v>2.76</v>
      </c>
      <c r="FR137" s="178">
        <v>1.79</v>
      </c>
      <c r="FS137" s="178">
        <v>3.78</v>
      </c>
      <c r="FT137" s="178">
        <v>1.54</v>
      </c>
      <c r="FU137" s="380">
        <v>2.2000000000000002</v>
      </c>
      <c r="FV137" s="380">
        <v>0.67</v>
      </c>
      <c r="FW137" s="380">
        <v>0.75</v>
      </c>
      <c r="FX137" s="380">
        <v>0.36</v>
      </c>
      <c r="FY137" s="380">
        <v>0.35</v>
      </c>
      <c r="FZ137" s="380">
        <v>0.25</v>
      </c>
      <c r="GA137" s="380">
        <v>0.35</v>
      </c>
      <c r="GB137" s="380">
        <v>0.41</v>
      </c>
      <c r="GC137" s="380">
        <v>0.99</v>
      </c>
      <c r="GD137" s="380"/>
    </row>
    <row r="138" spans="2:186" s="234" customFormat="1">
      <c r="B138" s="234" t="s">
        <v>117</v>
      </c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>
        <v>0.74</v>
      </c>
      <c r="FE138" s="178">
        <v>0.67</v>
      </c>
      <c r="FF138" s="178">
        <v>0.57999999999999996</v>
      </c>
      <c r="FG138" s="178">
        <v>0.69</v>
      </c>
      <c r="FH138" s="178">
        <v>0.77</v>
      </c>
      <c r="FI138" s="178">
        <v>1.03</v>
      </c>
      <c r="FJ138" s="178">
        <v>1.1399999999999999</v>
      </c>
      <c r="FK138" s="178">
        <v>1.1599999999999999</v>
      </c>
      <c r="FL138" s="178">
        <v>1.23</v>
      </c>
      <c r="FM138" s="178">
        <v>1.37</v>
      </c>
      <c r="FN138" s="178">
        <v>1.3</v>
      </c>
      <c r="FO138" s="178">
        <v>1.1651696297156207</v>
      </c>
      <c r="FP138" s="178">
        <v>1.5</v>
      </c>
      <c r="FQ138" s="178">
        <v>2.41</v>
      </c>
      <c r="FR138" s="178">
        <v>2.25</v>
      </c>
      <c r="FS138" s="178">
        <v>3.12</v>
      </c>
      <c r="FT138" s="178">
        <v>2.66</v>
      </c>
      <c r="FU138" s="380">
        <v>2.98</v>
      </c>
      <c r="FV138" s="380">
        <v>2.99</v>
      </c>
      <c r="FW138" s="380">
        <v>2.73</v>
      </c>
      <c r="FX138" s="380">
        <v>2.84</v>
      </c>
      <c r="FY138" s="380">
        <v>4.1399999999999997</v>
      </c>
      <c r="FZ138" s="380">
        <v>4.55</v>
      </c>
      <c r="GA138" s="380">
        <v>2.68</v>
      </c>
      <c r="GB138" s="380">
        <v>1.93</v>
      </c>
      <c r="GC138" s="380">
        <v>2.2400000000000002</v>
      </c>
      <c r="GD138" s="380"/>
    </row>
    <row r="139" spans="2:186" s="234" customFormat="1">
      <c r="B139" s="234" t="s">
        <v>118</v>
      </c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>
        <v>0.78</v>
      </c>
      <c r="FE139" s="178">
        <v>0.83</v>
      </c>
      <c r="FF139" s="178">
        <v>0.82</v>
      </c>
      <c r="FG139" s="178">
        <v>0.32</v>
      </c>
      <c r="FH139" s="178">
        <v>0.32</v>
      </c>
      <c r="FI139" s="178">
        <v>1.17</v>
      </c>
      <c r="FJ139" s="178">
        <v>0.75</v>
      </c>
      <c r="FK139" s="178">
        <v>1.1299999999999999</v>
      </c>
      <c r="FL139" s="178">
        <v>2.08</v>
      </c>
      <c r="FM139" s="178">
        <v>1.24</v>
      </c>
      <c r="FN139" s="178">
        <v>1.4</v>
      </c>
      <c r="FO139" s="178">
        <v>1.9481053575653107</v>
      </c>
      <c r="FP139" s="178">
        <v>3.06</v>
      </c>
      <c r="FQ139" s="178">
        <v>4.75</v>
      </c>
      <c r="FR139" s="178">
        <v>12.17</v>
      </c>
      <c r="FS139" s="178">
        <v>3.38</v>
      </c>
      <c r="FT139" s="178">
        <v>3.31</v>
      </c>
      <c r="FU139" s="380">
        <v>4.2300000000000004</v>
      </c>
      <c r="FV139" s="380">
        <v>6.31</v>
      </c>
      <c r="FW139" s="380">
        <v>4.0599999999999996</v>
      </c>
      <c r="FX139" s="380">
        <v>3.1</v>
      </c>
      <c r="FY139" s="380">
        <v>2.39</v>
      </c>
      <c r="FZ139" s="380">
        <v>1.1499999999999999</v>
      </c>
      <c r="GA139" s="380">
        <v>2.9</v>
      </c>
      <c r="GB139" s="380">
        <v>1.98</v>
      </c>
      <c r="GC139" s="380">
        <v>2.4700000000000002</v>
      </c>
      <c r="GD139" s="380"/>
    </row>
    <row r="140" spans="2:186" s="234" customFormat="1">
      <c r="B140" s="234" t="s">
        <v>119</v>
      </c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BS140" s="178"/>
      <c r="BT140" s="178"/>
      <c r="BU140" s="178"/>
      <c r="BV140" s="178"/>
      <c r="BW140" s="178"/>
      <c r="BX140" s="178"/>
      <c r="BY140" s="178"/>
      <c r="BZ140" s="178"/>
      <c r="CA140" s="178"/>
      <c r="CB140" s="178"/>
      <c r="CC140" s="178"/>
      <c r="CD140" s="178"/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>
        <v>1.78</v>
      </c>
      <c r="FE140" s="178">
        <v>7.0000000000000007E-2</v>
      </c>
      <c r="FF140" s="178">
        <v>0.08</v>
      </c>
      <c r="FG140" s="178">
        <v>1.17</v>
      </c>
      <c r="FH140" s="178">
        <v>2.77</v>
      </c>
      <c r="FI140" s="178">
        <v>0.18</v>
      </c>
      <c r="FJ140" s="178">
        <v>0.62</v>
      </c>
      <c r="FK140" s="178">
        <v>1.1499999999999999</v>
      </c>
      <c r="FL140" s="178">
        <v>0.48</v>
      </c>
      <c r="FM140" s="178">
        <v>0.61</v>
      </c>
      <c r="FN140" s="178">
        <v>0.48</v>
      </c>
      <c r="FO140" s="178">
        <v>0.92292922907009256</v>
      </c>
      <c r="FP140" s="178">
        <v>12.31</v>
      </c>
      <c r="FQ140" s="178">
        <v>1.59</v>
      </c>
      <c r="FR140" s="178">
        <v>1.69</v>
      </c>
      <c r="FS140" s="178">
        <v>2.79</v>
      </c>
      <c r="FT140" s="178">
        <v>2.5</v>
      </c>
      <c r="FU140" s="380">
        <v>2.48</v>
      </c>
      <c r="FV140" s="380">
        <v>0.82</v>
      </c>
      <c r="FW140" s="380">
        <v>1.25</v>
      </c>
      <c r="FX140" s="380">
        <v>0.7</v>
      </c>
      <c r="FY140" s="380">
        <v>1.1499999999999999</v>
      </c>
      <c r="FZ140" s="380">
        <v>1.01</v>
      </c>
      <c r="GA140" s="380">
        <v>1.74</v>
      </c>
      <c r="GB140" s="380">
        <v>1.02</v>
      </c>
      <c r="GC140" s="380">
        <v>0.82</v>
      </c>
      <c r="GD140" s="380"/>
    </row>
    <row r="141" spans="2:186" s="234" customFormat="1">
      <c r="B141" s="234" t="s">
        <v>120</v>
      </c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0.01</v>
      </c>
      <c r="FM141" s="178">
        <v>0.01</v>
      </c>
      <c r="FN141" s="178">
        <v>0.01</v>
      </c>
      <c r="FO141" s="178">
        <v>8.2576417393909196E-3</v>
      </c>
      <c r="FP141" s="178">
        <v>0</v>
      </c>
      <c r="FQ141" s="178">
        <v>0.12</v>
      </c>
      <c r="FR141" s="178">
        <v>0.19</v>
      </c>
      <c r="FS141" s="178">
        <v>0.22</v>
      </c>
      <c r="FT141" s="178">
        <v>0.06</v>
      </c>
      <c r="FU141" s="380">
        <v>0.09</v>
      </c>
      <c r="FV141" s="380">
        <v>0.31</v>
      </c>
      <c r="FW141" s="380">
        <v>0.22</v>
      </c>
      <c r="FX141" s="380">
        <v>0.03</v>
      </c>
      <c r="FY141" s="380">
        <v>0.01</v>
      </c>
      <c r="FZ141" s="380">
        <v>36.36</v>
      </c>
      <c r="GA141" s="380">
        <v>0.02</v>
      </c>
      <c r="GB141" s="380">
        <v>4.05</v>
      </c>
      <c r="GC141" s="380">
        <v>0.14000000000000001</v>
      </c>
      <c r="GD141" s="380"/>
    </row>
    <row r="142" spans="2:186" s="234" customFormat="1">
      <c r="B142" s="234" t="s">
        <v>121</v>
      </c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BS142" s="178"/>
      <c r="BT142" s="178"/>
      <c r="BU142" s="178"/>
      <c r="BV142" s="178"/>
      <c r="BW142" s="178"/>
      <c r="BX142" s="178"/>
      <c r="BY142" s="178"/>
      <c r="BZ142" s="178"/>
      <c r="CA142" s="178"/>
      <c r="CB142" s="178"/>
      <c r="CC142" s="178"/>
      <c r="CD142" s="178"/>
      <c r="CE142" s="178"/>
      <c r="CF142" s="178"/>
      <c r="CG142" s="178"/>
      <c r="CH142" s="178"/>
      <c r="CI142" s="178"/>
      <c r="CJ142" s="178"/>
      <c r="CK142" s="178"/>
      <c r="CL142" s="178"/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>
        <v>0.24</v>
      </c>
      <c r="FE142" s="178">
        <v>0.53</v>
      </c>
      <c r="FF142" s="178">
        <v>0.37</v>
      </c>
      <c r="FG142" s="178">
        <v>0.59</v>
      </c>
      <c r="FH142" s="178">
        <v>0.4</v>
      </c>
      <c r="FI142" s="178">
        <v>0.68</v>
      </c>
      <c r="FJ142" s="178">
        <v>0.73</v>
      </c>
      <c r="FK142" s="178">
        <v>0.85</v>
      </c>
      <c r="FL142" s="178">
        <v>0.77</v>
      </c>
      <c r="FM142" s="178">
        <v>1.47</v>
      </c>
      <c r="FN142" s="178">
        <v>1.1399999999999999</v>
      </c>
      <c r="FO142" s="178">
        <v>0.97677970201179676</v>
      </c>
      <c r="FP142" s="178">
        <v>1.06</v>
      </c>
      <c r="FQ142" s="178">
        <v>2.1800000000000002</v>
      </c>
      <c r="FR142" s="178">
        <v>2.16</v>
      </c>
      <c r="FS142" s="178">
        <v>2.29</v>
      </c>
      <c r="FT142" s="178">
        <v>1.37</v>
      </c>
      <c r="FU142" s="380">
        <v>2.69</v>
      </c>
      <c r="FV142" s="380">
        <v>2.83</v>
      </c>
      <c r="FW142" s="380">
        <v>3.25</v>
      </c>
      <c r="FX142" s="380">
        <v>4.24</v>
      </c>
      <c r="FY142" s="380">
        <v>2.91</v>
      </c>
      <c r="FZ142" s="380">
        <v>1.95</v>
      </c>
      <c r="GA142" s="380">
        <v>2.99</v>
      </c>
      <c r="GB142" s="380">
        <v>3.3</v>
      </c>
      <c r="GC142" s="380">
        <v>2.35</v>
      </c>
      <c r="GD142" s="380"/>
    </row>
    <row r="143" spans="2:186" s="234" customFormat="1">
      <c r="B143" s="234" t="s">
        <v>122</v>
      </c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178"/>
      <c r="BR143" s="178"/>
      <c r="BS143" s="178"/>
      <c r="BT143" s="178"/>
      <c r="BU143" s="178"/>
      <c r="BV143" s="178"/>
      <c r="BW143" s="178"/>
      <c r="BX143" s="178"/>
      <c r="BY143" s="178"/>
      <c r="BZ143" s="178"/>
      <c r="CA143" s="178"/>
      <c r="CB143" s="178"/>
      <c r="CC143" s="178"/>
      <c r="CD143" s="178"/>
      <c r="CE143" s="178"/>
      <c r="CF143" s="178"/>
      <c r="CG143" s="178"/>
      <c r="CH143" s="178"/>
      <c r="CI143" s="178"/>
      <c r="CJ143" s="178"/>
      <c r="CK143" s="178"/>
      <c r="CL143" s="178"/>
      <c r="CM143" s="178"/>
      <c r="CN143" s="178"/>
      <c r="CO143" s="178"/>
      <c r="CP143" s="178"/>
      <c r="CQ143" s="178"/>
      <c r="CR143" s="178"/>
      <c r="CS143" s="178"/>
      <c r="CT143" s="178"/>
      <c r="CU143" s="178"/>
      <c r="CV143" s="178"/>
      <c r="CW143" s="178"/>
      <c r="CX143" s="178"/>
      <c r="CY143" s="178"/>
      <c r="CZ143" s="178"/>
      <c r="DA143" s="178"/>
      <c r="DB143" s="178"/>
      <c r="DC143" s="178"/>
      <c r="DD143" s="178"/>
      <c r="DE143" s="178"/>
      <c r="DF143" s="178"/>
      <c r="DG143" s="178"/>
      <c r="DH143" s="178"/>
      <c r="DI143" s="178"/>
      <c r="DJ143" s="178"/>
      <c r="DK143" s="178"/>
      <c r="DL143" s="178"/>
      <c r="DM143" s="178"/>
      <c r="DN143" s="178"/>
      <c r="DO143" s="178"/>
      <c r="DP143" s="178"/>
      <c r="DQ143" s="178"/>
      <c r="DR143" s="178"/>
      <c r="DS143" s="178"/>
      <c r="DT143" s="178"/>
      <c r="DU143" s="178"/>
      <c r="DV143" s="178"/>
      <c r="DW143" s="178"/>
      <c r="DX143" s="178"/>
      <c r="DY143" s="178"/>
      <c r="DZ143" s="178"/>
      <c r="EA143" s="178"/>
      <c r="EB143" s="178"/>
      <c r="EC143" s="178"/>
      <c r="ED143" s="178"/>
      <c r="EE143" s="178"/>
      <c r="EF143" s="178"/>
      <c r="EG143" s="178"/>
      <c r="EH143" s="178"/>
      <c r="EI143" s="178"/>
      <c r="EJ143" s="178"/>
      <c r="EK143" s="178"/>
      <c r="EL143" s="178"/>
      <c r="EM143" s="178"/>
      <c r="EN143" s="178"/>
      <c r="EO143" s="178"/>
      <c r="EP143" s="178"/>
      <c r="EQ143" s="178"/>
      <c r="ER143" s="178"/>
      <c r="ES143" s="178"/>
      <c r="ET143" s="178"/>
      <c r="EU143" s="178"/>
      <c r="EV143" s="178"/>
      <c r="EW143" s="178"/>
      <c r="EX143" s="178"/>
      <c r="EY143" s="178"/>
      <c r="EZ143" s="178"/>
      <c r="FA143" s="178"/>
      <c r="FB143" s="178"/>
      <c r="FC143" s="178"/>
      <c r="FD143" s="178">
        <v>0.71</v>
      </c>
      <c r="FE143" s="178">
        <v>0</v>
      </c>
      <c r="FF143" s="178">
        <v>0.24</v>
      </c>
      <c r="FG143" s="178">
        <v>0.27</v>
      </c>
      <c r="FH143" s="178">
        <v>2.02</v>
      </c>
      <c r="FI143" s="178">
        <v>1.34</v>
      </c>
      <c r="FJ143" s="178">
        <v>1.28</v>
      </c>
      <c r="FK143" s="178">
        <v>0.01</v>
      </c>
      <c r="FL143" s="178">
        <v>0.01</v>
      </c>
      <c r="FM143" s="178">
        <v>0.12</v>
      </c>
      <c r="FN143" s="178">
        <v>0.02</v>
      </c>
      <c r="FO143" s="178">
        <v>4.1057279447187511E-3</v>
      </c>
      <c r="FP143" s="178">
        <v>14.6</v>
      </c>
      <c r="FQ143" s="178">
        <v>4.68</v>
      </c>
      <c r="FR143" s="178">
        <v>1.24</v>
      </c>
      <c r="FS143" s="178">
        <v>0.56999999999999995</v>
      </c>
      <c r="FT143" s="178">
        <v>0</v>
      </c>
      <c r="FU143" s="380">
        <v>0</v>
      </c>
      <c r="FV143" s="380">
        <v>0.19</v>
      </c>
      <c r="FW143" s="380">
        <v>0</v>
      </c>
      <c r="FX143" s="380">
        <v>0</v>
      </c>
      <c r="FY143" s="380">
        <v>0</v>
      </c>
      <c r="FZ143" s="380">
        <v>0</v>
      </c>
      <c r="GA143" s="380">
        <v>0</v>
      </c>
      <c r="GB143" s="380">
        <v>15.01</v>
      </c>
      <c r="GC143" s="380">
        <v>36.5</v>
      </c>
      <c r="GD143" s="380"/>
    </row>
    <row r="144" spans="2:186" s="234" customFormat="1">
      <c r="B144" s="234" t="s">
        <v>123</v>
      </c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  <c r="AU144" s="178"/>
      <c r="AV144" s="178"/>
      <c r="AW144" s="178"/>
      <c r="AX144" s="178"/>
      <c r="AY144" s="178"/>
      <c r="AZ144" s="178"/>
      <c r="BA144" s="178"/>
      <c r="BB144" s="178"/>
      <c r="BC144" s="178"/>
      <c r="BD144" s="178"/>
      <c r="BE144" s="178"/>
      <c r="BF144" s="178"/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178"/>
      <c r="BR144" s="178"/>
      <c r="BS144" s="178"/>
      <c r="BT144" s="178"/>
      <c r="BU144" s="178"/>
      <c r="BV144" s="178"/>
      <c r="BW144" s="178"/>
      <c r="BX144" s="178"/>
      <c r="BY144" s="178"/>
      <c r="BZ144" s="178"/>
      <c r="CA144" s="178"/>
      <c r="CB144" s="178"/>
      <c r="CC144" s="178"/>
      <c r="CD144" s="178"/>
      <c r="CE144" s="178"/>
      <c r="CF144" s="178"/>
      <c r="CG144" s="178"/>
      <c r="CH144" s="178"/>
      <c r="CI144" s="178"/>
      <c r="CJ144" s="178"/>
      <c r="CK144" s="178"/>
      <c r="CL144" s="178"/>
      <c r="CM144" s="178"/>
      <c r="CN144" s="178"/>
      <c r="CO144" s="178"/>
      <c r="CP144" s="178"/>
      <c r="CQ144" s="178"/>
      <c r="CR144" s="178"/>
      <c r="CS144" s="178"/>
      <c r="CT144" s="178"/>
      <c r="CU144" s="178"/>
      <c r="CV144" s="178"/>
      <c r="CW144" s="178"/>
      <c r="CX144" s="178"/>
      <c r="CY144" s="178"/>
      <c r="CZ144" s="178"/>
      <c r="DA144" s="178"/>
      <c r="DB144" s="178"/>
      <c r="DC144" s="178"/>
      <c r="DD144" s="178"/>
      <c r="DE144" s="178"/>
      <c r="DF144" s="178"/>
      <c r="DG144" s="178"/>
      <c r="DH144" s="178"/>
      <c r="DI144" s="178"/>
      <c r="DJ144" s="178"/>
      <c r="DK144" s="178"/>
      <c r="DL144" s="178"/>
      <c r="DM144" s="178"/>
      <c r="DN144" s="178"/>
      <c r="DO144" s="178"/>
      <c r="DP144" s="178"/>
      <c r="DQ144" s="178"/>
      <c r="DR144" s="178"/>
      <c r="DS144" s="178"/>
      <c r="DT144" s="178"/>
      <c r="DU144" s="178"/>
      <c r="DV144" s="178"/>
      <c r="DW144" s="178"/>
      <c r="DX144" s="178"/>
      <c r="DY144" s="178"/>
      <c r="DZ144" s="178"/>
      <c r="EA144" s="178"/>
      <c r="EB144" s="178"/>
      <c r="EC144" s="178"/>
      <c r="ED144" s="178"/>
      <c r="EE144" s="178"/>
      <c r="EF144" s="178"/>
      <c r="EG144" s="178"/>
      <c r="EH144" s="178"/>
      <c r="EI144" s="178"/>
      <c r="EJ144" s="178"/>
      <c r="EK144" s="178"/>
      <c r="EL144" s="178"/>
      <c r="EM144" s="178"/>
      <c r="EN144" s="178"/>
      <c r="EO144" s="178"/>
      <c r="EP144" s="178"/>
      <c r="EQ144" s="178"/>
      <c r="ER144" s="178"/>
      <c r="ES144" s="178"/>
      <c r="ET144" s="178"/>
      <c r="EU144" s="178"/>
      <c r="EV144" s="178"/>
      <c r="EW144" s="178"/>
      <c r="EX144" s="178"/>
      <c r="EY144" s="178"/>
      <c r="EZ144" s="178"/>
      <c r="FA144" s="178"/>
      <c r="FB144" s="178"/>
      <c r="FC144" s="178"/>
      <c r="FD144" s="178">
        <v>0.37</v>
      </c>
      <c r="FE144" s="178">
        <v>0.6</v>
      </c>
      <c r="FF144" s="178">
        <v>0.62</v>
      </c>
      <c r="FG144" s="178">
        <v>0.77</v>
      </c>
      <c r="FH144" s="178">
        <v>0.75</v>
      </c>
      <c r="FI144" s="178">
        <v>0.88</v>
      </c>
      <c r="FJ144" s="178">
        <v>0.96</v>
      </c>
      <c r="FK144" s="178">
        <v>1.1599999999999999</v>
      </c>
      <c r="FL144" s="178">
        <v>1.03</v>
      </c>
      <c r="FM144" s="178">
        <v>0.83</v>
      </c>
      <c r="FN144" s="178">
        <v>1.21</v>
      </c>
      <c r="FO144" s="178">
        <v>1.772878244909549</v>
      </c>
      <c r="FP144" s="178">
        <v>1.75</v>
      </c>
      <c r="FQ144" s="178">
        <v>2.75</v>
      </c>
      <c r="FR144" s="178">
        <v>2.4700000000000002</v>
      </c>
      <c r="FS144" s="178">
        <v>4.1399999999999997</v>
      </c>
      <c r="FT144" s="178">
        <v>3.13</v>
      </c>
      <c r="FU144" s="380">
        <v>3.18</v>
      </c>
      <c r="FV144" s="380">
        <v>3.2</v>
      </c>
      <c r="FW144" s="380">
        <v>2.81</v>
      </c>
      <c r="FX144" s="380">
        <v>2.79</v>
      </c>
      <c r="FY144" s="380">
        <v>2.88</v>
      </c>
      <c r="FZ144" s="380">
        <v>1.89</v>
      </c>
      <c r="GA144" s="380">
        <v>2.13</v>
      </c>
      <c r="GB144" s="380">
        <v>1.78</v>
      </c>
      <c r="GC144" s="380">
        <v>2.54</v>
      </c>
      <c r="GD144" s="380"/>
    </row>
    <row r="145" spans="2:186" s="234" customFormat="1">
      <c r="B145" s="234" t="s">
        <v>124</v>
      </c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178"/>
      <c r="BR145" s="178"/>
      <c r="BS145" s="178"/>
      <c r="BT145" s="178"/>
      <c r="BU145" s="178"/>
      <c r="BV145" s="178"/>
      <c r="BW145" s="178"/>
      <c r="BX145" s="178"/>
      <c r="BY145" s="178"/>
      <c r="BZ145" s="178"/>
      <c r="CA145" s="178"/>
      <c r="CB145" s="178"/>
      <c r="CC145" s="178"/>
      <c r="CD145" s="178"/>
      <c r="CE145" s="178"/>
      <c r="CF145" s="178"/>
      <c r="CG145" s="178"/>
      <c r="CH145" s="178"/>
      <c r="CI145" s="178"/>
      <c r="CJ145" s="178"/>
      <c r="CK145" s="178"/>
      <c r="CL145" s="178"/>
      <c r="CM145" s="178"/>
      <c r="CN145" s="178"/>
      <c r="CO145" s="178"/>
      <c r="CP145" s="178"/>
      <c r="CQ145" s="178"/>
      <c r="CR145" s="178"/>
      <c r="CS145" s="178"/>
      <c r="CT145" s="178"/>
      <c r="CU145" s="178"/>
      <c r="CV145" s="178"/>
      <c r="CW145" s="178"/>
      <c r="CX145" s="178"/>
      <c r="CY145" s="178"/>
      <c r="CZ145" s="178"/>
      <c r="DA145" s="178"/>
      <c r="DB145" s="178"/>
      <c r="DC145" s="178"/>
      <c r="DD145" s="178"/>
      <c r="DE145" s="178"/>
      <c r="DF145" s="178"/>
      <c r="DG145" s="178"/>
      <c r="DH145" s="178"/>
      <c r="DI145" s="178"/>
      <c r="DJ145" s="178"/>
      <c r="DK145" s="178"/>
      <c r="DL145" s="178"/>
      <c r="DM145" s="178"/>
      <c r="DN145" s="178"/>
      <c r="DO145" s="178"/>
      <c r="DP145" s="178"/>
      <c r="DQ145" s="178"/>
      <c r="DR145" s="178"/>
      <c r="DS145" s="178"/>
      <c r="DT145" s="178"/>
      <c r="DU145" s="178"/>
      <c r="DV145" s="178"/>
      <c r="DW145" s="178"/>
      <c r="DX145" s="178"/>
      <c r="DY145" s="178"/>
      <c r="DZ145" s="178"/>
      <c r="EA145" s="178"/>
      <c r="EB145" s="178"/>
      <c r="EC145" s="178"/>
      <c r="ED145" s="178"/>
      <c r="EE145" s="178"/>
      <c r="EF145" s="178"/>
      <c r="EG145" s="178"/>
      <c r="EH145" s="178"/>
      <c r="EI145" s="178"/>
      <c r="EJ145" s="178"/>
      <c r="EK145" s="178"/>
      <c r="EL145" s="178"/>
      <c r="EM145" s="178"/>
      <c r="EN145" s="178"/>
      <c r="EO145" s="178"/>
      <c r="EP145" s="178"/>
      <c r="EQ145" s="178"/>
      <c r="ER145" s="178"/>
      <c r="ES145" s="178"/>
      <c r="ET145" s="178"/>
      <c r="EU145" s="178"/>
      <c r="EV145" s="178"/>
      <c r="EW145" s="178"/>
      <c r="EX145" s="178"/>
      <c r="EY145" s="178"/>
      <c r="EZ145" s="178"/>
      <c r="FA145" s="178"/>
      <c r="FB145" s="178"/>
      <c r="FC145" s="178"/>
      <c r="FD145" s="178">
        <v>1.04</v>
      </c>
      <c r="FE145" s="178">
        <v>0.82</v>
      </c>
      <c r="FF145" s="178">
        <v>0.84</v>
      </c>
      <c r="FG145" s="178">
        <v>1.21</v>
      </c>
      <c r="FH145" s="178">
        <v>1.04</v>
      </c>
      <c r="FI145" s="178">
        <v>1.2</v>
      </c>
      <c r="FJ145" s="178">
        <v>1.27</v>
      </c>
      <c r="FK145" s="178">
        <v>0.68</v>
      </c>
      <c r="FL145" s="178">
        <v>0.84</v>
      </c>
      <c r="FM145" s="178">
        <v>1.52</v>
      </c>
      <c r="FN145" s="178">
        <v>1.63</v>
      </c>
      <c r="FO145" s="178">
        <v>2.2441502007898322</v>
      </c>
      <c r="FP145" s="178">
        <v>3.67</v>
      </c>
      <c r="FQ145" s="178">
        <v>2.4900000000000002</v>
      </c>
      <c r="FR145" s="178">
        <v>4.03</v>
      </c>
      <c r="FS145" s="178">
        <v>3.49</v>
      </c>
      <c r="FT145" s="178">
        <v>3.79</v>
      </c>
      <c r="FU145" s="380">
        <v>5.41</v>
      </c>
      <c r="FV145" s="380">
        <v>4.78</v>
      </c>
      <c r="FW145" s="380">
        <v>3.73</v>
      </c>
      <c r="FX145" s="380">
        <v>4.3</v>
      </c>
      <c r="FY145" s="380">
        <v>3.67</v>
      </c>
      <c r="FZ145" s="380">
        <v>3.2</v>
      </c>
      <c r="GA145" s="380">
        <v>3</v>
      </c>
      <c r="GB145" s="380">
        <v>3.66</v>
      </c>
      <c r="GC145" s="380">
        <v>3.01</v>
      </c>
      <c r="GD145" s="380"/>
    </row>
    <row r="146" spans="2:186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178"/>
      <c r="FO146" s="178"/>
      <c r="FP146" s="178"/>
      <c r="FQ146" s="178"/>
      <c r="FR146" s="178"/>
      <c r="FS146" s="178"/>
      <c r="FT146" s="178"/>
      <c r="FU146" s="380"/>
      <c r="FV146" s="380"/>
      <c r="FW146" s="380"/>
      <c r="FX146" s="380"/>
      <c r="FY146" s="380"/>
      <c r="FZ146" s="380"/>
      <c r="GA146" s="380"/>
      <c r="GB146" s="380"/>
      <c r="GC146" s="380"/>
    </row>
    <row r="147" spans="2:186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</row>
    <row r="148" spans="2:186" s="319" customFormat="1">
      <c r="B148" s="319" t="s">
        <v>112</v>
      </c>
      <c r="C148" s="362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>
        <v>100</v>
      </c>
      <c r="FD148" s="180">
        <v>100.53</v>
      </c>
      <c r="FE148" s="180">
        <v>101.16333899999999</v>
      </c>
      <c r="FF148" s="180">
        <v>101.6893883628</v>
      </c>
      <c r="FG148" s="180">
        <v>102.41138302017589</v>
      </c>
      <c r="FH148" s="180">
        <v>103.4662202652837</v>
      </c>
      <c r="FI148" s="180">
        <v>104.58365544414875</v>
      </c>
      <c r="FJ148" s="180">
        <v>105.77590911621205</v>
      </c>
      <c r="FK148" s="180">
        <v>106.83366820737417</v>
      </c>
      <c r="FL148" s="180">
        <v>107.98747182401381</v>
      </c>
      <c r="FM148" s="180">
        <v>111.57265588857106</v>
      </c>
      <c r="FN148" s="180">
        <v>112.90037049364506</v>
      </c>
      <c r="FO148" s="180">
        <v>114.45722128276623</v>
      </c>
      <c r="FP148" s="180">
        <v>118.25720102935405</v>
      </c>
      <c r="FQ148" s="180">
        <v>122.15968866332273</v>
      </c>
      <c r="FR148" s="180">
        <v>126.12987854488071</v>
      </c>
      <c r="FS148" s="180">
        <v>130.039904779772</v>
      </c>
      <c r="FT148" s="180">
        <v>134.34422562798244</v>
      </c>
      <c r="FU148" s="380">
        <v>138.54919989013831</v>
      </c>
      <c r="FV148" s="380">
        <v>144.45139580545819</v>
      </c>
      <c r="FW148" s="380">
        <v>149.23273700661883</v>
      </c>
      <c r="FX148" s="380">
        <f t="shared" ref="FX148:FX160" si="22">+FW148*(1+FX133/100)</f>
        <v>152.42631757856049</v>
      </c>
      <c r="FY148" s="380">
        <v>154.74319760575463</v>
      </c>
      <c r="FZ148" s="380">
        <v>158.2868168309264</v>
      </c>
      <c r="GA148" s="380">
        <v>161.51586789427728</v>
      </c>
      <c r="GB148" s="380">
        <v>165.14997492189852</v>
      </c>
      <c r="GC148" s="380">
        <v>168.94842434510218</v>
      </c>
    </row>
    <row r="149" spans="2:186" s="234" customFormat="1">
      <c r="B149" s="234" t="s">
        <v>113</v>
      </c>
      <c r="C149" s="380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178"/>
      <c r="BR149" s="178"/>
      <c r="BS149" s="178"/>
      <c r="BT149" s="178"/>
      <c r="BU149" s="178"/>
      <c r="BV149" s="178"/>
      <c r="BW149" s="178"/>
      <c r="BX149" s="178"/>
      <c r="BY149" s="178"/>
      <c r="BZ149" s="178"/>
      <c r="CA149" s="178"/>
      <c r="CB149" s="178"/>
      <c r="CC149" s="178"/>
      <c r="CD149" s="178"/>
      <c r="CE149" s="178"/>
      <c r="CF149" s="178"/>
      <c r="CG149" s="178"/>
      <c r="CH149" s="178"/>
      <c r="CI149" s="178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178"/>
      <c r="ED149" s="178"/>
      <c r="EE149" s="178"/>
      <c r="EF149" s="178"/>
      <c r="EG149" s="178"/>
      <c r="EH149" s="178"/>
      <c r="EI149" s="178"/>
      <c r="EJ149" s="178"/>
      <c r="EK149" s="178"/>
      <c r="EL149" s="178"/>
      <c r="EM149" s="178"/>
      <c r="EN149" s="178"/>
      <c r="EO149" s="178"/>
      <c r="EP149" s="178"/>
      <c r="EQ149" s="178"/>
      <c r="ER149" s="178"/>
      <c r="ES149" s="178"/>
      <c r="ET149" s="178"/>
      <c r="EU149" s="178"/>
      <c r="EV149" s="178"/>
      <c r="EW149" s="178"/>
      <c r="EX149" s="178"/>
      <c r="EY149" s="178"/>
      <c r="EZ149" s="178"/>
      <c r="FA149" s="178"/>
      <c r="FB149" s="178"/>
      <c r="FC149" s="178">
        <v>100</v>
      </c>
      <c r="FD149" s="178">
        <v>100.33000000000001</v>
      </c>
      <c r="FE149" s="178">
        <v>101.182805</v>
      </c>
      <c r="FF149" s="178">
        <v>101.830374952</v>
      </c>
      <c r="FG149" s="178">
        <v>102.57373668914961</v>
      </c>
      <c r="FH149" s="178">
        <v>103.49690031935195</v>
      </c>
      <c r="FI149" s="178">
        <v>104.64571591289678</v>
      </c>
      <c r="FJ149" s="178">
        <v>106.02703936294702</v>
      </c>
      <c r="FK149" s="178">
        <v>107.22514490774833</v>
      </c>
      <c r="FL149" s="178">
        <v>108.52256916113208</v>
      </c>
      <c r="FM149" s="178">
        <v>110.20466898312964</v>
      </c>
      <c r="FN149" s="178">
        <v>111.76957528269007</v>
      </c>
      <c r="FO149" s="178">
        <v>113.40875184312473</v>
      </c>
      <c r="FP149" s="178">
        <v>115.16658749669317</v>
      </c>
      <c r="FQ149" s="178">
        <v>119.95751753655561</v>
      </c>
      <c r="FR149" s="178">
        <v>124.45592444417646</v>
      </c>
      <c r="FS149" s="178">
        <v>128.55052435838985</v>
      </c>
      <c r="FT149" s="178">
        <v>134.11676206310813</v>
      </c>
      <c r="FU149" s="380">
        <v>138.62308526842858</v>
      </c>
      <c r="FV149" s="380">
        <v>147.24544117212486</v>
      </c>
      <c r="FW149" s="380">
        <v>153.91565965722211</v>
      </c>
      <c r="FX149" s="380">
        <f t="shared" si="22"/>
        <v>157.20945477388668</v>
      </c>
      <c r="FY149" s="380">
        <v>158.51429324850994</v>
      </c>
      <c r="FZ149" s="380">
        <v>160.30550476221811</v>
      </c>
      <c r="GA149" s="380">
        <v>163.65588981174847</v>
      </c>
      <c r="GB149" s="380">
        <v>166.97810437492697</v>
      </c>
      <c r="GC149" s="380">
        <v>169.36589126748842</v>
      </c>
    </row>
    <row r="150" spans="2:186" s="234" customFormat="1">
      <c r="B150" s="234" t="s">
        <v>114</v>
      </c>
      <c r="C150" s="380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178"/>
      <c r="CK150" s="178"/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78"/>
      <c r="DI150" s="178"/>
      <c r="DJ150" s="178"/>
      <c r="DK150" s="178"/>
      <c r="DL150" s="178"/>
      <c r="DM150" s="178"/>
      <c r="DN150" s="178"/>
      <c r="DO150" s="178"/>
      <c r="DP150" s="178"/>
      <c r="DQ150" s="178"/>
      <c r="DR150" s="178"/>
      <c r="DS150" s="178"/>
      <c r="DT150" s="178"/>
      <c r="DU150" s="178"/>
      <c r="DV150" s="178"/>
      <c r="DW150" s="178"/>
      <c r="DX150" s="178"/>
      <c r="DY150" s="178"/>
      <c r="DZ150" s="178"/>
      <c r="EA150" s="178"/>
      <c r="EB150" s="178"/>
      <c r="EC150" s="178"/>
      <c r="ED150" s="178"/>
      <c r="EE150" s="178"/>
      <c r="EF150" s="178"/>
      <c r="EG150" s="178"/>
      <c r="EH150" s="178"/>
      <c r="EI150" s="178"/>
      <c r="EJ150" s="178"/>
      <c r="EK150" s="178"/>
      <c r="EL150" s="178"/>
      <c r="EM150" s="178"/>
      <c r="EN150" s="178"/>
      <c r="EO150" s="178"/>
      <c r="EP150" s="178"/>
      <c r="EQ150" s="178"/>
      <c r="ER150" s="178"/>
      <c r="ES150" s="178"/>
      <c r="ET150" s="178"/>
      <c r="EU150" s="178"/>
      <c r="EV150" s="178"/>
      <c r="EW150" s="178"/>
      <c r="EX150" s="178"/>
      <c r="EY150" s="178"/>
      <c r="EZ150" s="178"/>
      <c r="FA150" s="178"/>
      <c r="FB150" s="178"/>
      <c r="FC150" s="178">
        <v>100</v>
      </c>
      <c r="FD150" s="178">
        <v>100.53</v>
      </c>
      <c r="FE150" s="178">
        <v>101.28397500000001</v>
      </c>
      <c r="FF150" s="178">
        <v>102.10437519750002</v>
      </c>
      <c r="FG150" s="178">
        <v>103.00289369923802</v>
      </c>
      <c r="FH150" s="178">
        <v>104.06382350434016</v>
      </c>
      <c r="FI150" s="178">
        <v>105.14608726878529</v>
      </c>
      <c r="FJ150" s="178">
        <v>106.85996849126649</v>
      </c>
      <c r="FK150" s="178">
        <v>107.91788217933002</v>
      </c>
      <c r="FL150" s="178">
        <v>109.8064451174683</v>
      </c>
      <c r="FM150" s="178">
        <v>112.49670302284628</v>
      </c>
      <c r="FN150" s="178">
        <v>114.71288807239635</v>
      </c>
      <c r="FO150" s="178">
        <v>117.08091633311854</v>
      </c>
      <c r="FP150" s="178">
        <v>119.94939878327993</v>
      </c>
      <c r="FQ150" s="178">
        <v>126.64257523538696</v>
      </c>
      <c r="FR150" s="178">
        <v>132.16419151564983</v>
      </c>
      <c r="FS150" s="178">
        <v>136.8956695719101</v>
      </c>
      <c r="FT150" s="178">
        <v>143.11073297047483</v>
      </c>
      <c r="FU150" s="380">
        <v>147.89063145168871</v>
      </c>
      <c r="FV150" s="380">
        <v>153.83583483604659</v>
      </c>
      <c r="FW150" s="380">
        <v>157.72788145739858</v>
      </c>
      <c r="FX150" s="380">
        <f t="shared" si="22"/>
        <v>161.84457916343669</v>
      </c>
      <c r="FY150" s="380">
        <v>166.1496449691841</v>
      </c>
      <c r="FZ150" s="380">
        <v>170.96798467329043</v>
      </c>
      <c r="GA150" s="380">
        <v>177.20831611386552</v>
      </c>
      <c r="GB150" s="380">
        <v>182.08154480699685</v>
      </c>
      <c r="GC150" s="380">
        <v>187.45295037880328</v>
      </c>
    </row>
    <row r="151" spans="2:186" s="234" customFormat="1">
      <c r="B151" s="234" t="s">
        <v>115</v>
      </c>
      <c r="C151" s="380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178"/>
      <c r="BR151" s="178"/>
      <c r="BS151" s="178"/>
      <c r="BT151" s="178"/>
      <c r="BU151" s="178"/>
      <c r="BV151" s="178"/>
      <c r="BW151" s="178"/>
      <c r="BX151" s="178"/>
      <c r="BY151" s="178"/>
      <c r="BZ151" s="178"/>
      <c r="CA151" s="178"/>
      <c r="CB151" s="178"/>
      <c r="CC151" s="178"/>
      <c r="CD151" s="178"/>
      <c r="CE151" s="178"/>
      <c r="CF151" s="178"/>
      <c r="CG151" s="178"/>
      <c r="CH151" s="178"/>
      <c r="CI151" s="178"/>
      <c r="CJ151" s="178"/>
      <c r="CK151" s="178"/>
      <c r="CL151" s="178"/>
      <c r="CM151" s="178"/>
      <c r="CN151" s="178"/>
      <c r="CO151" s="178"/>
      <c r="CP151" s="178"/>
      <c r="CQ151" s="178"/>
      <c r="CR151" s="178"/>
      <c r="CS151" s="178"/>
      <c r="CT151" s="178"/>
      <c r="CU151" s="178"/>
      <c r="CV151" s="178"/>
      <c r="CW151" s="178"/>
      <c r="CX151" s="178"/>
      <c r="CY151" s="178"/>
      <c r="CZ151" s="178"/>
      <c r="DA151" s="178"/>
      <c r="DB151" s="178"/>
      <c r="DC151" s="178"/>
      <c r="DD151" s="178"/>
      <c r="DE151" s="178"/>
      <c r="DF151" s="178"/>
      <c r="DG151" s="178"/>
      <c r="DH151" s="178"/>
      <c r="DI151" s="178"/>
      <c r="DJ151" s="178"/>
      <c r="DK151" s="178"/>
      <c r="DL151" s="178"/>
      <c r="DM151" s="178"/>
      <c r="DN151" s="178"/>
      <c r="DO151" s="178"/>
      <c r="DP151" s="178"/>
      <c r="DQ151" s="178"/>
      <c r="DR151" s="178"/>
      <c r="DS151" s="178"/>
      <c r="DT151" s="178"/>
      <c r="DU151" s="178"/>
      <c r="DV151" s="178"/>
      <c r="DW151" s="178"/>
      <c r="DX151" s="178"/>
      <c r="DY151" s="178"/>
      <c r="DZ151" s="178"/>
      <c r="EA151" s="178"/>
      <c r="EB151" s="178"/>
      <c r="EC151" s="178"/>
      <c r="ED151" s="178"/>
      <c r="EE151" s="178"/>
      <c r="EF151" s="178"/>
      <c r="EG151" s="178"/>
      <c r="EH151" s="178"/>
      <c r="EI151" s="178"/>
      <c r="EJ151" s="178"/>
      <c r="EK151" s="178"/>
      <c r="EL151" s="178"/>
      <c r="EM151" s="178"/>
      <c r="EN151" s="178"/>
      <c r="EO151" s="178"/>
      <c r="EP151" s="178"/>
      <c r="EQ151" s="178"/>
      <c r="ER151" s="178"/>
      <c r="ES151" s="178"/>
      <c r="ET151" s="178"/>
      <c r="EU151" s="178"/>
      <c r="EV151" s="178"/>
      <c r="EW151" s="178"/>
      <c r="EX151" s="178"/>
      <c r="EY151" s="178"/>
      <c r="EZ151" s="178"/>
      <c r="FA151" s="178"/>
      <c r="FB151" s="178"/>
      <c r="FC151" s="178">
        <v>100</v>
      </c>
      <c r="FD151" s="178">
        <v>100.72000000000001</v>
      </c>
      <c r="FE151" s="178">
        <v>101.414968</v>
      </c>
      <c r="FF151" s="178">
        <v>102.0538822984</v>
      </c>
      <c r="FG151" s="178">
        <v>102.90092952147671</v>
      </c>
      <c r="FH151" s="178">
        <v>103.66239639993564</v>
      </c>
      <c r="FI151" s="178">
        <v>104.69902036393501</v>
      </c>
      <c r="FJ151" s="178">
        <v>105.66225135128322</v>
      </c>
      <c r="FK151" s="178">
        <v>106.93019836749862</v>
      </c>
      <c r="FL151" s="178">
        <v>108.34167698594962</v>
      </c>
      <c r="FM151" s="178">
        <v>109.4575962589049</v>
      </c>
      <c r="FN151" s="178">
        <v>110.65068405812696</v>
      </c>
      <c r="FO151" s="178">
        <v>111.99651606787944</v>
      </c>
      <c r="FP151" s="178">
        <v>113.15008018337859</v>
      </c>
      <c r="FQ151" s="178">
        <v>115.06231653847767</v>
      </c>
      <c r="FR151" s="178">
        <v>116.9493385297087</v>
      </c>
      <c r="FS151" s="178">
        <v>119.19476582947911</v>
      </c>
      <c r="FT151" s="178">
        <v>122.19847392838197</v>
      </c>
      <c r="FU151" s="380">
        <v>126.37766173673263</v>
      </c>
      <c r="FV151" s="380">
        <v>130.11844052413994</v>
      </c>
      <c r="FW151" s="380">
        <v>133.6836857945014</v>
      </c>
      <c r="FX151" s="380">
        <f t="shared" si="22"/>
        <v>138.50966685168291</v>
      </c>
      <c r="FY151" s="380">
        <v>143.55141872508418</v>
      </c>
      <c r="FZ151" s="380">
        <v>147.51343788189652</v>
      </c>
      <c r="GA151" s="380">
        <v>151.96834370592981</v>
      </c>
      <c r="GB151" s="380">
        <v>156.66416552644304</v>
      </c>
      <c r="GC151" s="380">
        <v>161.39542332534162</v>
      </c>
    </row>
    <row r="152" spans="2:186" s="234" customFormat="1">
      <c r="B152" s="234" t="s">
        <v>116</v>
      </c>
      <c r="C152" s="380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178"/>
      <c r="BR152" s="178"/>
      <c r="BS152" s="178"/>
      <c r="BT152" s="178"/>
      <c r="BU152" s="178"/>
      <c r="BV152" s="178"/>
      <c r="BW152" s="178"/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8"/>
      <c r="EW152" s="178"/>
      <c r="EX152" s="178"/>
      <c r="EY152" s="178"/>
      <c r="EZ152" s="178"/>
      <c r="FA152" s="178"/>
      <c r="FB152" s="178"/>
      <c r="FC152" s="178">
        <v>100</v>
      </c>
      <c r="FD152" s="178">
        <v>100.21</v>
      </c>
      <c r="FE152" s="178">
        <v>100.380357</v>
      </c>
      <c r="FF152" s="178">
        <v>100.49077539270002</v>
      </c>
      <c r="FG152" s="178">
        <v>100.87264033919227</v>
      </c>
      <c r="FH152" s="178">
        <v>102.17389739956785</v>
      </c>
      <c r="FI152" s="178">
        <v>104.25824490651902</v>
      </c>
      <c r="FJ152" s="178">
        <v>105.56147296785051</v>
      </c>
      <c r="FK152" s="178">
        <v>106.24762254214153</v>
      </c>
      <c r="FL152" s="178">
        <v>107.26759971854609</v>
      </c>
      <c r="FM152" s="178">
        <v>115.13031477791552</v>
      </c>
      <c r="FN152" s="178">
        <v>116.02833123318327</v>
      </c>
      <c r="FO152" s="178">
        <v>117.59210274429005</v>
      </c>
      <c r="FP152" s="178">
        <v>126.2116038754465</v>
      </c>
      <c r="FQ152" s="178">
        <v>129.69504414240882</v>
      </c>
      <c r="FR152" s="178">
        <v>132.01658543255795</v>
      </c>
      <c r="FS152" s="178">
        <v>137.00681236190866</v>
      </c>
      <c r="FT152" s="178">
        <v>139.11671727228207</v>
      </c>
      <c r="FU152" s="380">
        <v>142.17728505227228</v>
      </c>
      <c r="FV152" s="380">
        <v>143.12987286212248</v>
      </c>
      <c r="FW152" s="380">
        <v>144.2033469085884</v>
      </c>
      <c r="FX152" s="380">
        <f t="shared" si="22"/>
        <v>144.72247895745932</v>
      </c>
      <c r="FY152" s="380">
        <v>145.22900763381043</v>
      </c>
      <c r="FZ152" s="380">
        <v>145.59208015289494</v>
      </c>
      <c r="GA152" s="380">
        <v>146.10165243343008</v>
      </c>
      <c r="GB152" s="380">
        <v>146.70066920840713</v>
      </c>
      <c r="GC152" s="380">
        <v>148.15300583357038</v>
      </c>
    </row>
    <row r="153" spans="2:186" s="234" customFormat="1">
      <c r="B153" s="234" t="s">
        <v>117</v>
      </c>
      <c r="C153" s="380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78"/>
      <c r="BW153" s="178"/>
      <c r="BX153" s="178"/>
      <c r="BY153" s="178"/>
      <c r="BZ153" s="178"/>
      <c r="CA153" s="178"/>
      <c r="CB153" s="178"/>
      <c r="CC153" s="178"/>
      <c r="CD153" s="178"/>
      <c r="CE153" s="178"/>
      <c r="CF153" s="178"/>
      <c r="CG153" s="178"/>
      <c r="CH153" s="178"/>
      <c r="CI153" s="178"/>
      <c r="CJ153" s="178"/>
      <c r="CK153" s="178"/>
      <c r="CL153" s="178"/>
      <c r="CM153" s="178"/>
      <c r="CN153" s="178"/>
      <c r="CO153" s="178"/>
      <c r="CP153" s="178"/>
      <c r="CQ153" s="178"/>
      <c r="CR153" s="178"/>
      <c r="CS153" s="178"/>
      <c r="CT153" s="178"/>
      <c r="CU153" s="178"/>
      <c r="CV153" s="178"/>
      <c r="CW153" s="178"/>
      <c r="CX153" s="178"/>
      <c r="CY153" s="178"/>
      <c r="CZ153" s="178"/>
      <c r="DA153" s="178"/>
      <c r="DB153" s="178"/>
      <c r="DC153" s="178"/>
      <c r="DD153" s="178"/>
      <c r="DE153" s="178"/>
      <c r="DF153" s="178"/>
      <c r="DG153" s="178"/>
      <c r="DH153" s="178"/>
      <c r="DI153" s="178"/>
      <c r="DJ153" s="178"/>
      <c r="DK153" s="178"/>
      <c r="DL153" s="178"/>
      <c r="DM153" s="178"/>
      <c r="DN153" s="178"/>
      <c r="DO153" s="178"/>
      <c r="DP153" s="178"/>
      <c r="DQ153" s="178"/>
      <c r="DR153" s="178"/>
      <c r="DS153" s="178"/>
      <c r="DT153" s="178"/>
      <c r="DU153" s="178"/>
      <c r="DV153" s="178"/>
      <c r="DW153" s="178"/>
      <c r="DX153" s="178"/>
      <c r="DY153" s="178"/>
      <c r="DZ153" s="178"/>
      <c r="EA153" s="178"/>
      <c r="EB153" s="178"/>
      <c r="EC153" s="178"/>
      <c r="ED153" s="178"/>
      <c r="EE153" s="178"/>
      <c r="EF153" s="178"/>
      <c r="EG153" s="178"/>
      <c r="EH153" s="178"/>
      <c r="EI153" s="178"/>
      <c r="EJ153" s="178"/>
      <c r="EK153" s="178"/>
      <c r="EL153" s="178"/>
      <c r="EM153" s="178"/>
      <c r="EN153" s="178"/>
      <c r="EO153" s="178"/>
      <c r="EP153" s="178"/>
      <c r="EQ153" s="178"/>
      <c r="ER153" s="178"/>
      <c r="ES153" s="178"/>
      <c r="ET153" s="178"/>
      <c r="EU153" s="178"/>
      <c r="EV153" s="178"/>
      <c r="EW153" s="178"/>
      <c r="EX153" s="178"/>
      <c r="EY153" s="178"/>
      <c r="EZ153" s="178"/>
      <c r="FA153" s="178"/>
      <c r="FB153" s="178"/>
      <c r="FC153" s="178">
        <v>100</v>
      </c>
      <c r="FD153" s="178">
        <v>100.74000000000001</v>
      </c>
      <c r="FE153" s="178">
        <v>101.414958</v>
      </c>
      <c r="FF153" s="178">
        <v>102.0031647564</v>
      </c>
      <c r="FG153" s="178">
        <v>102.70698659321914</v>
      </c>
      <c r="FH153" s="178">
        <v>103.49783038998693</v>
      </c>
      <c r="FI153" s="178">
        <v>104.56385804300379</v>
      </c>
      <c r="FJ153" s="178">
        <v>105.75588602469404</v>
      </c>
      <c r="FK153" s="178">
        <v>106.98265430258049</v>
      </c>
      <c r="FL153" s="178">
        <v>108.29854095050223</v>
      </c>
      <c r="FM153" s="178">
        <v>109.92301906475976</v>
      </c>
      <c r="FN153" s="178">
        <v>111.35201831260163</v>
      </c>
      <c r="FO153" s="178">
        <v>112.64945821205545</v>
      </c>
      <c r="FP153" s="178">
        <v>114.33920008523627</v>
      </c>
      <c r="FQ153" s="178">
        <v>117.09477480729046</v>
      </c>
      <c r="FR153" s="178">
        <v>119.72940724045449</v>
      </c>
      <c r="FS153" s="178">
        <v>123.46496474635666</v>
      </c>
      <c r="FT153" s="178">
        <v>126.74913280860974</v>
      </c>
      <c r="FU153" s="380">
        <v>130.52625696630633</v>
      </c>
      <c r="FV153" s="380">
        <v>134.42899204959889</v>
      </c>
      <c r="FW153" s="380">
        <v>138.09890353255295</v>
      </c>
      <c r="FX153" s="380">
        <f t="shared" si="22"/>
        <v>142.02091239287745</v>
      </c>
      <c r="FY153" s="380">
        <v>147.90057816594259</v>
      </c>
      <c r="FZ153" s="380">
        <v>154.63005447249299</v>
      </c>
      <c r="GA153" s="380">
        <v>158.77413993235578</v>
      </c>
      <c r="GB153" s="380">
        <v>161.83848083305026</v>
      </c>
      <c r="GC153" s="380">
        <v>165.46366280371058</v>
      </c>
    </row>
    <row r="154" spans="2:186" s="234" customFormat="1">
      <c r="B154" s="234" t="s">
        <v>118</v>
      </c>
      <c r="C154" s="380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BS154" s="178"/>
      <c r="BT154" s="178"/>
      <c r="BU154" s="178"/>
      <c r="BV154" s="178"/>
      <c r="BW154" s="178"/>
      <c r="BX154" s="178"/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>
        <v>100</v>
      </c>
      <c r="FD154" s="178">
        <v>100.78</v>
      </c>
      <c r="FE154" s="178">
        <v>101.616474</v>
      </c>
      <c r="FF154" s="178">
        <v>102.44972908679999</v>
      </c>
      <c r="FG154" s="178">
        <v>102.77756821987776</v>
      </c>
      <c r="FH154" s="178">
        <v>103.10645643818138</v>
      </c>
      <c r="FI154" s="178">
        <v>104.31280197850811</v>
      </c>
      <c r="FJ154" s="178">
        <v>105.09514799334693</v>
      </c>
      <c r="FK154" s="178">
        <v>106.28272316567175</v>
      </c>
      <c r="FL154" s="178">
        <v>108.49340380751772</v>
      </c>
      <c r="FM154" s="178">
        <v>111.81330196402776</v>
      </c>
      <c r="FN154" s="178">
        <v>113.37868819152415</v>
      </c>
      <c r="FO154" s="178">
        <v>115.5874244905205</v>
      </c>
      <c r="FP154" s="178">
        <v>119.12439967993043</v>
      </c>
      <c r="FQ154" s="178">
        <v>124.78280866472714</v>
      </c>
      <c r="FR154" s="178">
        <v>139.96887647922443</v>
      </c>
      <c r="FS154" s="178">
        <v>144.69982450422222</v>
      </c>
      <c r="FT154" s="178">
        <v>149.48938869531196</v>
      </c>
      <c r="FU154" s="380">
        <v>155.81278983712366</v>
      </c>
      <c r="FV154" s="380">
        <v>165.64457687584616</v>
      </c>
      <c r="FW154" s="380">
        <v>172.3697466970055</v>
      </c>
      <c r="FX154" s="380">
        <f t="shared" si="22"/>
        <v>177.71320884461267</v>
      </c>
      <c r="FY154" s="380">
        <v>181.96055453599891</v>
      </c>
      <c r="FZ154" s="380">
        <v>184.05310091316292</v>
      </c>
      <c r="GA154" s="380">
        <v>189.39064083964462</v>
      </c>
      <c r="GB154" s="380">
        <v>193.14057552826958</v>
      </c>
      <c r="GC154" s="380">
        <v>197.91114774381782</v>
      </c>
    </row>
    <row r="155" spans="2:186" s="234" customFormat="1">
      <c r="B155" s="234" t="s">
        <v>343</v>
      </c>
      <c r="C155" s="380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>
        <v>100</v>
      </c>
      <c r="FD155" s="178">
        <v>101.78</v>
      </c>
      <c r="FE155" s="178">
        <v>101.85124599999999</v>
      </c>
      <c r="FF155" s="178">
        <v>101.93272699679999</v>
      </c>
      <c r="FG155" s="178">
        <v>103.12533990266255</v>
      </c>
      <c r="FH155" s="178">
        <v>105.98191181796631</v>
      </c>
      <c r="FI155" s="178">
        <v>106.17267925923865</v>
      </c>
      <c r="FJ155" s="178">
        <v>106.83094987064592</v>
      </c>
      <c r="FK155" s="178">
        <v>108.05950579415835</v>
      </c>
      <c r="FL155" s="178">
        <v>108.5781914219703</v>
      </c>
      <c r="FM155" s="178">
        <v>121.94416678601485</v>
      </c>
      <c r="FN155" s="178">
        <v>122.52949878658771</v>
      </c>
      <c r="FO155" s="178">
        <v>123.6603593451222</v>
      </c>
      <c r="FP155" s="178">
        <v>138.88294958050673</v>
      </c>
      <c r="FQ155" s="178">
        <v>141.09118847883678</v>
      </c>
      <c r="FR155" s="178">
        <v>143.47562956412912</v>
      </c>
      <c r="FS155" s="178">
        <v>147.47859962896834</v>
      </c>
      <c r="FT155" s="178">
        <v>151.16556461969253</v>
      </c>
      <c r="FU155" s="380">
        <v>154.91447062226089</v>
      </c>
      <c r="FV155" s="380">
        <v>156.18476928136343</v>
      </c>
      <c r="FW155" s="380">
        <v>158.13707889738046</v>
      </c>
      <c r="FX155" s="380">
        <f t="shared" si="22"/>
        <v>159.2440384496621</v>
      </c>
      <c r="FY155" s="380">
        <v>161.07534489183323</v>
      </c>
      <c r="FZ155" s="380">
        <v>162.70220587524074</v>
      </c>
      <c r="GA155" s="380">
        <v>165.53322425746993</v>
      </c>
      <c r="GB155" s="380">
        <v>167.22166314489613</v>
      </c>
      <c r="GC155" s="380">
        <v>168.59288078268426</v>
      </c>
    </row>
    <row r="156" spans="2:186" s="234" customFormat="1">
      <c r="B156" s="234" t="s">
        <v>120</v>
      </c>
      <c r="C156" s="380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100.01</v>
      </c>
      <c r="FM156" s="178">
        <v>100.01</v>
      </c>
      <c r="FN156" s="178">
        <v>100.02000100000001</v>
      </c>
      <c r="FO156" s="178">
        <v>100.02826029335033</v>
      </c>
      <c r="FP156" s="178">
        <v>100.02826029335033</v>
      </c>
      <c r="FQ156" s="178">
        <v>100.14829420570236</v>
      </c>
      <c r="FR156" s="178">
        <v>100.33857596469319</v>
      </c>
      <c r="FS156" s="178">
        <v>100.55932083181551</v>
      </c>
      <c r="FT156" s="178">
        <v>100.6196564243146</v>
      </c>
      <c r="FU156" s="380">
        <v>100.71021411509648</v>
      </c>
      <c r="FV156" s="380">
        <v>101.02241577885329</v>
      </c>
      <c r="FW156" s="380">
        <v>101.24466509356677</v>
      </c>
      <c r="FX156" s="380">
        <f t="shared" si="22"/>
        <v>101.27503849309484</v>
      </c>
      <c r="FY156" s="380">
        <v>101.28516599694414</v>
      </c>
      <c r="FZ156" s="380">
        <v>138.11245235343301</v>
      </c>
      <c r="GA156" s="380">
        <v>138.1400748439037</v>
      </c>
      <c r="GB156" s="380">
        <v>143.73474787508181</v>
      </c>
      <c r="GC156" s="380">
        <v>143.93597652210693</v>
      </c>
    </row>
    <row r="157" spans="2:186" s="234" customFormat="1">
      <c r="B157" s="234" t="s">
        <v>121</v>
      </c>
      <c r="C157" s="380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>
        <v>100</v>
      </c>
      <c r="FD157" s="178">
        <v>100.24</v>
      </c>
      <c r="FE157" s="178">
        <v>100.771272</v>
      </c>
      <c r="FF157" s="178">
        <v>101.1441257064</v>
      </c>
      <c r="FG157" s="178">
        <v>101.74087604806776</v>
      </c>
      <c r="FH157" s="178">
        <v>102.14783955226004</v>
      </c>
      <c r="FI157" s="178">
        <v>102.8424448612154</v>
      </c>
      <c r="FJ157" s="178">
        <v>103.59319470870228</v>
      </c>
      <c r="FK157" s="178">
        <v>104.47373686372624</v>
      </c>
      <c r="FL157" s="178">
        <v>105.27818463757694</v>
      </c>
      <c r="FM157" s="178">
        <v>106.39413339473525</v>
      </c>
      <c r="FN157" s="178">
        <v>107.60702651543524</v>
      </c>
      <c r="FO157" s="178">
        <v>108.65811010837646</v>
      </c>
      <c r="FP157" s="178">
        <v>109.80988607552524</v>
      </c>
      <c r="FQ157" s="178">
        <v>112.20374159197169</v>
      </c>
      <c r="FR157" s="178">
        <v>114.62734241035828</v>
      </c>
      <c r="FS157" s="178">
        <v>117.25230855155547</v>
      </c>
      <c r="FT157" s="178">
        <v>118.85866517871179</v>
      </c>
      <c r="FU157" s="380">
        <v>122.05596327201913</v>
      </c>
      <c r="FV157" s="380">
        <v>125.51014703261727</v>
      </c>
      <c r="FW157" s="380">
        <v>129.58922681117733</v>
      </c>
      <c r="FX157" s="380">
        <f t="shared" si="22"/>
        <v>135.08381002797125</v>
      </c>
      <c r="FY157" s="380">
        <v>139.01474889978522</v>
      </c>
      <c r="FZ157" s="380">
        <v>141.72553650333103</v>
      </c>
      <c r="GA157" s="380">
        <v>145.96313004478063</v>
      </c>
      <c r="GB157" s="380">
        <v>150.77991333625837</v>
      </c>
      <c r="GC157" s="380">
        <v>154.32324129966045</v>
      </c>
    </row>
    <row r="158" spans="2:186" s="234" customFormat="1">
      <c r="B158" s="234" t="s">
        <v>122</v>
      </c>
      <c r="C158" s="380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>
        <v>100</v>
      </c>
      <c r="FD158" s="178">
        <v>100.71000000000001</v>
      </c>
      <c r="FE158" s="178">
        <v>100.71000000000001</v>
      </c>
      <c r="FF158" s="178">
        <v>100.95170400000001</v>
      </c>
      <c r="FG158" s="178">
        <v>101.2242736008</v>
      </c>
      <c r="FH158" s="178">
        <v>103.26900392753616</v>
      </c>
      <c r="FI158" s="178">
        <v>104.65280858016516</v>
      </c>
      <c r="FJ158" s="178">
        <v>105.99236452999126</v>
      </c>
      <c r="FK158" s="178">
        <v>106.00296376644427</v>
      </c>
      <c r="FL158" s="178">
        <v>106.0135640628209</v>
      </c>
      <c r="FM158" s="178">
        <v>121.49154441599275</v>
      </c>
      <c r="FN158" s="178">
        <v>121.51584272487594</v>
      </c>
      <c r="FO158" s="178">
        <v>121.52083183478796</v>
      </c>
      <c r="FP158" s="178">
        <v>139.26287328266699</v>
      </c>
      <c r="FQ158" s="178">
        <v>145.78037575229578</v>
      </c>
      <c r="FR158" s="178">
        <v>147.58805241162423</v>
      </c>
      <c r="FS158" s="178">
        <v>148.4293043103705</v>
      </c>
      <c r="FT158" s="178">
        <v>148.4293043103705</v>
      </c>
      <c r="FU158" s="380">
        <v>148.4293043103705</v>
      </c>
      <c r="FV158" s="380">
        <v>148.71131998856021</v>
      </c>
      <c r="FW158" s="380">
        <v>148.71131998856021</v>
      </c>
      <c r="FX158" s="380">
        <f t="shared" si="22"/>
        <v>148.71131998856021</v>
      </c>
      <c r="FY158" s="380">
        <v>148.71131998856021</v>
      </c>
      <c r="FZ158" s="380">
        <v>148.71131998856021</v>
      </c>
      <c r="GA158" s="380">
        <v>148.71131998856021</v>
      </c>
      <c r="GB158" s="380">
        <v>171.03288911884312</v>
      </c>
      <c r="GC158" s="380">
        <v>233.45989364722084</v>
      </c>
    </row>
    <row r="159" spans="2:186" s="234" customFormat="1">
      <c r="B159" s="234" t="s">
        <v>123</v>
      </c>
      <c r="C159" s="380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178"/>
      <c r="BR159" s="178"/>
      <c r="BS159" s="178"/>
      <c r="BT159" s="178"/>
      <c r="BU159" s="178"/>
      <c r="BV159" s="178"/>
      <c r="BW159" s="178"/>
      <c r="BX159" s="178"/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>
        <v>100</v>
      </c>
      <c r="FD159" s="178">
        <v>100.37</v>
      </c>
      <c r="FE159" s="178">
        <v>100.97222000000001</v>
      </c>
      <c r="FF159" s="178">
        <v>101.59824776400001</v>
      </c>
      <c r="FG159" s="178">
        <v>102.38055427178281</v>
      </c>
      <c r="FH159" s="178">
        <v>103.14840842882118</v>
      </c>
      <c r="FI159" s="178">
        <v>104.0561144229948</v>
      </c>
      <c r="FJ159" s="178">
        <v>105.05505312145556</v>
      </c>
      <c r="FK159" s="178">
        <v>106.27369173766445</v>
      </c>
      <c r="FL159" s="178">
        <v>107.36831076256239</v>
      </c>
      <c r="FM159" s="178">
        <v>109.24725620090723</v>
      </c>
      <c r="FN159" s="178">
        <v>110.56914800093821</v>
      </c>
      <c r="FO159" s="178">
        <v>112.52940437142868</v>
      </c>
      <c r="FP159" s="178">
        <v>114.49866894792869</v>
      </c>
      <c r="FQ159" s="178">
        <v>117.64738234399674</v>
      </c>
      <c r="FR159" s="178">
        <v>120.55327268789345</v>
      </c>
      <c r="FS159" s="178">
        <v>125.54417817717226</v>
      </c>
      <c r="FT159" s="178">
        <v>129.47371095411776</v>
      </c>
      <c r="FU159" s="380">
        <v>133.59097496245872</v>
      </c>
      <c r="FV159" s="380">
        <v>137.86588616125741</v>
      </c>
      <c r="FW159" s="380">
        <v>141.73991756238874</v>
      </c>
      <c r="FX159" s="380">
        <f t="shared" si="22"/>
        <v>145.69446126237938</v>
      </c>
      <c r="FY159" s="380">
        <v>149.89046174673589</v>
      </c>
      <c r="FZ159" s="380">
        <v>152.72339147374919</v>
      </c>
      <c r="GA159" s="380">
        <v>155.97639971214005</v>
      </c>
      <c r="GB159" s="380">
        <v>158.75277962701614</v>
      </c>
      <c r="GC159" s="380">
        <v>162.78510022954237</v>
      </c>
    </row>
    <row r="160" spans="2:186" s="234" customFormat="1">
      <c r="B160" s="234" t="s">
        <v>124</v>
      </c>
      <c r="C160" s="380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178"/>
      <c r="BR160" s="178"/>
      <c r="BS160" s="178"/>
      <c r="BT160" s="178"/>
      <c r="BU160" s="178"/>
      <c r="BV160" s="178"/>
      <c r="BW160" s="178"/>
      <c r="BX160" s="178"/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>
        <v>100</v>
      </c>
      <c r="FD160" s="178">
        <v>101.03999999999999</v>
      </c>
      <c r="FE160" s="178">
        <v>101.86852799999998</v>
      </c>
      <c r="FF160" s="178">
        <v>102.72422363519998</v>
      </c>
      <c r="FG160" s="178">
        <v>103.9671867411859</v>
      </c>
      <c r="FH160" s="178">
        <v>105.04844548329423</v>
      </c>
      <c r="FI160" s="178">
        <v>106.30902682909377</v>
      </c>
      <c r="FJ160" s="178">
        <v>107.65915146982326</v>
      </c>
      <c r="FK160" s="178">
        <v>108.39123369981805</v>
      </c>
      <c r="FL160" s="178">
        <v>109.30172006289651</v>
      </c>
      <c r="FM160" s="178">
        <v>113.31309318920481</v>
      </c>
      <c r="FN160" s="178">
        <v>115.16009660818884</v>
      </c>
      <c r="FO160" s="178">
        <v>117.74446214745127</v>
      </c>
      <c r="FP160" s="178">
        <v>122.06568390826273</v>
      </c>
      <c r="FQ160" s="178">
        <v>125.10511943757847</v>
      </c>
      <c r="FR160" s="178">
        <v>130.14685575091289</v>
      </c>
      <c r="FS160" s="178">
        <v>134.68898101661975</v>
      </c>
      <c r="FT160" s="178">
        <v>139.79369339714964</v>
      </c>
      <c r="FU160" s="380">
        <v>147.35653220993544</v>
      </c>
      <c r="FV160" s="380">
        <v>154.40017444957036</v>
      </c>
      <c r="FW160" s="380">
        <v>160.15930095653934</v>
      </c>
      <c r="FX160" s="380">
        <f t="shared" si="22"/>
        <v>167.04615089767051</v>
      </c>
      <c r="FY160" s="380">
        <v>173.17674463561502</v>
      </c>
      <c r="FZ160" s="380">
        <v>178.71840046395471</v>
      </c>
      <c r="GA160" s="380">
        <v>184.07995247787335</v>
      </c>
      <c r="GB160" s="380">
        <v>190.81727873856352</v>
      </c>
      <c r="GC160" s="380">
        <v>196.56087882859427</v>
      </c>
    </row>
    <row r="161" spans="2:185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</row>
    <row r="162" spans="2:185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</row>
    <row r="163" spans="2:185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178"/>
      <c r="BR163" s="178"/>
      <c r="BS163" s="178"/>
      <c r="BT163" s="178"/>
      <c r="BU163" s="178"/>
      <c r="BV163" s="178"/>
      <c r="BW163" s="178"/>
      <c r="BX163" s="178"/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>
        <v>104.90950513518538</v>
      </c>
      <c r="FO163" s="178">
        <v>106.11427357541591</v>
      </c>
      <c r="FP163" s="178">
        <v>107.59154032786206</v>
      </c>
      <c r="FQ163" s="178">
        <v>109.34123613313893</v>
      </c>
      <c r="FR163" s="178">
        <v>111.37794364831234</v>
      </c>
      <c r="FS163" s="178">
        <v>113.68032046161203</v>
      </c>
      <c r="FT163" s="178">
        <v>116.25348757517027</v>
      </c>
      <c r="FU163" s="380">
        <v>119.08394961233607</v>
      </c>
      <c r="FV163" s="380">
        <v>122.30690683643991</v>
      </c>
      <c r="FW163" s="380">
        <v>125.84016256971027</v>
      </c>
      <c r="FX163" s="380">
        <f t="shared" ref="FX163:FX175" si="23">+AVERAGE(FM148:FX148)</f>
        <v>129.5433997159225</v>
      </c>
      <c r="FY163" s="380">
        <v>133.14094485902115</v>
      </c>
      <c r="FZ163" s="380">
        <v>136.92314872046126</v>
      </c>
      <c r="GA163" s="380">
        <v>140.84470260475385</v>
      </c>
      <c r="GB163" s="380">
        <v>144.7524337624659</v>
      </c>
      <c r="GC163" s="380">
        <v>148.65149506928086</v>
      </c>
    </row>
    <row r="164" spans="2:185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>
        <v>104.81737754758711</v>
      </c>
      <c r="FO164" s="178">
        <v>105.93477353451418</v>
      </c>
      <c r="FP164" s="178">
        <v>107.17115582590527</v>
      </c>
      <c r="FQ164" s="178">
        <v>108.73571520395159</v>
      </c>
      <c r="FR164" s="178">
        <v>110.62117766163294</v>
      </c>
      <c r="FS164" s="178">
        <v>112.78590996740297</v>
      </c>
      <c r="FT164" s="178">
        <v>115.33756511271599</v>
      </c>
      <c r="FU164" s="380">
        <v>118.16901255901031</v>
      </c>
      <c r="FV164" s="380">
        <v>121.60387937644181</v>
      </c>
      <c r="FW164" s="380">
        <v>125.49475560556461</v>
      </c>
      <c r="FX164" s="380">
        <f t="shared" si="23"/>
        <v>129.55199607329416</v>
      </c>
      <c r="FY164" s="380">
        <v>133.57779809540918</v>
      </c>
      <c r="FZ164" s="380">
        <v>137.62245888536987</v>
      </c>
      <c r="GA164" s="380">
        <v>141.80972038275516</v>
      </c>
      <c r="GB164" s="380">
        <v>146.12734678927464</v>
      </c>
      <c r="GC164" s="380">
        <v>150.24471126685239</v>
      </c>
    </row>
    <row r="165" spans="2:185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  <c r="AU165" s="178"/>
      <c r="AV165" s="178"/>
      <c r="AW165" s="178"/>
      <c r="AX165" s="178"/>
      <c r="AY165" s="178"/>
      <c r="AZ165" s="178"/>
      <c r="BA165" s="178"/>
      <c r="BB165" s="178"/>
      <c r="BC165" s="178"/>
      <c r="BD165" s="178"/>
      <c r="BE165" s="178"/>
      <c r="BF165" s="178"/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178"/>
      <c r="BR165" s="178"/>
      <c r="BS165" s="178"/>
      <c r="BT165" s="178"/>
      <c r="BU165" s="178"/>
      <c r="BV165" s="178"/>
      <c r="BW165" s="178"/>
      <c r="BX165" s="178"/>
      <c r="BY165" s="178"/>
      <c r="BZ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>
        <v>105.66042012943092</v>
      </c>
      <c r="FO165" s="178">
        <v>107.08382982385746</v>
      </c>
      <c r="FP165" s="178">
        <v>108.70211305579745</v>
      </c>
      <c r="FQ165" s="178">
        <v>110.81532974207971</v>
      </c>
      <c r="FR165" s="178">
        <v>113.32031443525887</v>
      </c>
      <c r="FS165" s="178">
        <v>116.1447124246482</v>
      </c>
      <c r="FT165" s="178">
        <v>119.39862154682608</v>
      </c>
      <c r="FU165" s="380">
        <v>122.96066689540136</v>
      </c>
      <c r="FV165" s="380">
        <v>126.87532242413305</v>
      </c>
      <c r="FW165" s="380">
        <v>131.02615569730543</v>
      </c>
      <c r="FX165" s="380">
        <f t="shared" si="23"/>
        <v>135.36266686780277</v>
      </c>
      <c r="FY165" s="380">
        <v>139.83374536333093</v>
      </c>
      <c r="FZ165" s="380">
        <v>144.52167008007208</v>
      </c>
      <c r="GA165" s="380">
        <v>149.53228672846768</v>
      </c>
      <c r="GB165" s="380">
        <v>154.70996556377742</v>
      </c>
      <c r="GC165" s="380">
        <v>159.77749682572878</v>
      </c>
    </row>
    <row r="166" spans="2:185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  <c r="BS166" s="178"/>
      <c r="BT166" s="178"/>
      <c r="BU166" s="178"/>
      <c r="BV166" s="178"/>
      <c r="BW166" s="178"/>
      <c r="BX166" s="178"/>
      <c r="BY166" s="178"/>
      <c r="BZ166" s="178"/>
      <c r="CA166" s="178"/>
      <c r="CB166" s="178"/>
      <c r="CC166" s="178"/>
      <c r="CD166" s="178"/>
      <c r="CE166" s="178"/>
      <c r="CF166" s="178"/>
      <c r="CG166" s="178"/>
      <c r="CH166" s="178"/>
      <c r="CI166" s="178"/>
      <c r="CJ166" s="178"/>
      <c r="CK166" s="178"/>
      <c r="CL166" s="178"/>
      <c r="CM166" s="178"/>
      <c r="CN166" s="178"/>
      <c r="CO166" s="178"/>
      <c r="CP166" s="178"/>
      <c r="CQ166" s="178"/>
      <c r="CR166" s="178"/>
      <c r="CS166" s="178"/>
      <c r="CT166" s="178"/>
      <c r="CU166" s="178"/>
      <c r="CV166" s="178"/>
      <c r="CW166" s="178"/>
      <c r="CX166" s="178"/>
      <c r="CY166" s="178"/>
      <c r="CZ166" s="178"/>
      <c r="DA166" s="178"/>
      <c r="DB166" s="178"/>
      <c r="DC166" s="178"/>
      <c r="DD166" s="178"/>
      <c r="DE166" s="178"/>
      <c r="DF166" s="178"/>
      <c r="DG166" s="178"/>
      <c r="DH166" s="178"/>
      <c r="DI166" s="178"/>
      <c r="DJ166" s="178"/>
      <c r="DK166" s="178"/>
      <c r="DL166" s="178"/>
      <c r="DM166" s="178"/>
      <c r="DN166" s="178"/>
      <c r="DO166" s="178"/>
      <c r="DP166" s="178"/>
      <c r="DQ166" s="178"/>
      <c r="DR166" s="178"/>
      <c r="DS166" s="178"/>
      <c r="DT166" s="178"/>
      <c r="DU166" s="178"/>
      <c r="DV166" s="178"/>
      <c r="DW166" s="178"/>
      <c r="DX166" s="178"/>
      <c r="DY166" s="178"/>
      <c r="DZ166" s="178"/>
      <c r="EA166" s="178"/>
      <c r="EB166" s="178"/>
      <c r="EC166" s="178"/>
      <c r="ED166" s="178"/>
      <c r="EE166" s="178"/>
      <c r="EF166" s="178"/>
      <c r="EG166" s="178"/>
      <c r="EH166" s="178"/>
      <c r="EI166" s="178"/>
      <c r="EJ166" s="178"/>
      <c r="EK166" s="178"/>
      <c r="EL166" s="178"/>
      <c r="EM166" s="178"/>
      <c r="EN166" s="178"/>
      <c r="EO166" s="178"/>
      <c r="EP166" s="178"/>
      <c r="EQ166" s="178"/>
      <c r="ER166" s="178"/>
      <c r="ES166" s="178"/>
      <c r="ET166" s="178"/>
      <c r="EU166" s="178"/>
      <c r="EV166" s="178"/>
      <c r="EW166" s="178"/>
      <c r="EX166" s="178"/>
      <c r="EY166" s="178"/>
      <c r="EZ166" s="178"/>
      <c r="FA166" s="178"/>
      <c r="FB166" s="178"/>
      <c r="FC166" s="178"/>
      <c r="FD166" s="178"/>
      <c r="FE166" s="178"/>
      <c r="FF166" s="178"/>
      <c r="FG166" s="178"/>
      <c r="FH166" s="178"/>
      <c r="FI166" s="178"/>
      <c r="FJ166" s="178"/>
      <c r="FK166" s="178"/>
      <c r="FL166" s="178"/>
      <c r="FM166" s="178"/>
      <c r="FN166" s="178">
        <v>104.70780030045921</v>
      </c>
      <c r="FO166" s="178">
        <v>105.70750997278249</v>
      </c>
      <c r="FP166" s="178">
        <v>106.74334998806404</v>
      </c>
      <c r="FQ166" s="178">
        <v>107.88062903293719</v>
      </c>
      <c r="FR166" s="178">
        <v>109.12191705221291</v>
      </c>
      <c r="FS166" s="178">
        <v>110.47973674454646</v>
      </c>
      <c r="FT166" s="178">
        <v>112.02440987191697</v>
      </c>
      <c r="FU166" s="380">
        <v>113.83096331965011</v>
      </c>
      <c r="FV166" s="380">
        <v>115.86897908405484</v>
      </c>
      <c r="FW166" s="380">
        <v>118.09843636963841</v>
      </c>
      <c r="FX166" s="380">
        <f t="shared" si="23"/>
        <v>120.61243552511617</v>
      </c>
      <c r="FY166" s="380">
        <v>123.45358739729778</v>
      </c>
      <c r="FZ166" s="380">
        <v>126.52548354927859</v>
      </c>
      <c r="GA166" s="380">
        <v>129.8564691857828</v>
      </c>
      <c r="GB166" s="380">
        <v>133.48264296437148</v>
      </c>
      <c r="GC166" s="380">
        <v>137.34373519661014</v>
      </c>
    </row>
    <row r="167" spans="2:185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8"/>
      <c r="CL167" s="178"/>
      <c r="CM167" s="178"/>
      <c r="CN167" s="178"/>
      <c r="CO167" s="178"/>
      <c r="CP167" s="178"/>
      <c r="CQ167" s="178"/>
      <c r="CR167" s="178"/>
      <c r="CS167" s="178"/>
      <c r="CT167" s="178"/>
      <c r="CU167" s="178"/>
      <c r="CV167" s="178"/>
      <c r="CW167" s="178"/>
      <c r="CX167" s="178"/>
      <c r="CY167" s="178"/>
      <c r="CZ167" s="178"/>
      <c r="DA167" s="178"/>
      <c r="DB167" s="178"/>
      <c r="DC167" s="178"/>
      <c r="DD167" s="178"/>
      <c r="DE167" s="178"/>
      <c r="DF167" s="178"/>
      <c r="DG167" s="178"/>
      <c r="DH167" s="178"/>
      <c r="DI167" s="178"/>
      <c r="DJ167" s="178"/>
      <c r="DK167" s="178"/>
      <c r="DL167" s="178"/>
      <c r="DM167" s="178"/>
      <c r="DN167" s="178"/>
      <c r="DO167" s="178"/>
      <c r="DP167" s="178"/>
      <c r="DQ167" s="178"/>
      <c r="DR167" s="178"/>
      <c r="DS167" s="178"/>
      <c r="DT167" s="178"/>
      <c r="DU167" s="178"/>
      <c r="DV167" s="178"/>
      <c r="DW167" s="178"/>
      <c r="DX167" s="178"/>
      <c r="DY167" s="178"/>
      <c r="DZ167" s="178"/>
      <c r="EA167" s="178"/>
      <c r="EB167" s="178"/>
      <c r="EC167" s="178"/>
      <c r="ED167" s="178"/>
      <c r="EE167" s="178"/>
      <c r="EF167" s="178"/>
      <c r="EG167" s="178"/>
      <c r="EH167" s="178"/>
      <c r="EI167" s="178"/>
      <c r="EJ167" s="178"/>
      <c r="EK167" s="178"/>
      <c r="EL167" s="178"/>
      <c r="EM167" s="178"/>
      <c r="EN167" s="178"/>
      <c r="EO167" s="178"/>
      <c r="EP167" s="178"/>
      <c r="EQ167" s="178"/>
      <c r="ER167" s="178"/>
      <c r="ES167" s="178"/>
      <c r="ET167" s="178"/>
      <c r="EU167" s="178"/>
      <c r="EV167" s="178"/>
      <c r="EW167" s="178"/>
      <c r="EX167" s="178"/>
      <c r="EY167" s="178"/>
      <c r="EZ167" s="178"/>
      <c r="FA167" s="178"/>
      <c r="FB167" s="178"/>
      <c r="FC167" s="178"/>
      <c r="FD167" s="178"/>
      <c r="FE167" s="178"/>
      <c r="FF167" s="178"/>
      <c r="FG167" s="178"/>
      <c r="FH167" s="178"/>
      <c r="FI167" s="178"/>
      <c r="FJ167" s="178"/>
      <c r="FK167" s="178"/>
      <c r="FL167" s="178"/>
      <c r="FM167" s="178"/>
      <c r="FN167" s="178">
        <v>104.88510468980134</v>
      </c>
      <c r="FO167" s="178">
        <v>106.35111325182551</v>
      </c>
      <c r="FP167" s="178">
        <v>108.51791357477937</v>
      </c>
      <c r="FQ167" s="178">
        <v>110.96080416998011</v>
      </c>
      <c r="FR167" s="178">
        <v>113.58795500663494</v>
      </c>
      <c r="FS167" s="178">
        <v>116.59913600852799</v>
      </c>
      <c r="FT167" s="178">
        <v>119.67770433125418</v>
      </c>
      <c r="FU167" s="380">
        <v>122.83762434340029</v>
      </c>
      <c r="FV167" s="380">
        <v>125.96832433458961</v>
      </c>
      <c r="FW167" s="380">
        <v>129.13130136512686</v>
      </c>
      <c r="FX167" s="380">
        <f t="shared" si="23"/>
        <v>132.25254130170296</v>
      </c>
      <c r="FY167" s="380">
        <v>134.76076570636084</v>
      </c>
      <c r="FZ167" s="380">
        <v>137.22441144967016</v>
      </c>
      <c r="GA167" s="380">
        <v>139.6002072570985</v>
      </c>
      <c r="GB167" s="380">
        <v>141.30762936817854</v>
      </c>
      <c r="GC167" s="380">
        <v>142.84579284244202</v>
      </c>
    </row>
    <row r="168" spans="2:185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78"/>
      <c r="BR168" s="178"/>
      <c r="BS168" s="178"/>
      <c r="BT168" s="178"/>
      <c r="BU168" s="178"/>
      <c r="BV168" s="178"/>
      <c r="BW168" s="178"/>
      <c r="BX168" s="178"/>
      <c r="BY168" s="178"/>
      <c r="BZ168" s="178"/>
      <c r="CA168" s="178"/>
      <c r="CB168" s="178"/>
      <c r="CC168" s="178"/>
      <c r="CD168" s="178"/>
      <c r="CE168" s="178"/>
      <c r="CF168" s="178"/>
      <c r="CG168" s="178"/>
      <c r="CH168" s="178"/>
      <c r="CI168" s="178"/>
      <c r="CJ168" s="178"/>
      <c r="CK168" s="178"/>
      <c r="CL168" s="178"/>
      <c r="CM168" s="178"/>
      <c r="CN168" s="178"/>
      <c r="CO168" s="178"/>
      <c r="CP168" s="178"/>
      <c r="CQ168" s="178"/>
      <c r="CR168" s="178"/>
      <c r="CS168" s="178"/>
      <c r="CT168" s="178"/>
      <c r="CU168" s="178"/>
      <c r="CV168" s="178"/>
      <c r="CW168" s="178"/>
      <c r="CX168" s="178"/>
      <c r="CY168" s="178"/>
      <c r="CZ168" s="178"/>
      <c r="DA168" s="178"/>
      <c r="DB168" s="178"/>
      <c r="DC168" s="178"/>
      <c r="DD168" s="178"/>
      <c r="DE168" s="178"/>
      <c r="DF168" s="178"/>
      <c r="DG168" s="178"/>
      <c r="DH168" s="178"/>
      <c r="DI168" s="178"/>
      <c r="DJ168" s="178"/>
      <c r="DK168" s="178"/>
      <c r="DL168" s="178"/>
      <c r="DM168" s="178"/>
      <c r="DN168" s="178"/>
      <c r="DO168" s="178"/>
      <c r="DP168" s="178"/>
      <c r="DQ168" s="178"/>
      <c r="DR168" s="178"/>
      <c r="DS168" s="178"/>
      <c r="DT168" s="178"/>
      <c r="DU168" s="178"/>
      <c r="DV168" s="178"/>
      <c r="DW168" s="178"/>
      <c r="DX168" s="178"/>
      <c r="DY168" s="178"/>
      <c r="DZ168" s="178"/>
      <c r="EA168" s="178"/>
      <c r="EB168" s="178"/>
      <c r="EC168" s="178"/>
      <c r="ED168" s="178"/>
      <c r="EE168" s="178"/>
      <c r="EF168" s="178"/>
      <c r="EG168" s="178"/>
      <c r="EH168" s="178"/>
      <c r="EI168" s="178"/>
      <c r="EJ168" s="178"/>
      <c r="EK168" s="178"/>
      <c r="EL168" s="178"/>
      <c r="EM168" s="178"/>
      <c r="EN168" s="178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78"/>
      <c r="FN168" s="178">
        <v>104.76990970314567</v>
      </c>
      <c r="FO168" s="178">
        <v>105.82403122081695</v>
      </c>
      <c r="FP168" s="178">
        <v>106.95729789458665</v>
      </c>
      <c r="FQ168" s="178">
        <v>108.26394929519419</v>
      </c>
      <c r="FR168" s="178">
        <v>109.7411361688654</v>
      </c>
      <c r="FS168" s="178">
        <v>111.47096768162685</v>
      </c>
      <c r="FT168" s="178">
        <v>113.40857621651209</v>
      </c>
      <c r="FU168" s="380">
        <v>115.57210946012066</v>
      </c>
      <c r="FV168" s="380">
        <v>117.96153496219604</v>
      </c>
      <c r="FW168" s="380">
        <v>120.55455573136042</v>
      </c>
      <c r="FX168" s="380">
        <f t="shared" si="23"/>
        <v>123.36475335155835</v>
      </c>
      <c r="FY168" s="380">
        <v>126.52954994332356</v>
      </c>
      <c r="FZ168" s="380">
        <v>130.13605295664783</v>
      </c>
      <c r="GA168" s="380">
        <v>133.97977643333957</v>
      </c>
      <c r="GB168" s="380">
        <v>137.93804982899073</v>
      </c>
      <c r="GC168" s="380">
        <v>141.96879049535906</v>
      </c>
    </row>
    <row r="169" spans="2:185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>
        <v>105.00885790378796</v>
      </c>
      <c r="FO169" s="178">
        <v>106.30780994466467</v>
      </c>
      <c r="FP169" s="178">
        <v>107.83650991799225</v>
      </c>
      <c r="FQ169" s="178">
        <v>109.76703780671947</v>
      </c>
      <c r="FR169" s="178">
        <v>112.89363342275486</v>
      </c>
      <c r="FS169" s="178">
        <v>116.38715477978356</v>
      </c>
      <c r="FT169" s="178">
        <v>120.25239913454443</v>
      </c>
      <c r="FU169" s="380">
        <v>124.54406478942906</v>
      </c>
      <c r="FV169" s="380">
        <v>129.58985052963735</v>
      </c>
      <c r="FW169" s="380">
        <v>135.09710249058179</v>
      </c>
      <c r="FX169" s="380">
        <f t="shared" si="23"/>
        <v>140.86541957700638</v>
      </c>
      <c r="FY169" s="380">
        <v>146.71102395800398</v>
      </c>
      <c r="FZ169" s="380">
        <v>152.60055835147386</v>
      </c>
      <c r="GA169" s="380">
        <v>158.75082638056756</v>
      </c>
      <c r="GB169" s="380">
        <v>164.91884103459583</v>
      </c>
      <c r="GC169" s="380">
        <v>171.01286929118672</v>
      </c>
    </row>
    <row r="170" spans="2:185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178"/>
      <c r="BR170" s="178"/>
      <c r="BS170" s="178"/>
      <c r="BT170" s="178"/>
      <c r="BU170" s="178"/>
      <c r="BV170" s="178"/>
      <c r="BW170" s="178"/>
      <c r="BX170" s="178"/>
      <c r="BY170" s="178"/>
      <c r="BZ170" s="178"/>
      <c r="CA170" s="178"/>
      <c r="CB170" s="178"/>
      <c r="CC170" s="178"/>
      <c r="CD170" s="178"/>
      <c r="CE170" s="178"/>
      <c r="CF170" s="178"/>
      <c r="CG170" s="178"/>
      <c r="CH170" s="178"/>
      <c r="CI170" s="178"/>
      <c r="CJ170" s="178"/>
      <c r="CK170" s="178"/>
      <c r="CL170" s="178"/>
      <c r="CM170" s="178"/>
      <c r="CN170" s="178"/>
      <c r="CO170" s="178"/>
      <c r="CP170" s="178"/>
      <c r="CQ170" s="178"/>
      <c r="CR170" s="178"/>
      <c r="CS170" s="178"/>
      <c r="CT170" s="178"/>
      <c r="CU170" s="178"/>
      <c r="CV170" s="178"/>
      <c r="CW170" s="178"/>
      <c r="CX170" s="178"/>
      <c r="CY170" s="178"/>
      <c r="CZ170" s="178"/>
      <c r="DA170" s="178"/>
      <c r="DB170" s="178"/>
      <c r="DC170" s="178"/>
      <c r="DD170" s="178"/>
      <c r="DE170" s="178"/>
      <c r="DF170" s="178"/>
      <c r="DG170" s="178"/>
      <c r="DH170" s="178"/>
      <c r="DI170" s="178"/>
      <c r="DJ170" s="178"/>
      <c r="DK170" s="178"/>
      <c r="DL170" s="178"/>
      <c r="DM170" s="178"/>
      <c r="DN170" s="178"/>
      <c r="DO170" s="178"/>
      <c r="DP170" s="178"/>
      <c r="DQ170" s="178"/>
      <c r="DR170" s="178"/>
      <c r="DS170" s="178"/>
      <c r="DT170" s="178"/>
      <c r="DU170" s="178"/>
      <c r="DV170" s="178"/>
      <c r="DW170" s="178"/>
      <c r="DX170" s="178"/>
      <c r="DY170" s="178"/>
      <c r="DZ170" s="178"/>
      <c r="EA170" s="178"/>
      <c r="EB170" s="178"/>
      <c r="EC170" s="178"/>
      <c r="ED170" s="178"/>
      <c r="EE170" s="178"/>
      <c r="EF170" s="178"/>
      <c r="EG170" s="178"/>
      <c r="EH170" s="178"/>
      <c r="EI170" s="178"/>
      <c r="EJ170" s="178"/>
      <c r="EK170" s="1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178"/>
      <c r="FL170" s="178"/>
      <c r="FM170" s="178"/>
      <c r="FN170" s="178">
        <v>107.39885138633706</v>
      </c>
      <c r="FO170" s="178">
        <v>109.37054799843058</v>
      </c>
      <c r="FP170" s="178">
        <v>112.46246046347279</v>
      </c>
      <c r="FQ170" s="178">
        <v>115.73245567004254</v>
      </c>
      <c r="FR170" s="178">
        <v>119.19436421731996</v>
      </c>
      <c r="FS170" s="178">
        <v>122.89046919451211</v>
      </c>
      <c r="FT170" s="178">
        <v>126.65577359465595</v>
      </c>
      <c r="FU170" s="380">
        <v>130.71758954157448</v>
      </c>
      <c r="FV170" s="380">
        <v>134.83040782580096</v>
      </c>
      <c r="FW170" s="380">
        <v>139.00353891773611</v>
      </c>
      <c r="FX170" s="380">
        <f t="shared" si="23"/>
        <v>143.22569283671046</v>
      </c>
      <c r="FY170" s="380">
        <v>146.48662434552867</v>
      </c>
      <c r="FZ170" s="380">
        <v>149.83434993624971</v>
      </c>
      <c r="GA170" s="380">
        <v>153.32375534561206</v>
      </c>
      <c r="GB170" s="380">
        <v>155.68531480931117</v>
      </c>
      <c r="GC170" s="380">
        <v>157.97712250129845</v>
      </c>
    </row>
    <row r="171" spans="2:185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/>
      <c r="BR171" s="178"/>
      <c r="BS171" s="178"/>
      <c r="BT171" s="178"/>
      <c r="BU171" s="178"/>
      <c r="BV171" s="178"/>
      <c r="BW171" s="178"/>
      <c r="BX171" s="178"/>
      <c r="BY171" s="178"/>
      <c r="BZ171" s="178"/>
      <c r="CA171" s="178"/>
      <c r="CB171" s="178"/>
      <c r="CC171" s="178"/>
      <c r="CD171" s="178"/>
      <c r="CE171" s="178"/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CR171" s="178"/>
      <c r="CS171" s="178"/>
      <c r="CT171" s="178"/>
      <c r="CU171" s="178"/>
      <c r="CV171" s="178"/>
      <c r="CW171" s="178"/>
      <c r="CX171" s="178"/>
      <c r="CY171" s="178"/>
      <c r="CZ171" s="178"/>
      <c r="DA171" s="178"/>
      <c r="DB171" s="178"/>
      <c r="DC171" s="178"/>
      <c r="DD171" s="178"/>
      <c r="DE171" s="178"/>
      <c r="DF171" s="178"/>
      <c r="DG171" s="178"/>
      <c r="DH171" s="178"/>
      <c r="DI171" s="178"/>
      <c r="DJ171" s="178"/>
      <c r="DK171" s="178"/>
      <c r="DL171" s="178"/>
      <c r="DM171" s="178"/>
      <c r="DN171" s="178"/>
      <c r="DO171" s="178"/>
      <c r="DP171" s="178"/>
      <c r="DQ171" s="178"/>
      <c r="DR171" s="178"/>
      <c r="DS171" s="178"/>
      <c r="DT171" s="178"/>
      <c r="DU171" s="178"/>
      <c r="DV171" s="178"/>
      <c r="DW171" s="178"/>
      <c r="DX171" s="178"/>
      <c r="DY171" s="178"/>
      <c r="DZ171" s="178"/>
      <c r="EA171" s="178"/>
      <c r="EB171" s="178"/>
      <c r="EC171" s="178"/>
      <c r="ED171" s="178"/>
      <c r="EE171" s="178"/>
      <c r="EF171" s="178"/>
      <c r="EG171" s="178"/>
      <c r="EH171" s="178"/>
      <c r="EI171" s="178"/>
      <c r="EJ171" s="178"/>
      <c r="EK171" s="178"/>
      <c r="EL171" s="178"/>
      <c r="EM171" s="178"/>
      <c r="EN171" s="178"/>
      <c r="EO171" s="178"/>
      <c r="EP171" s="178"/>
      <c r="EQ171" s="178"/>
      <c r="ER171" s="178"/>
      <c r="ES171" s="178"/>
      <c r="ET171" s="178"/>
      <c r="EU171" s="178"/>
      <c r="EV171" s="178"/>
      <c r="EW171" s="178"/>
      <c r="EX171" s="178"/>
      <c r="EY171" s="178"/>
      <c r="EZ171" s="178"/>
      <c r="FA171" s="178"/>
      <c r="FB171" s="178"/>
      <c r="FC171" s="178"/>
      <c r="FD171" s="178"/>
      <c r="FE171" s="178"/>
      <c r="FF171" s="178"/>
      <c r="FG171" s="178"/>
      <c r="FH171" s="178"/>
      <c r="FI171" s="178"/>
      <c r="FJ171" s="178"/>
      <c r="FK171" s="178"/>
      <c r="FL171" s="178"/>
      <c r="FM171" s="178"/>
      <c r="FN171" s="178">
        <v>100.00333341666668</v>
      </c>
      <c r="FO171" s="178">
        <v>100.00568844111253</v>
      </c>
      <c r="FP171" s="178">
        <v>100.00804346555839</v>
      </c>
      <c r="FQ171" s="178">
        <v>100.02040131603358</v>
      </c>
      <c r="FR171" s="178">
        <v>100.04861597975803</v>
      </c>
      <c r="FS171" s="178">
        <v>100.09522604907596</v>
      </c>
      <c r="FT171" s="178">
        <v>100.14686408443551</v>
      </c>
      <c r="FU171" s="380">
        <v>100.20604859402688</v>
      </c>
      <c r="FV171" s="380">
        <v>100.29124990893132</v>
      </c>
      <c r="FW171" s="380">
        <v>100.3949720000619</v>
      </c>
      <c r="FX171" s="380">
        <f t="shared" si="23"/>
        <v>100.50039187448648</v>
      </c>
      <c r="FY171" s="380">
        <v>100.60665570756517</v>
      </c>
      <c r="FZ171" s="380">
        <v>103.78102665368458</v>
      </c>
      <c r="GA171" s="380">
        <v>106.95701119956402</v>
      </c>
      <c r="GB171" s="380">
        <v>110.59921849804164</v>
      </c>
      <c r="GC171" s="380">
        <v>114.2481920244087</v>
      </c>
    </row>
    <row r="172" spans="2:185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178"/>
      <c r="BR172" s="178"/>
      <c r="BS172" s="178"/>
      <c r="BT172" s="178"/>
      <c r="BU172" s="178"/>
      <c r="BV172" s="178"/>
      <c r="BW172" s="178"/>
      <c r="BX172" s="178"/>
      <c r="BY172" s="178"/>
      <c r="BZ172" s="178"/>
      <c r="CA172" s="178"/>
      <c r="CB172" s="178"/>
      <c r="CC172" s="178"/>
      <c r="CD172" s="178"/>
      <c r="CE172" s="178"/>
      <c r="CF172" s="178"/>
      <c r="CG172" s="178"/>
      <c r="CH172" s="178"/>
      <c r="CI172" s="178"/>
      <c r="CJ172" s="178"/>
      <c r="CK172" s="178"/>
      <c r="CL172" s="178"/>
      <c r="CM172" s="178"/>
      <c r="CN172" s="178"/>
      <c r="CO172" s="178"/>
      <c r="CP172" s="178"/>
      <c r="CQ172" s="178"/>
      <c r="CR172" s="178"/>
      <c r="CS172" s="178"/>
      <c r="CT172" s="178"/>
      <c r="CU172" s="178"/>
      <c r="CV172" s="178"/>
      <c r="CW172" s="178"/>
      <c r="CX172" s="178"/>
      <c r="CY172" s="178"/>
      <c r="CZ172" s="178"/>
      <c r="DA172" s="178"/>
      <c r="DB172" s="178"/>
      <c r="DC172" s="178"/>
      <c r="DD172" s="178"/>
      <c r="DE172" s="178"/>
      <c r="DF172" s="178"/>
      <c r="DG172" s="178"/>
      <c r="DH172" s="178"/>
      <c r="DI172" s="178"/>
      <c r="DJ172" s="178"/>
      <c r="DK172" s="178"/>
      <c r="DL172" s="178"/>
      <c r="DM172" s="178"/>
      <c r="DN172" s="178"/>
      <c r="DO172" s="178"/>
      <c r="DP172" s="178"/>
      <c r="DQ172" s="178"/>
      <c r="DR172" s="178"/>
      <c r="DS172" s="178"/>
      <c r="DT172" s="178"/>
      <c r="DU172" s="178"/>
      <c r="DV172" s="178"/>
      <c r="DW172" s="178"/>
      <c r="DX172" s="178"/>
      <c r="DY172" s="178"/>
      <c r="DZ172" s="178"/>
      <c r="EA172" s="178"/>
      <c r="EB172" s="178"/>
      <c r="EC172" s="178"/>
      <c r="ED172" s="178"/>
      <c r="EE172" s="178"/>
      <c r="EF172" s="178"/>
      <c r="EG172" s="178"/>
      <c r="EH172" s="178"/>
      <c r="EI172" s="178"/>
      <c r="EJ172" s="178"/>
      <c r="EK172" s="178"/>
      <c r="EL172" s="178"/>
      <c r="EM172" s="178"/>
      <c r="EN172" s="178"/>
      <c r="EO172" s="178"/>
      <c r="EP172" s="178"/>
      <c r="EQ172" s="178"/>
      <c r="ER172" s="178"/>
      <c r="ES172" s="178"/>
      <c r="ET172" s="178"/>
      <c r="EU172" s="178"/>
      <c r="EV172" s="178"/>
      <c r="EW172" s="178"/>
      <c r="EX172" s="178"/>
      <c r="EY172" s="178"/>
      <c r="EZ172" s="178"/>
      <c r="FA172" s="178"/>
      <c r="FB172" s="178"/>
      <c r="FC172" s="178"/>
      <c r="FD172" s="178"/>
      <c r="FE172" s="178"/>
      <c r="FF172" s="178"/>
      <c r="FG172" s="178"/>
      <c r="FH172" s="178"/>
      <c r="FI172" s="178"/>
      <c r="FJ172" s="178"/>
      <c r="FK172" s="178"/>
      <c r="FL172" s="178"/>
      <c r="FM172" s="178"/>
      <c r="FN172" s="178">
        <v>103.01940285734327</v>
      </c>
      <c r="FO172" s="178">
        <v>103.7409120330413</v>
      </c>
      <c r="FP172" s="178">
        <v>104.53840253933508</v>
      </c>
      <c r="FQ172" s="178">
        <v>105.49110833866605</v>
      </c>
      <c r="FR172" s="178">
        <v>106.61470973066258</v>
      </c>
      <c r="FS172" s="178">
        <v>107.9073291059532</v>
      </c>
      <c r="FT172" s="178">
        <v>109.29989790815752</v>
      </c>
      <c r="FU172" s="380">
        <v>110.90102444239119</v>
      </c>
      <c r="FV172" s="380">
        <v>112.72743713605075</v>
      </c>
      <c r="FW172" s="380">
        <v>114.82039463167168</v>
      </c>
      <c r="FX172" s="380">
        <f t="shared" si="23"/>
        <v>117.30419674753789</v>
      </c>
      <c r="FY172" s="380">
        <v>120.0225813729587</v>
      </c>
      <c r="FZ172" s="380">
        <v>122.86579053861668</v>
      </c>
      <c r="GA172" s="380">
        <v>125.97454219998372</v>
      </c>
      <c r="GB172" s="380">
        <v>129.38871113837814</v>
      </c>
      <c r="GC172" s="380">
        <v>132.8986694473522</v>
      </c>
    </row>
    <row r="173" spans="2:185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>
        <v>106.04450580071888</v>
      </c>
      <c r="FO173" s="178">
        <v>107.83790845361789</v>
      </c>
      <c r="FP173" s="178">
        <v>111.05064789384011</v>
      </c>
      <c r="FQ173" s="178">
        <v>114.80651253986478</v>
      </c>
      <c r="FR173" s="178">
        <v>118.69287490750013</v>
      </c>
      <c r="FS173" s="178">
        <v>122.62662746663098</v>
      </c>
      <c r="FT173" s="178">
        <v>126.38998583186719</v>
      </c>
      <c r="FU173" s="380">
        <v>130.03802714271765</v>
      </c>
      <c r="FV173" s="380">
        <v>133.59794009759838</v>
      </c>
      <c r="FW173" s="380">
        <v>137.15696978277472</v>
      </c>
      <c r="FX173" s="380">
        <f t="shared" si="23"/>
        <v>140.71511610991965</v>
      </c>
      <c r="FY173" s="380">
        <v>142.98343074096695</v>
      </c>
      <c r="FZ173" s="380">
        <v>145.24972051294066</v>
      </c>
      <c r="GA173" s="380">
        <v>147.51559452575501</v>
      </c>
      <c r="GB173" s="380">
        <v>150.16309584543635</v>
      </c>
      <c r="GC173" s="380">
        <v>157.46972233668009</v>
      </c>
    </row>
    <row r="174" spans="2:185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78"/>
      <c r="BR174" s="178"/>
      <c r="BS174" s="178"/>
      <c r="BT174" s="178"/>
      <c r="BU174" s="178"/>
      <c r="BV174" s="178"/>
      <c r="BW174" s="178"/>
      <c r="BX174" s="178"/>
      <c r="BY174" s="178"/>
      <c r="BZ174" s="178"/>
      <c r="CA174" s="178"/>
      <c r="CB174" s="178"/>
      <c r="CC174" s="178"/>
      <c r="CD174" s="178"/>
      <c r="CE174" s="178"/>
      <c r="CF174" s="178"/>
      <c r="CG174" s="178"/>
      <c r="CH174" s="178"/>
      <c r="CI174" s="178"/>
      <c r="CJ174" s="178"/>
      <c r="CK174" s="178"/>
      <c r="CL174" s="178"/>
      <c r="CM174" s="178"/>
      <c r="CN174" s="178"/>
      <c r="CO174" s="178"/>
      <c r="CP174" s="178"/>
      <c r="CQ174" s="178"/>
      <c r="CR174" s="178"/>
      <c r="CS174" s="178"/>
      <c r="CT174" s="178"/>
      <c r="CU174" s="178"/>
      <c r="CV174" s="178"/>
      <c r="CW174" s="178"/>
      <c r="CX174" s="178"/>
      <c r="CY174" s="178"/>
      <c r="CZ174" s="178"/>
      <c r="DA174" s="178"/>
      <c r="DB174" s="178"/>
      <c r="DC174" s="178"/>
      <c r="DD174" s="178"/>
      <c r="DE174" s="178"/>
      <c r="DF174" s="178"/>
      <c r="DG174" s="178"/>
      <c r="DH174" s="178"/>
      <c r="DI174" s="178"/>
      <c r="DJ174" s="178"/>
      <c r="DK174" s="178"/>
      <c r="DL174" s="178"/>
      <c r="DM174" s="178"/>
      <c r="DN174" s="178"/>
      <c r="DO174" s="178"/>
      <c r="DP174" s="178"/>
      <c r="DQ174" s="178"/>
      <c r="DR174" s="178"/>
      <c r="DS174" s="178"/>
      <c r="DT174" s="178"/>
      <c r="DU174" s="178"/>
      <c r="DV174" s="178"/>
      <c r="DW174" s="178"/>
      <c r="DX174" s="178"/>
      <c r="DY174" s="178"/>
      <c r="DZ174" s="178"/>
      <c r="EA174" s="178"/>
      <c r="EB174" s="178"/>
      <c r="EC174" s="178"/>
      <c r="ED174" s="178"/>
      <c r="EE174" s="178"/>
      <c r="EF174" s="178"/>
      <c r="EG174" s="178"/>
      <c r="EH174" s="178"/>
      <c r="EI174" s="178"/>
      <c r="EJ174" s="178"/>
      <c r="EK174" s="178"/>
      <c r="EL174" s="178"/>
      <c r="EM174" s="178"/>
      <c r="EN174" s="178"/>
      <c r="EO174" s="178"/>
      <c r="EP174" s="178"/>
      <c r="EQ174" s="178"/>
      <c r="ER174" s="178"/>
      <c r="ES174" s="178"/>
      <c r="ET174" s="178"/>
      <c r="EU174" s="178"/>
      <c r="EV174" s="178"/>
      <c r="EW174" s="178"/>
      <c r="EX174" s="178"/>
      <c r="EY174" s="178"/>
      <c r="EZ174" s="178"/>
      <c r="FA174" s="178"/>
      <c r="FB174" s="178"/>
      <c r="FC174" s="178"/>
      <c r="FD174" s="178"/>
      <c r="FE174" s="178"/>
      <c r="FF174" s="178"/>
      <c r="FG174" s="178"/>
      <c r="FH174" s="178"/>
      <c r="FI174" s="178"/>
      <c r="FJ174" s="178"/>
      <c r="FK174" s="178"/>
      <c r="FL174" s="178"/>
      <c r="FM174" s="178"/>
      <c r="FN174" s="178">
        <v>104.25325039259388</v>
      </c>
      <c r="FO174" s="178">
        <v>105.29736742354628</v>
      </c>
      <c r="FP174" s="178">
        <v>106.47475650254034</v>
      </c>
      <c r="FQ174" s="178">
        <v>107.86435336454007</v>
      </c>
      <c r="FR174" s="178">
        <v>109.44393877486452</v>
      </c>
      <c r="FS174" s="178">
        <v>111.37424076698029</v>
      </c>
      <c r="FT174" s="178">
        <v>113.56801597742167</v>
      </c>
      <c r="FU174" s="380">
        <v>116.02925435571031</v>
      </c>
      <c r="FV174" s="380">
        <v>118.76349044236046</v>
      </c>
      <c r="FW174" s="380">
        <v>121.71900926108749</v>
      </c>
      <c r="FX174" s="380">
        <f t="shared" si="23"/>
        <v>124.91285513607227</v>
      </c>
      <c r="FY174" s="380">
        <v>128.299788931558</v>
      </c>
      <c r="FZ174" s="380">
        <v>131.81264255429224</v>
      </c>
      <c r="GA174" s="380">
        <v>135.43322549935149</v>
      </c>
      <c r="GB174" s="380">
        <v>139.12106805594215</v>
      </c>
      <c r="GC174" s="380">
        <v>142.88254454640426</v>
      </c>
    </row>
    <row r="175" spans="2:185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178"/>
      <c r="BR175" s="178"/>
      <c r="BS175" s="178"/>
      <c r="BT175" s="178"/>
      <c r="BU175" s="178"/>
      <c r="BV175" s="178"/>
      <c r="BW175" s="178"/>
      <c r="BX175" s="178"/>
      <c r="BY175" s="178"/>
      <c r="BZ175" s="178"/>
      <c r="CA175" s="178"/>
      <c r="CB175" s="178"/>
      <c r="CC175" s="178"/>
      <c r="CD175" s="178"/>
      <c r="CE175" s="178"/>
      <c r="CF175" s="178"/>
      <c r="CG175" s="178"/>
      <c r="CH175" s="178"/>
      <c r="CI175" s="178"/>
      <c r="CJ175" s="178"/>
      <c r="CK175" s="178"/>
      <c r="CL175" s="178"/>
      <c r="CM175" s="178"/>
      <c r="CN175" s="178"/>
      <c r="CO175" s="178"/>
      <c r="CP175" s="178"/>
      <c r="CQ175" s="178"/>
      <c r="CR175" s="178"/>
      <c r="CS175" s="178"/>
      <c r="CT175" s="178"/>
      <c r="CU175" s="178"/>
      <c r="CV175" s="178"/>
      <c r="CW175" s="178"/>
      <c r="CX175" s="178"/>
      <c r="CY175" s="178"/>
      <c r="CZ175" s="178"/>
      <c r="DA175" s="178"/>
      <c r="DB175" s="178"/>
      <c r="DC175" s="178"/>
      <c r="DD175" s="178"/>
      <c r="DE175" s="178"/>
      <c r="DF175" s="178"/>
      <c r="DG175" s="178"/>
      <c r="DH175" s="178"/>
      <c r="DI175" s="178"/>
      <c r="DJ175" s="178"/>
      <c r="DK175" s="178"/>
      <c r="DL175" s="178"/>
      <c r="DM175" s="178"/>
      <c r="DN175" s="178"/>
      <c r="DO175" s="178"/>
      <c r="DP175" s="178"/>
      <c r="DQ175" s="178"/>
      <c r="DR175" s="178"/>
      <c r="DS175" s="178"/>
      <c r="DT175" s="178"/>
      <c r="DU175" s="178"/>
      <c r="DV175" s="178"/>
      <c r="DW175" s="178"/>
      <c r="DX175" s="178"/>
      <c r="DY175" s="178"/>
      <c r="DZ175" s="178"/>
      <c r="EA175" s="178"/>
      <c r="EB175" s="178"/>
      <c r="EC175" s="178"/>
      <c r="ED175" s="178"/>
      <c r="EE175" s="178"/>
      <c r="EF175" s="178"/>
      <c r="EG175" s="178"/>
      <c r="EH175" s="178"/>
      <c r="EI175" s="178"/>
      <c r="EJ175" s="178"/>
      <c r="EK175" s="178"/>
      <c r="EL175" s="178"/>
      <c r="EM175" s="178"/>
      <c r="EN175" s="178"/>
      <c r="EO175" s="178"/>
      <c r="EP175" s="178"/>
      <c r="EQ175" s="178"/>
      <c r="ER175" s="178"/>
      <c r="ES175" s="178"/>
      <c r="ET175" s="178"/>
      <c r="EU175" s="178"/>
      <c r="EV175" s="178"/>
      <c r="EW175" s="178"/>
      <c r="EX175" s="178"/>
      <c r="EY175" s="178"/>
      <c r="EZ175" s="178"/>
      <c r="FA175" s="178"/>
      <c r="FB175" s="178"/>
      <c r="FC175" s="178"/>
      <c r="FD175" s="178"/>
      <c r="FE175" s="178"/>
      <c r="FF175" s="178"/>
      <c r="FG175" s="178"/>
      <c r="FH175" s="178"/>
      <c r="FI175" s="178"/>
      <c r="FJ175" s="178"/>
      <c r="FK175" s="178"/>
      <c r="FL175" s="178"/>
      <c r="FM175" s="178"/>
      <c r="FN175" s="178">
        <v>106.23189214322547</v>
      </c>
      <c r="FO175" s="178">
        <v>107.71059732217974</v>
      </c>
      <c r="FP175" s="178">
        <v>109.46273764786828</v>
      </c>
      <c r="FQ175" s="178">
        <v>111.39912026766649</v>
      </c>
      <c r="FR175" s="178">
        <v>113.68433961064255</v>
      </c>
      <c r="FS175" s="178">
        <v>116.24448913359537</v>
      </c>
      <c r="FT175" s="178">
        <v>119.13992645974999</v>
      </c>
      <c r="FU175" s="380">
        <v>122.56055190815346</v>
      </c>
      <c r="FV175" s="380">
        <v>126.45563715646573</v>
      </c>
      <c r="FW175" s="380">
        <v>130.7696427611925</v>
      </c>
      <c r="FX175" s="380">
        <f t="shared" si="23"/>
        <v>135.58167866409033</v>
      </c>
      <c r="FY175" s="380">
        <v>140.57031628462451</v>
      </c>
      <c r="FZ175" s="380">
        <v>145.86684160593833</v>
      </c>
      <c r="GA175" s="380">
        <v>151.39479913347353</v>
      </c>
      <c r="GB175" s="380">
        <v>157.12409870266526</v>
      </c>
      <c r="GC175" s="380">
        <v>163.07874531858323</v>
      </c>
    </row>
    <row r="176" spans="2:185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</row>
    <row r="177" spans="2:185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</row>
    <row r="178" spans="2:185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>
        <v>14.457221282766231</v>
      </c>
      <c r="FP178" s="180">
        <v>17.633742195716739</v>
      </c>
      <c r="FQ178" s="180">
        <v>20.754899819313732</v>
      </c>
      <c r="FR178" s="180">
        <v>24.034454897971958</v>
      </c>
      <c r="FS178" s="180">
        <v>26.977979346449278</v>
      </c>
      <c r="FT178" s="180">
        <v>29.843561776518591</v>
      </c>
      <c r="FU178" s="362">
        <v>32.476914582631245</v>
      </c>
      <c r="FV178" s="362">
        <v>36.563606035051734</v>
      </c>
      <c r="FW178" s="362">
        <v>39.686991480011798</v>
      </c>
      <c r="FX178" s="362">
        <f t="shared" ref="FX178:FX190" si="24">+(FX148/FL148-1)*100</f>
        <v>41.151853084372839</v>
      </c>
      <c r="FY178" s="362">
        <v>38.692761567223521</v>
      </c>
      <c r="FZ178" s="362">
        <v>40.200440564396601</v>
      </c>
      <c r="GA178" s="362">
        <v>41.114615647756111</v>
      </c>
      <c r="GB178" s="362">
        <v>39.65320799441605</v>
      </c>
      <c r="GC178" s="362">
        <v>38.301289233579496</v>
      </c>
    </row>
    <row r="179" spans="2:185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178"/>
      <c r="BR179" s="178"/>
      <c r="BS179" s="178"/>
      <c r="BT179" s="178"/>
      <c r="BU179" s="178"/>
      <c r="BV179" s="178"/>
      <c r="BW179" s="178"/>
      <c r="BX179" s="178"/>
      <c r="BY179" s="178"/>
      <c r="BZ179" s="178"/>
      <c r="CA179" s="178"/>
      <c r="CB179" s="178"/>
      <c r="CC179" s="178"/>
      <c r="CD179" s="178"/>
      <c r="CE179" s="178"/>
      <c r="CF179" s="178"/>
      <c r="CG179" s="178"/>
      <c r="CH179" s="178"/>
      <c r="CI179" s="178"/>
      <c r="CJ179" s="178"/>
      <c r="CK179" s="178"/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178"/>
      <c r="EG179" s="178"/>
      <c r="EH179" s="178"/>
      <c r="EI179" s="178"/>
      <c r="EJ179" s="178"/>
      <c r="EK179" s="178"/>
      <c r="EL179" s="178"/>
      <c r="EM179" s="178"/>
      <c r="EN179" s="178"/>
      <c r="EO179" s="178"/>
      <c r="EP179" s="178"/>
      <c r="EQ179" s="178"/>
      <c r="ER179" s="178"/>
      <c r="ES179" s="178"/>
      <c r="ET179" s="178"/>
      <c r="EU179" s="178"/>
      <c r="EV179" s="178"/>
      <c r="EW179" s="178"/>
      <c r="EX179" s="178"/>
      <c r="EY179" s="178"/>
      <c r="EZ179" s="178"/>
      <c r="FA179" s="178"/>
      <c r="FB179" s="178"/>
      <c r="FC179" s="178"/>
      <c r="FD179" s="178"/>
      <c r="FE179" s="178"/>
      <c r="FF179" s="178"/>
      <c r="FG179" s="178"/>
      <c r="FH179" s="178"/>
      <c r="FI179" s="178"/>
      <c r="FJ179" s="178"/>
      <c r="FK179" s="178"/>
      <c r="FL179" s="178"/>
      <c r="FM179" s="178"/>
      <c r="FN179" s="178"/>
      <c r="FO179" s="178">
        <v>13.408751843124733</v>
      </c>
      <c r="FP179" s="178">
        <v>14.787787796963169</v>
      </c>
      <c r="FQ179" s="178">
        <v>18.555240227384107</v>
      </c>
      <c r="FR179" s="178">
        <v>22.218861025348779</v>
      </c>
      <c r="FS179" s="178">
        <v>25.3249891324161</v>
      </c>
      <c r="FT179" s="178">
        <v>29.585293520168211</v>
      </c>
      <c r="FU179" s="380">
        <v>32.468953993122199</v>
      </c>
      <c r="FV179" s="380">
        <v>38.875368072931707</v>
      </c>
      <c r="FW179" s="380">
        <v>43.544370855963123</v>
      </c>
      <c r="FX179" s="380">
        <f t="shared" si="24"/>
        <v>44.863373572058826</v>
      </c>
      <c r="FY179" s="380">
        <v>43.83627727494526</v>
      </c>
      <c r="FZ179" s="380">
        <v>43.424992317247238</v>
      </c>
      <c r="GA179" s="380">
        <v>44.306226064571483</v>
      </c>
      <c r="GB179" s="380">
        <v>44.988323440356773</v>
      </c>
      <c r="GC179" s="380">
        <v>41.188226253411919</v>
      </c>
    </row>
    <row r="180" spans="2:185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178"/>
      <c r="BR180" s="178"/>
      <c r="BS180" s="178"/>
      <c r="BT180" s="178"/>
      <c r="BU180" s="178"/>
      <c r="BV180" s="178"/>
      <c r="BW180" s="178"/>
      <c r="BX180" s="178"/>
      <c r="BY180" s="178"/>
      <c r="BZ180" s="178"/>
      <c r="CA180" s="178"/>
      <c r="CB180" s="178"/>
      <c r="CC180" s="178"/>
      <c r="CD180" s="178"/>
      <c r="CE180" s="178"/>
      <c r="CF180" s="178"/>
      <c r="CG180" s="178"/>
      <c r="CH180" s="178"/>
      <c r="CI180" s="178"/>
      <c r="CJ180" s="178"/>
      <c r="CK180" s="178"/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178"/>
      <c r="EG180" s="178"/>
      <c r="EH180" s="178"/>
      <c r="EI180" s="178"/>
      <c r="EJ180" s="178"/>
      <c r="EK180" s="178"/>
      <c r="EL180" s="178"/>
      <c r="EM180" s="178"/>
      <c r="EN180" s="178"/>
      <c r="EO180" s="178"/>
      <c r="EP180" s="178"/>
      <c r="EQ180" s="178"/>
      <c r="ER180" s="178"/>
      <c r="ES180" s="178"/>
      <c r="ET180" s="178"/>
      <c r="EU180" s="178"/>
      <c r="EV180" s="178"/>
      <c r="EW180" s="178"/>
      <c r="EX180" s="178"/>
      <c r="EY180" s="178"/>
      <c r="EZ180" s="178"/>
      <c r="FA180" s="178"/>
      <c r="FB180" s="178"/>
      <c r="FC180" s="178"/>
      <c r="FD180" s="178"/>
      <c r="FE180" s="178"/>
      <c r="FF180" s="178"/>
      <c r="FG180" s="178"/>
      <c r="FH180" s="178"/>
      <c r="FI180" s="178"/>
      <c r="FJ180" s="178"/>
      <c r="FK180" s="178"/>
      <c r="FL180" s="178"/>
      <c r="FM180" s="178"/>
      <c r="FN180" s="178"/>
      <c r="FO180" s="178">
        <v>17.080916333118545</v>
      </c>
      <c r="FP180" s="178">
        <v>19.317018584780588</v>
      </c>
      <c r="FQ180" s="178">
        <v>25.037129748696117</v>
      </c>
      <c r="FR180" s="178">
        <v>29.440282318955724</v>
      </c>
      <c r="FS180" s="178">
        <v>32.904683213693843</v>
      </c>
      <c r="FT180" s="178">
        <v>37.522078423830109</v>
      </c>
      <c r="FU180" s="380">
        <v>40.652529536011549</v>
      </c>
      <c r="FV180" s="380">
        <v>43.96020980356117</v>
      </c>
      <c r="FW180" s="380">
        <v>46.155464017814921</v>
      </c>
      <c r="FX180" s="380">
        <f t="shared" si="24"/>
        <v>47.390782927449514</v>
      </c>
      <c r="FY180" s="380">
        <v>47.692901662586287</v>
      </c>
      <c r="FZ180" s="380">
        <v>49.03990959184199</v>
      </c>
      <c r="GA180" s="380">
        <v>51.355422953534593</v>
      </c>
      <c r="GB180" s="380">
        <v>51.798630634218476</v>
      </c>
      <c r="GC180" s="380">
        <v>48.017323582049556</v>
      </c>
    </row>
    <row r="181" spans="2:185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>
        <v>11.996516067879437</v>
      </c>
      <c r="FP181" s="178">
        <v>12.341223375078014</v>
      </c>
      <c r="FQ181" s="178">
        <v>13.456937183550345</v>
      </c>
      <c r="FR181" s="178">
        <v>14.59567818082137</v>
      </c>
      <c r="FS181" s="178">
        <v>15.834488943660773</v>
      </c>
      <c r="FT181" s="178">
        <v>17.881197205718703</v>
      </c>
      <c r="FU181" s="380">
        <v>20.705677376390351</v>
      </c>
      <c r="FV181" s="380">
        <v>23.145625670562353</v>
      </c>
      <c r="FW181" s="380">
        <v>25.019580843810061</v>
      </c>
      <c r="FX181" s="380">
        <f t="shared" si="24"/>
        <v>27.845230667461095</v>
      </c>
      <c r="FY181" s="380">
        <v>31.147972942449464</v>
      </c>
      <c r="FZ181" s="380">
        <v>33.314528633555355</v>
      </c>
      <c r="GA181" s="380">
        <v>35.690242019514272</v>
      </c>
      <c r="GB181" s="380">
        <v>38.456963771075216</v>
      </c>
      <c r="GC181" s="380">
        <v>40.267837621164034</v>
      </c>
    </row>
    <row r="182" spans="2:185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178"/>
      <c r="BR182" s="178"/>
      <c r="BS182" s="178"/>
      <c r="BT182" s="178"/>
      <c r="BU182" s="178"/>
      <c r="BV182" s="178"/>
      <c r="BW182" s="178"/>
      <c r="BX182" s="178"/>
      <c r="BY182" s="178"/>
      <c r="BZ182" s="178"/>
      <c r="CA182" s="178"/>
      <c r="CB182" s="178"/>
      <c r="CC182" s="178"/>
      <c r="CD182" s="178"/>
      <c r="CE182" s="178"/>
      <c r="CF182" s="178"/>
      <c r="CG182" s="178"/>
      <c r="CH182" s="178"/>
      <c r="CI182" s="178"/>
      <c r="CJ182" s="178"/>
      <c r="CK182" s="178"/>
      <c r="CL182" s="178"/>
      <c r="CM182" s="178"/>
      <c r="CN182" s="178"/>
      <c r="CO182" s="178"/>
      <c r="CP182" s="178"/>
      <c r="CQ182" s="178"/>
      <c r="CR182" s="178"/>
      <c r="CS182" s="178"/>
      <c r="CT182" s="178"/>
      <c r="CU182" s="178"/>
      <c r="CV182" s="178"/>
      <c r="CW182" s="178"/>
      <c r="CX182" s="178"/>
      <c r="CY182" s="178"/>
      <c r="CZ182" s="178"/>
      <c r="DA182" s="178"/>
      <c r="DB182" s="178"/>
      <c r="DC182" s="178"/>
      <c r="DD182" s="178"/>
      <c r="DE182" s="178"/>
      <c r="DF182" s="178"/>
      <c r="DG182" s="178"/>
      <c r="DH182" s="178"/>
      <c r="DI182" s="178"/>
      <c r="DJ182" s="178"/>
      <c r="DK182" s="178"/>
      <c r="DL182" s="178"/>
      <c r="DM182" s="178"/>
      <c r="DN182" s="178"/>
      <c r="DO182" s="178"/>
      <c r="DP182" s="178"/>
      <c r="DQ182" s="178"/>
      <c r="DR182" s="178"/>
      <c r="DS182" s="178"/>
      <c r="DT182" s="178"/>
      <c r="DU182" s="178"/>
      <c r="DV182" s="178"/>
      <c r="DW182" s="178"/>
      <c r="DX182" s="178"/>
      <c r="DY182" s="178"/>
      <c r="DZ182" s="178"/>
      <c r="EA182" s="178"/>
      <c r="EB182" s="178"/>
      <c r="EC182" s="178"/>
      <c r="ED182" s="178"/>
      <c r="EE182" s="178"/>
      <c r="EF182" s="178"/>
      <c r="EG182" s="178"/>
      <c r="EH182" s="178"/>
      <c r="EI182" s="178"/>
      <c r="EJ182" s="178"/>
      <c r="EK182" s="178"/>
      <c r="EL182" s="178"/>
      <c r="EM182" s="178"/>
      <c r="EN182" s="178"/>
      <c r="EO182" s="178"/>
      <c r="EP182" s="178"/>
      <c r="EQ182" s="178"/>
      <c r="ER182" s="178"/>
      <c r="ES182" s="178"/>
      <c r="ET182" s="178"/>
      <c r="EU182" s="178"/>
      <c r="EV182" s="178"/>
      <c r="EW182" s="178"/>
      <c r="EX182" s="178"/>
      <c r="EY182" s="178"/>
      <c r="EZ182" s="178"/>
      <c r="FA182" s="178"/>
      <c r="FB182" s="178"/>
      <c r="FC182" s="178"/>
      <c r="FD182" s="178"/>
      <c r="FE182" s="178"/>
      <c r="FF182" s="178"/>
      <c r="FG182" s="178"/>
      <c r="FH182" s="178"/>
      <c r="FI182" s="178"/>
      <c r="FJ182" s="178"/>
      <c r="FK182" s="178"/>
      <c r="FL182" s="178"/>
      <c r="FM182" s="178"/>
      <c r="FN182" s="178"/>
      <c r="FO182" s="178">
        <v>17.592102744290038</v>
      </c>
      <c r="FP182" s="178">
        <v>25.947114934084926</v>
      </c>
      <c r="FQ182" s="178">
        <v>29.203609170675506</v>
      </c>
      <c r="FR182" s="178">
        <v>31.37184474561041</v>
      </c>
      <c r="FS182" s="178">
        <v>35.821578478775187</v>
      </c>
      <c r="FT182" s="178">
        <v>36.156807964604944</v>
      </c>
      <c r="FU182" s="380">
        <v>36.370303547458114</v>
      </c>
      <c r="FV182" s="380">
        <v>35.58912057405044</v>
      </c>
      <c r="FW182" s="380">
        <v>35.723834056985424</v>
      </c>
      <c r="FX182" s="380">
        <f t="shared" si="24"/>
        <v>34.917234409261646</v>
      </c>
      <c r="FY182" s="380">
        <v>26.143151709395383</v>
      </c>
      <c r="FZ182" s="380">
        <v>25.479767402926036</v>
      </c>
      <c r="GA182" s="380">
        <v>24.244442461527772</v>
      </c>
      <c r="GB182" s="380">
        <v>16.233899818895047</v>
      </c>
      <c r="GC182" s="380">
        <v>14.231817270438029</v>
      </c>
    </row>
    <row r="183" spans="2:185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178"/>
      <c r="BR183" s="178"/>
      <c r="BS183" s="178"/>
      <c r="BT183" s="178"/>
      <c r="BU183" s="178"/>
      <c r="BV183" s="178"/>
      <c r="BW183" s="178"/>
      <c r="BX183" s="178"/>
      <c r="BY183" s="178"/>
      <c r="BZ183" s="178"/>
      <c r="CA183" s="178"/>
      <c r="CB183" s="178"/>
      <c r="CC183" s="178"/>
      <c r="CD183" s="178"/>
      <c r="CE183" s="178"/>
      <c r="CF183" s="178"/>
      <c r="CG183" s="178"/>
      <c r="CH183" s="178"/>
      <c r="CI183" s="178"/>
      <c r="CJ183" s="178"/>
      <c r="CK183" s="178"/>
      <c r="CL183" s="178"/>
      <c r="CM183" s="178"/>
      <c r="CN183" s="178"/>
      <c r="CO183" s="178"/>
      <c r="CP183" s="178"/>
      <c r="CQ183" s="178"/>
      <c r="CR183" s="178"/>
      <c r="CS183" s="178"/>
      <c r="CT183" s="178"/>
      <c r="CU183" s="178"/>
      <c r="CV183" s="178"/>
      <c r="CW183" s="178"/>
      <c r="CX183" s="178"/>
      <c r="CY183" s="178"/>
      <c r="CZ183" s="178"/>
      <c r="DA183" s="178"/>
      <c r="DB183" s="178"/>
      <c r="DC183" s="178"/>
      <c r="DD183" s="178"/>
      <c r="DE183" s="178"/>
      <c r="DF183" s="178"/>
      <c r="DG183" s="178"/>
      <c r="DH183" s="178"/>
      <c r="DI183" s="178"/>
      <c r="DJ183" s="178"/>
      <c r="DK183" s="178"/>
      <c r="DL183" s="178"/>
      <c r="DM183" s="178"/>
      <c r="DN183" s="178"/>
      <c r="DO183" s="178"/>
      <c r="DP183" s="178"/>
      <c r="DQ183" s="178"/>
      <c r="DR183" s="178"/>
      <c r="DS183" s="178"/>
      <c r="DT183" s="178"/>
      <c r="DU183" s="178"/>
      <c r="DV183" s="178"/>
      <c r="DW183" s="178"/>
      <c r="DX183" s="178"/>
      <c r="DY183" s="178"/>
      <c r="DZ183" s="178"/>
      <c r="EA183" s="178"/>
      <c r="EB183" s="178"/>
      <c r="EC183" s="178"/>
      <c r="ED183" s="178"/>
      <c r="EE183" s="178"/>
      <c r="EF183" s="178"/>
      <c r="EG183" s="178"/>
      <c r="EH183" s="178"/>
      <c r="EI183" s="178"/>
      <c r="EJ183" s="178"/>
      <c r="EK183" s="178"/>
      <c r="EL183" s="178"/>
      <c r="EM183" s="178"/>
      <c r="EN183" s="178"/>
      <c r="EO183" s="178"/>
      <c r="EP183" s="178"/>
      <c r="EQ183" s="178"/>
      <c r="ER183" s="178"/>
      <c r="ES183" s="178"/>
      <c r="ET183" s="178"/>
      <c r="EU183" s="178"/>
      <c r="EV183" s="178"/>
      <c r="EW183" s="178"/>
      <c r="EX183" s="178"/>
      <c r="EY183" s="178"/>
      <c r="EZ183" s="178"/>
      <c r="FA183" s="178"/>
      <c r="FB183" s="178"/>
      <c r="FC183" s="178"/>
      <c r="FD183" s="178"/>
      <c r="FE183" s="178"/>
      <c r="FF183" s="178"/>
      <c r="FG183" s="178"/>
      <c r="FH183" s="178"/>
      <c r="FI183" s="178"/>
      <c r="FJ183" s="178"/>
      <c r="FK183" s="178"/>
      <c r="FL183" s="178"/>
      <c r="FM183" s="178"/>
      <c r="FN183" s="178"/>
      <c r="FO183" s="178">
        <v>12.649458212055453</v>
      </c>
      <c r="FP183" s="178">
        <v>13.499305226559709</v>
      </c>
      <c r="FQ183" s="178">
        <v>15.461049451196796</v>
      </c>
      <c r="FR183" s="178">
        <v>17.378129910368578</v>
      </c>
      <c r="FS183" s="178">
        <v>20.210872543025204</v>
      </c>
      <c r="FT183" s="178">
        <v>22.465497422516311</v>
      </c>
      <c r="FU183" s="380">
        <v>24.829228195295784</v>
      </c>
      <c r="FV183" s="380">
        <v>27.112539171776852</v>
      </c>
      <c r="FW183" s="380">
        <v>29.085321758764703</v>
      </c>
      <c r="FX183" s="380">
        <f t="shared" si="24"/>
        <v>31.138343274438029</v>
      </c>
      <c r="FY183" s="380">
        <v>34.549232202955451</v>
      </c>
      <c r="FZ183" s="380">
        <v>38.865964726742284</v>
      </c>
      <c r="GA183" s="380">
        <v>40.945320512304242</v>
      </c>
      <c r="GB183" s="380">
        <v>41.542428766691366</v>
      </c>
      <c r="GC183" s="380">
        <v>41.307469164207845</v>
      </c>
    </row>
    <row r="184" spans="2:185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78"/>
      <c r="DK184" s="178"/>
      <c r="DL184" s="178"/>
      <c r="DM184" s="178"/>
      <c r="DN184" s="178"/>
      <c r="DO184" s="178"/>
      <c r="DP184" s="178"/>
      <c r="DQ184" s="178"/>
      <c r="DR184" s="178"/>
      <c r="DS184" s="178"/>
      <c r="DT184" s="178"/>
      <c r="DU184" s="178"/>
      <c r="DV184" s="178"/>
      <c r="DW184" s="178"/>
      <c r="DX184" s="178"/>
      <c r="DY184" s="178"/>
      <c r="DZ184" s="178"/>
      <c r="EA184" s="178"/>
      <c r="EB184" s="178"/>
      <c r="EC184" s="178"/>
      <c r="ED184" s="178"/>
      <c r="EE184" s="178"/>
      <c r="EF184" s="178"/>
      <c r="EG184" s="178"/>
      <c r="EH184" s="178"/>
      <c r="EI184" s="178"/>
      <c r="EJ184" s="178"/>
      <c r="EK184" s="178"/>
      <c r="EL184" s="178"/>
      <c r="EM184" s="178"/>
      <c r="EN184" s="178"/>
      <c r="EO184" s="178"/>
      <c r="EP184" s="178"/>
      <c r="EQ184" s="178"/>
      <c r="ER184" s="178"/>
      <c r="ES184" s="178"/>
      <c r="ET184" s="178"/>
      <c r="EU184" s="178"/>
      <c r="EV184" s="178"/>
      <c r="EW184" s="178"/>
      <c r="EX184" s="178"/>
      <c r="EY184" s="178"/>
      <c r="EZ184" s="178"/>
      <c r="FA184" s="178"/>
      <c r="FB184" s="178"/>
      <c r="FC184" s="178"/>
      <c r="FD184" s="178"/>
      <c r="FE184" s="178"/>
      <c r="FF184" s="178"/>
      <c r="FG184" s="178"/>
      <c r="FH184" s="178"/>
      <c r="FI184" s="178"/>
      <c r="FJ184" s="178"/>
      <c r="FK184" s="178"/>
      <c r="FL184" s="178"/>
      <c r="FM184" s="178"/>
      <c r="FN184" s="178"/>
      <c r="FO184" s="178">
        <v>15.587424490520508</v>
      </c>
      <c r="FP184" s="178">
        <v>18.202420797708307</v>
      </c>
      <c r="FQ184" s="178">
        <v>22.797813929980638</v>
      </c>
      <c r="FR184" s="178">
        <v>36.622007424379376</v>
      </c>
      <c r="FS184" s="178">
        <v>40.789305497730631</v>
      </c>
      <c r="FT184" s="178">
        <v>44.985477980168945</v>
      </c>
      <c r="FU184" s="380">
        <v>49.370726202164782</v>
      </c>
      <c r="FV184" s="380">
        <v>57.613914665529876</v>
      </c>
      <c r="FW184" s="380">
        <v>62.180401068872101</v>
      </c>
      <c r="FX184" s="380">
        <f t="shared" si="24"/>
        <v>63.800934073282868</v>
      </c>
      <c r="FY184" s="380">
        <v>62.736053170613573</v>
      </c>
      <c r="FZ184" s="380">
        <v>62.334830159837921</v>
      </c>
      <c r="GA184" s="380">
        <v>63.850558721616665</v>
      </c>
      <c r="GB184" s="380">
        <v>62.13351424830649</v>
      </c>
      <c r="GC184" s="380">
        <v>58.604498377317071</v>
      </c>
    </row>
    <row r="185" spans="2:185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>
        <v>23.660359345122206</v>
      </c>
      <c r="FP185" s="178">
        <v>36.454067184620477</v>
      </c>
      <c r="FQ185" s="178">
        <v>38.526718150150849</v>
      </c>
      <c r="FR185" s="178">
        <v>40.755215514476831</v>
      </c>
      <c r="FS185" s="178">
        <v>43.009079793743929</v>
      </c>
      <c r="FT185" s="178">
        <v>42.633362643366254</v>
      </c>
      <c r="FU185" s="380">
        <v>45.90803557289054</v>
      </c>
      <c r="FV185" s="380">
        <v>46.198053532685577</v>
      </c>
      <c r="FW185" s="380">
        <v>46.34258942347418</v>
      </c>
      <c r="FX185" s="380">
        <f t="shared" si="24"/>
        <v>46.663005124839273</v>
      </c>
      <c r="FY185" s="380">
        <v>32.089421853597131</v>
      </c>
      <c r="FZ185" s="380">
        <v>32.786151487180007</v>
      </c>
      <c r="GA185" s="380">
        <v>33.861186506409254</v>
      </c>
      <c r="GB185" s="380">
        <v>20.404746334943159</v>
      </c>
      <c r="GC185" s="380">
        <v>19.492140225307296</v>
      </c>
    </row>
    <row r="186" spans="2:185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178"/>
      <c r="BR186" s="178"/>
      <c r="BS186" s="178"/>
      <c r="BT186" s="178"/>
      <c r="BU186" s="178"/>
      <c r="BV186" s="178"/>
      <c r="BW186" s="178"/>
      <c r="BX186" s="178"/>
      <c r="BY186" s="178"/>
      <c r="BZ186" s="178"/>
      <c r="CA186" s="178"/>
      <c r="CB186" s="178"/>
      <c r="CC186" s="178"/>
      <c r="CD186" s="178"/>
      <c r="CE186" s="178"/>
      <c r="CF186" s="178"/>
      <c r="CG186" s="178"/>
      <c r="CH186" s="178"/>
      <c r="CI186" s="178"/>
      <c r="CJ186" s="178"/>
      <c r="CK186" s="178"/>
      <c r="CL186" s="178"/>
      <c r="CM186" s="178"/>
      <c r="CN186" s="178"/>
      <c r="CO186" s="178"/>
      <c r="CP186" s="178"/>
      <c r="CQ186" s="178"/>
      <c r="CR186" s="178"/>
      <c r="CS186" s="178"/>
      <c r="CT186" s="178"/>
      <c r="CU186" s="178"/>
      <c r="CV186" s="178"/>
      <c r="CW186" s="178"/>
      <c r="CX186" s="178"/>
      <c r="CY186" s="178"/>
      <c r="CZ186" s="178"/>
      <c r="DA186" s="178"/>
      <c r="DB186" s="178"/>
      <c r="DC186" s="178"/>
      <c r="DD186" s="178"/>
      <c r="DE186" s="178"/>
      <c r="DF186" s="178"/>
      <c r="DG186" s="178"/>
      <c r="DH186" s="178"/>
      <c r="DI186" s="178"/>
      <c r="DJ186" s="178"/>
      <c r="DK186" s="178"/>
      <c r="DL186" s="178"/>
      <c r="DM186" s="178"/>
      <c r="DN186" s="178"/>
      <c r="DO186" s="178"/>
      <c r="DP186" s="178"/>
      <c r="DQ186" s="178"/>
      <c r="DR186" s="178"/>
      <c r="DS186" s="178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178"/>
      <c r="ED186" s="178"/>
      <c r="EE186" s="178"/>
      <c r="EF186" s="178"/>
      <c r="EG186" s="178"/>
      <c r="EH186" s="178"/>
      <c r="EI186" s="178"/>
      <c r="EJ186" s="178"/>
      <c r="EK186" s="178"/>
      <c r="EL186" s="178"/>
      <c r="EM186" s="178"/>
      <c r="EN186" s="178"/>
      <c r="EO186" s="178"/>
      <c r="EP186" s="178"/>
      <c r="EQ186" s="178"/>
      <c r="ER186" s="178"/>
      <c r="ES186" s="178"/>
      <c r="ET186" s="178"/>
      <c r="EU186" s="178"/>
      <c r="EV186" s="178"/>
      <c r="EW186" s="178"/>
      <c r="EX186" s="178"/>
      <c r="EY186" s="178"/>
      <c r="EZ186" s="178"/>
      <c r="FA186" s="178"/>
      <c r="FB186" s="178"/>
      <c r="FC186" s="178"/>
      <c r="FD186" s="178"/>
      <c r="FE186" s="178"/>
      <c r="FF186" s="178"/>
      <c r="FG186" s="178"/>
      <c r="FH186" s="178"/>
      <c r="FI186" s="178"/>
      <c r="FJ186" s="178"/>
      <c r="FK186" s="178"/>
      <c r="FL186" s="178"/>
      <c r="FM186" s="178"/>
      <c r="FN186" s="178"/>
      <c r="FO186" s="178">
        <v>2.8260293350323984E-2</v>
      </c>
      <c r="FP186" s="178">
        <v>2.8260293350323984E-2</v>
      </c>
      <c r="FQ186" s="178">
        <v>0.14829420570234841</v>
      </c>
      <c r="FR186" s="178">
        <v>0.33857596469319962</v>
      </c>
      <c r="FS186" s="178">
        <v>0.55932083181551295</v>
      </c>
      <c r="FT186" s="178">
        <v>0.61965642431460743</v>
      </c>
      <c r="FU186" s="380">
        <v>0.7102141150964858</v>
      </c>
      <c r="FV186" s="380">
        <v>1.0224157788532917</v>
      </c>
      <c r="FW186" s="380">
        <v>1.2446650935667769</v>
      </c>
      <c r="FX186" s="380">
        <f t="shared" si="24"/>
        <v>1.2649120018946469</v>
      </c>
      <c r="FY186" s="380">
        <v>1.2750384930948266</v>
      </c>
      <c r="FZ186" s="380">
        <v>38.084834005783506</v>
      </c>
      <c r="GA186" s="380">
        <v>38.101047082878203</v>
      </c>
      <c r="GB186" s="380">
        <v>43.694139489734773</v>
      </c>
      <c r="GC186" s="380">
        <v>43.722843872373552</v>
      </c>
    </row>
    <row r="187" spans="2:185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178"/>
      <c r="BR187" s="178"/>
      <c r="BS187" s="178"/>
      <c r="BT187" s="178"/>
      <c r="BU187" s="178"/>
      <c r="BV187" s="178"/>
      <c r="BW187" s="178"/>
      <c r="BX187" s="178"/>
      <c r="BY187" s="178"/>
      <c r="BZ187" s="178"/>
      <c r="CA187" s="178"/>
      <c r="CB187" s="178"/>
      <c r="CC187" s="178"/>
      <c r="CD187" s="178"/>
      <c r="CE187" s="178"/>
      <c r="CF187" s="178"/>
      <c r="CG187" s="178"/>
      <c r="CH187" s="178"/>
      <c r="CI187" s="178"/>
      <c r="CJ187" s="178"/>
      <c r="CK187" s="178"/>
      <c r="CL187" s="178"/>
      <c r="CM187" s="178"/>
      <c r="CN187" s="178"/>
      <c r="CO187" s="178"/>
      <c r="CP187" s="178"/>
      <c r="CQ187" s="178"/>
      <c r="CR187" s="178"/>
      <c r="CS187" s="178"/>
      <c r="CT187" s="178"/>
      <c r="CU187" s="178"/>
      <c r="CV187" s="178"/>
      <c r="CW187" s="178"/>
      <c r="CX187" s="178"/>
      <c r="CY187" s="178"/>
      <c r="CZ187" s="178"/>
      <c r="DA187" s="178"/>
      <c r="DB187" s="178"/>
      <c r="DC187" s="178"/>
      <c r="DD187" s="178"/>
      <c r="DE187" s="178"/>
      <c r="DF187" s="178"/>
      <c r="DG187" s="178"/>
      <c r="DH187" s="178"/>
      <c r="DI187" s="178"/>
      <c r="DJ187" s="178"/>
      <c r="DK187" s="178"/>
      <c r="DL187" s="178"/>
      <c r="DM187" s="178"/>
      <c r="DN187" s="178"/>
      <c r="DO187" s="178"/>
      <c r="DP187" s="178"/>
      <c r="DQ187" s="178"/>
      <c r="DR187" s="178"/>
      <c r="DS187" s="178"/>
      <c r="DT187" s="178"/>
      <c r="DU187" s="178"/>
      <c r="DV187" s="178"/>
      <c r="DW187" s="178"/>
      <c r="DX187" s="178"/>
      <c r="DY187" s="178"/>
      <c r="DZ187" s="178"/>
      <c r="EA187" s="178"/>
      <c r="EB187" s="178"/>
      <c r="EC187" s="178"/>
      <c r="ED187" s="178"/>
      <c r="EE187" s="178"/>
      <c r="EF187" s="178"/>
      <c r="EG187" s="178"/>
      <c r="EH187" s="178"/>
      <c r="EI187" s="178"/>
      <c r="EJ187" s="178"/>
      <c r="EK187" s="178"/>
      <c r="EL187" s="178"/>
      <c r="EM187" s="178"/>
      <c r="EN187" s="178"/>
      <c r="EO187" s="178"/>
      <c r="EP187" s="178"/>
      <c r="EQ187" s="178"/>
      <c r="ER187" s="178"/>
      <c r="ES187" s="178"/>
      <c r="ET187" s="178"/>
      <c r="EU187" s="178"/>
      <c r="EV187" s="178"/>
      <c r="EW187" s="178"/>
      <c r="EX187" s="178"/>
      <c r="EY187" s="178"/>
      <c r="EZ187" s="178"/>
      <c r="FA187" s="178"/>
      <c r="FB187" s="178"/>
      <c r="FC187" s="178"/>
      <c r="FD187" s="178"/>
      <c r="FE187" s="178"/>
      <c r="FF187" s="178"/>
      <c r="FG187" s="178"/>
      <c r="FH187" s="178"/>
      <c r="FI187" s="178"/>
      <c r="FJ187" s="178"/>
      <c r="FK187" s="178"/>
      <c r="FL187" s="178"/>
      <c r="FM187" s="178"/>
      <c r="FN187" s="178"/>
      <c r="FO187" s="178">
        <v>8.6581101083764711</v>
      </c>
      <c r="FP187" s="178">
        <v>9.5469733395104228</v>
      </c>
      <c r="FQ187" s="178">
        <v>11.344969022492535</v>
      </c>
      <c r="FR187" s="178">
        <v>13.330696775309715</v>
      </c>
      <c r="FS187" s="178">
        <v>15.246018223943047</v>
      </c>
      <c r="FT187" s="178">
        <v>16.35945087013053</v>
      </c>
      <c r="FU187" s="380">
        <v>18.68247923970705</v>
      </c>
      <c r="FV187" s="380">
        <v>21.156749133516062</v>
      </c>
      <c r="FW187" s="380">
        <v>24.040003451021661</v>
      </c>
      <c r="FX187" s="380">
        <f t="shared" si="24"/>
        <v>28.311302567574657</v>
      </c>
      <c r="FY187" s="380">
        <v>30.660163736682257</v>
      </c>
      <c r="FZ187" s="380">
        <v>31.706581895933915</v>
      </c>
      <c r="GA187" s="380">
        <v>34.332476332595732</v>
      </c>
      <c r="GB187" s="380">
        <v>37.309962449605585</v>
      </c>
      <c r="GC187" s="380">
        <v>37.538409245616869</v>
      </c>
    </row>
    <row r="188" spans="2:185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8"/>
      <c r="BX188" s="178"/>
      <c r="BY188" s="178"/>
      <c r="BZ188" s="178"/>
      <c r="CA188" s="178"/>
      <c r="CB188" s="178"/>
      <c r="CC188" s="178"/>
      <c r="CD188" s="178"/>
      <c r="CE188" s="178"/>
      <c r="CF188" s="178"/>
      <c r="CG188" s="178"/>
      <c r="CH188" s="178"/>
      <c r="CI188" s="178"/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8"/>
      <c r="EG188" s="178"/>
      <c r="EH188" s="178"/>
      <c r="EI188" s="178"/>
      <c r="EJ188" s="178"/>
      <c r="EK188" s="178"/>
      <c r="EL188" s="178"/>
      <c r="EM188" s="178"/>
      <c r="EN188" s="178"/>
      <c r="EO188" s="178"/>
      <c r="EP188" s="178"/>
      <c r="EQ188" s="178"/>
      <c r="ER188" s="178"/>
      <c r="ES188" s="178"/>
      <c r="ET188" s="178"/>
      <c r="EU188" s="178"/>
      <c r="EV188" s="178"/>
      <c r="EW188" s="178"/>
      <c r="EX188" s="178"/>
      <c r="EY188" s="178"/>
      <c r="EZ188" s="178"/>
      <c r="FA188" s="178"/>
      <c r="FB188" s="178"/>
      <c r="FC188" s="178"/>
      <c r="FD188" s="178"/>
      <c r="FE188" s="178"/>
      <c r="FF188" s="178"/>
      <c r="FG188" s="178"/>
      <c r="FH188" s="178"/>
      <c r="FI188" s="178"/>
      <c r="FJ188" s="178"/>
      <c r="FK188" s="178"/>
      <c r="FL188" s="178"/>
      <c r="FM188" s="178"/>
      <c r="FN188" s="178"/>
      <c r="FO188" s="178">
        <v>21.520831834787945</v>
      </c>
      <c r="FP188" s="178">
        <v>38.281077631483448</v>
      </c>
      <c r="FQ188" s="178">
        <v>44.752632064636842</v>
      </c>
      <c r="FR188" s="178">
        <v>46.196692639902558</v>
      </c>
      <c r="FS188" s="178">
        <v>46.63410171332405</v>
      </c>
      <c r="FT188" s="178">
        <v>43.730740750170604</v>
      </c>
      <c r="FU188" s="380">
        <v>41.8302158576777</v>
      </c>
      <c r="FV188" s="380">
        <v>40.303804569320015</v>
      </c>
      <c r="FW188" s="380">
        <v>40.289775591760836</v>
      </c>
      <c r="FX188" s="380">
        <f t="shared" si="24"/>
        <v>40.275748016959142</v>
      </c>
      <c r="FY188" s="380">
        <v>22.404666681465237</v>
      </c>
      <c r="FZ188" s="380">
        <v>22.380190643336562</v>
      </c>
      <c r="GA188" s="380">
        <v>22.37516625193836</v>
      </c>
      <c r="GB188" s="380">
        <v>22.812983164358069</v>
      </c>
      <c r="GC188" s="380">
        <v>60.144938879775303</v>
      </c>
    </row>
    <row r="189" spans="2:185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78"/>
      <c r="DK189" s="178"/>
      <c r="DL189" s="178"/>
      <c r="DM189" s="178"/>
      <c r="DN189" s="178"/>
      <c r="DO189" s="178"/>
      <c r="DP189" s="178"/>
      <c r="DQ189" s="178"/>
      <c r="DR189" s="178"/>
      <c r="DS189" s="178"/>
      <c r="DT189" s="178"/>
      <c r="DU189" s="178"/>
      <c r="DV189" s="178"/>
      <c r="DW189" s="178"/>
      <c r="DX189" s="178"/>
      <c r="DY189" s="178"/>
      <c r="DZ189" s="178"/>
      <c r="EA189" s="178"/>
      <c r="EB189" s="178"/>
      <c r="EC189" s="178"/>
      <c r="ED189" s="178"/>
      <c r="EE189" s="178"/>
      <c r="EF189" s="178"/>
      <c r="EG189" s="178"/>
      <c r="EH189" s="178"/>
      <c r="EI189" s="178"/>
      <c r="EJ189" s="178"/>
      <c r="EK189" s="178"/>
      <c r="EL189" s="178"/>
      <c r="EM189" s="178"/>
      <c r="EN189" s="178"/>
      <c r="EO189" s="178"/>
      <c r="EP189" s="178"/>
      <c r="EQ189" s="178"/>
      <c r="ER189" s="178"/>
      <c r="ES189" s="178"/>
      <c r="ET189" s="178"/>
      <c r="EU189" s="178"/>
      <c r="EV189" s="178"/>
      <c r="EW189" s="178"/>
      <c r="EX189" s="178"/>
      <c r="EY189" s="178"/>
      <c r="EZ189" s="178"/>
      <c r="FA189" s="178"/>
      <c r="FB189" s="178"/>
      <c r="FC189" s="178"/>
      <c r="FD189" s="178"/>
      <c r="FE189" s="178"/>
      <c r="FF189" s="178"/>
      <c r="FG189" s="178"/>
      <c r="FH189" s="178"/>
      <c r="FI189" s="178"/>
      <c r="FJ189" s="178"/>
      <c r="FK189" s="178"/>
      <c r="FL189" s="178"/>
      <c r="FM189" s="178"/>
      <c r="FN189" s="178"/>
      <c r="FO189" s="178">
        <v>12.529404371428686</v>
      </c>
      <c r="FP189" s="178">
        <v>14.076585581277957</v>
      </c>
      <c r="FQ189" s="178">
        <v>16.514604060400707</v>
      </c>
      <c r="FR189" s="178">
        <v>18.656842358072545</v>
      </c>
      <c r="FS189" s="178">
        <v>22.625022954943685</v>
      </c>
      <c r="FT189" s="178">
        <v>25.521772876857018</v>
      </c>
      <c r="FU189" s="380">
        <v>28.383589665286578</v>
      </c>
      <c r="FV189" s="380">
        <v>31.232036979571841</v>
      </c>
      <c r="FW189" s="380">
        <v>33.372535803378625</v>
      </c>
      <c r="FX189" s="380">
        <f t="shared" si="24"/>
        <v>35.695961152422925</v>
      </c>
      <c r="FY189" s="380">
        <v>37.2029531534277</v>
      </c>
      <c r="FZ189" s="380">
        <v>38.124779140428288</v>
      </c>
      <c r="GA189" s="380">
        <v>38.609459974838892</v>
      </c>
      <c r="GB189" s="380">
        <v>38.65032762888552</v>
      </c>
      <c r="GC189" s="380">
        <v>38.366954696505331</v>
      </c>
    </row>
    <row r="190" spans="2:185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178"/>
      <c r="CK190" s="178"/>
      <c r="CL190" s="178"/>
      <c r="CM190" s="178"/>
      <c r="CN190" s="178"/>
      <c r="CO190" s="178"/>
      <c r="CP190" s="178"/>
      <c r="CQ190" s="178"/>
      <c r="CR190" s="178"/>
      <c r="CS190" s="178"/>
      <c r="CT190" s="178"/>
      <c r="CU190" s="178"/>
      <c r="CV190" s="178"/>
      <c r="CW190" s="178"/>
      <c r="CX190" s="178"/>
      <c r="CY190" s="178"/>
      <c r="CZ190" s="178"/>
      <c r="DA190" s="178"/>
      <c r="DB190" s="178"/>
      <c r="DC190" s="178"/>
      <c r="DD190" s="178"/>
      <c r="DE190" s="178"/>
      <c r="DF190" s="178"/>
      <c r="DG190" s="178"/>
      <c r="DH190" s="178"/>
      <c r="DI190" s="178"/>
      <c r="DJ190" s="178"/>
      <c r="DK190" s="178"/>
      <c r="DL190" s="178"/>
      <c r="DM190" s="178"/>
      <c r="DN190" s="178"/>
      <c r="DO190" s="178"/>
      <c r="DP190" s="178"/>
      <c r="DQ190" s="178"/>
      <c r="DR190" s="178"/>
      <c r="DS190" s="178"/>
      <c r="DT190" s="178"/>
      <c r="DU190" s="178"/>
      <c r="DV190" s="178"/>
      <c r="DW190" s="178"/>
      <c r="DX190" s="178"/>
      <c r="DY190" s="178"/>
      <c r="DZ190" s="178"/>
      <c r="EA190" s="178"/>
      <c r="EB190" s="178"/>
      <c r="EC190" s="178"/>
      <c r="ED190" s="178"/>
      <c r="EE190" s="178"/>
      <c r="EF190" s="178"/>
      <c r="EG190" s="178"/>
      <c r="EH190" s="178"/>
      <c r="EI190" s="178"/>
      <c r="EJ190" s="178"/>
      <c r="EK190" s="178"/>
      <c r="EL190" s="178"/>
      <c r="EM190" s="178"/>
      <c r="EN190" s="178"/>
      <c r="EO190" s="178"/>
      <c r="EP190" s="178"/>
      <c r="EQ190" s="178"/>
      <c r="ER190" s="178"/>
      <c r="ES190" s="178"/>
      <c r="ET190" s="178"/>
      <c r="EU190" s="178"/>
      <c r="EV190" s="178"/>
      <c r="EW190" s="178"/>
      <c r="EX190" s="178"/>
      <c r="EY190" s="178"/>
      <c r="EZ190" s="178"/>
      <c r="FA190" s="178"/>
      <c r="FB190" s="178"/>
      <c r="FC190" s="178"/>
      <c r="FD190" s="178"/>
      <c r="FE190" s="178"/>
      <c r="FF190" s="178"/>
      <c r="FG190" s="178"/>
      <c r="FH190" s="178"/>
      <c r="FI190" s="178"/>
      <c r="FJ190" s="178"/>
      <c r="FK190" s="178"/>
      <c r="FL190" s="178"/>
      <c r="FM190" s="178"/>
      <c r="FN190" s="178"/>
      <c r="FO190" s="178">
        <v>17.744462147451266</v>
      </c>
      <c r="FP190" s="178">
        <v>20.809267525992414</v>
      </c>
      <c r="FQ190" s="178">
        <v>22.810373226928824</v>
      </c>
      <c r="FR190" s="178">
        <v>26.69538999204093</v>
      </c>
      <c r="FS190" s="178">
        <v>29.54951003138342</v>
      </c>
      <c r="FT190" s="178">
        <v>33.075451763235208</v>
      </c>
      <c r="FU190" s="380">
        <v>38.611495754571365</v>
      </c>
      <c r="FV190" s="380">
        <v>43.41574528650132</v>
      </c>
      <c r="FW190" s="380">
        <v>47.760381988168298</v>
      </c>
      <c r="FX190" s="380">
        <f t="shared" si="24"/>
        <v>52.830303861225225</v>
      </c>
      <c r="FY190" s="380">
        <v>52.830303861225225</v>
      </c>
      <c r="FZ190" s="380">
        <v>55.191256110188377</v>
      </c>
      <c r="GA190" s="380">
        <v>56.33852252630804</v>
      </c>
      <c r="GB190" s="380">
        <v>56.3234421247911</v>
      </c>
      <c r="GC190" s="380">
        <v>57.116575014876858</v>
      </c>
    </row>
    <row r="191" spans="2:185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</row>
    <row r="192" spans="2:185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</row>
    <row r="193" spans="2:185" s="319" customFormat="1">
      <c r="B193" s="319" t="s">
        <v>112</v>
      </c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>
        <v>0.61612300000000009</v>
      </c>
      <c r="FE193" s="180">
        <v>0.70197966666666667</v>
      </c>
      <c r="FF193" s="180">
        <v>0.58799866666666667</v>
      </c>
      <c r="FG193" s="180">
        <v>0.78278933333333345</v>
      </c>
      <c r="FH193" s="180">
        <v>1.0488406666666668</v>
      </c>
      <c r="FI193" s="180">
        <v>1.0372750000000002</v>
      </c>
      <c r="FJ193" s="180">
        <v>1.1631016666666667</v>
      </c>
      <c r="FK193" s="180">
        <v>1.0654329999999999</v>
      </c>
      <c r="FL193" s="180">
        <v>1.1456143333333335</v>
      </c>
      <c r="FM193" s="180">
        <v>3.1109713333333331</v>
      </c>
      <c r="FN193" s="180">
        <v>1.2835843333333334</v>
      </c>
      <c r="FO193" s="180">
        <v>1.4624882788352127</v>
      </c>
      <c r="FP193" s="180">
        <v>3.1109713333333331</v>
      </c>
      <c r="FQ193" s="180">
        <v>3.4069289999999999</v>
      </c>
      <c r="FR193" s="180">
        <v>3.594260666666667</v>
      </c>
      <c r="FS193" s="180">
        <v>3.1480153333333343</v>
      </c>
      <c r="FT193" s="180">
        <v>3.5792893333333349</v>
      </c>
      <c r="FU193" s="362">
        <v>3.3852283333333331</v>
      </c>
      <c r="FV193" s="362">
        <v>4.6532086666666679</v>
      </c>
      <c r="FW193" s="362">
        <v>3.5602833333333335</v>
      </c>
      <c r="FX193" s="362">
        <f t="shared" ref="FX193" si="25">+SUM(FX194:FX205)</f>
        <v>2.3954666666666675</v>
      </c>
      <c r="FY193" s="362">
        <v>1.7785640000000003</v>
      </c>
      <c r="FZ193" s="362">
        <v>1.7376863333333334</v>
      </c>
      <c r="GA193" s="362">
        <v>2.2736596666666666</v>
      </c>
      <c r="GB193" s="362">
        <v>2.278605666666667</v>
      </c>
      <c r="GC193" s="362">
        <v>2.2236353333333332</v>
      </c>
    </row>
    <row r="194" spans="2:185" s="234" customFormat="1">
      <c r="B194" s="234" t="s">
        <v>113</v>
      </c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  <c r="CR194" s="178"/>
      <c r="CS194" s="178"/>
      <c r="CT194" s="178"/>
      <c r="CU194" s="178"/>
      <c r="CV194" s="178"/>
      <c r="CW194" s="178"/>
      <c r="CX194" s="178"/>
      <c r="CY194" s="178"/>
      <c r="CZ194" s="178"/>
      <c r="DA194" s="178"/>
      <c r="DB194" s="178"/>
      <c r="DC194" s="178"/>
      <c r="DD194" s="178"/>
      <c r="DE194" s="178"/>
      <c r="DF194" s="178"/>
      <c r="DG194" s="178"/>
      <c r="DH194" s="178"/>
      <c r="DI194" s="178"/>
      <c r="DJ194" s="178"/>
      <c r="DK194" s="178"/>
      <c r="DL194" s="178"/>
      <c r="DM194" s="178"/>
      <c r="DN194" s="178"/>
      <c r="DO194" s="178"/>
      <c r="DP194" s="178"/>
      <c r="DQ194" s="178"/>
      <c r="DR194" s="178"/>
      <c r="DS194" s="178"/>
      <c r="DT194" s="178"/>
      <c r="DU194" s="178"/>
      <c r="DV194" s="178"/>
      <c r="DW194" s="178"/>
      <c r="DX194" s="178"/>
      <c r="DY194" s="178"/>
      <c r="DZ194" s="178"/>
      <c r="EA194" s="178"/>
      <c r="EB194" s="178"/>
      <c r="EC194" s="178"/>
      <c r="ED194" s="178"/>
      <c r="EE194" s="178"/>
      <c r="EF194" s="178"/>
      <c r="EG194" s="178"/>
      <c r="EH194" s="178"/>
      <c r="EI194" s="178"/>
      <c r="EJ194" s="178"/>
      <c r="EK194" s="178"/>
      <c r="EL194" s="178"/>
      <c r="EM194" s="178"/>
      <c r="EN194" s="178"/>
      <c r="EO194" s="178"/>
      <c r="EP194" s="178"/>
      <c r="EQ194" s="178"/>
      <c r="ER194" s="178"/>
      <c r="ES194" s="178"/>
      <c r="ET194" s="178"/>
      <c r="EU194" s="178"/>
      <c r="EV194" s="178"/>
      <c r="EW194" s="178"/>
      <c r="EX194" s="178"/>
      <c r="EY194" s="178"/>
      <c r="EZ194" s="178"/>
      <c r="FA194" s="178"/>
      <c r="FB194" s="178"/>
      <c r="FC194" s="178"/>
      <c r="FD194" s="178">
        <v>0.16505500000000001</v>
      </c>
      <c r="FE194" s="178">
        <v>0.4251416666666667</v>
      </c>
      <c r="FF194" s="178">
        <v>0.32010666666666671</v>
      </c>
      <c r="FG194" s="178">
        <v>0.36512166666666673</v>
      </c>
      <c r="FH194" s="178">
        <v>0.45015000000000005</v>
      </c>
      <c r="FI194" s="178">
        <v>0.55518500000000015</v>
      </c>
      <c r="FJ194" s="178">
        <v>0.66022000000000003</v>
      </c>
      <c r="FK194" s="178">
        <v>0.56518833333333329</v>
      </c>
      <c r="FL194" s="178">
        <v>0.60520166666666675</v>
      </c>
      <c r="FM194" s="178">
        <v>0.77525833333333338</v>
      </c>
      <c r="FN194" s="178">
        <v>0.71023666666666674</v>
      </c>
      <c r="FO194" s="178">
        <v>0.73352830968277527</v>
      </c>
      <c r="FP194" s="178">
        <v>0.77525833333333338</v>
      </c>
      <c r="FQ194" s="178">
        <v>2.0806933333333335</v>
      </c>
      <c r="FR194" s="178">
        <v>1.8756250000000003</v>
      </c>
      <c r="FS194" s="178">
        <v>1.6455483333333336</v>
      </c>
      <c r="FT194" s="178">
        <v>2.1657216666666672</v>
      </c>
      <c r="FU194" s="380">
        <v>1.6805600000000001</v>
      </c>
      <c r="FV194" s="380">
        <v>3.1110366666666671</v>
      </c>
      <c r="FW194" s="380">
        <v>2.2657550000000004</v>
      </c>
      <c r="FX194" s="380">
        <f t="shared" ref="FX194:FX205" si="26">+FX86</f>
        <v>1.0703566666666668</v>
      </c>
      <c r="FY194" s="380">
        <v>0.41513833333333339</v>
      </c>
      <c r="FZ194" s="380">
        <v>0.56518833333333329</v>
      </c>
      <c r="GA194" s="380">
        <v>1.0453483333333333</v>
      </c>
      <c r="GB194" s="380">
        <v>1.0153383333333332</v>
      </c>
      <c r="GC194" s="380">
        <v>0.71523833333333342</v>
      </c>
    </row>
    <row r="195" spans="2:185" s="234" customFormat="1">
      <c r="B195" s="234" t="s">
        <v>114</v>
      </c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178"/>
      <c r="BR195" s="178"/>
      <c r="BS195" s="178"/>
      <c r="BT195" s="178"/>
      <c r="BU195" s="178"/>
      <c r="BV195" s="178"/>
      <c r="BW195" s="178"/>
      <c r="BX195" s="178"/>
      <c r="BY195" s="178"/>
      <c r="BZ195" s="178"/>
      <c r="CA195" s="178"/>
      <c r="CB195" s="178"/>
      <c r="CC195" s="178"/>
      <c r="CD195" s="178"/>
      <c r="CE195" s="178"/>
      <c r="CF195" s="178"/>
      <c r="CG195" s="178"/>
      <c r="CH195" s="178"/>
      <c r="CI195" s="178"/>
      <c r="CJ195" s="178"/>
      <c r="CK195" s="178"/>
      <c r="CL195" s="178"/>
      <c r="CM195" s="178"/>
      <c r="CN195" s="178"/>
      <c r="CO195" s="178"/>
      <c r="CP195" s="178"/>
      <c r="CQ195" s="178"/>
      <c r="CR195" s="178"/>
      <c r="CS195" s="178"/>
      <c r="CT195" s="178"/>
      <c r="CU195" s="178"/>
      <c r="CV195" s="178"/>
      <c r="CW195" s="178"/>
      <c r="CX195" s="178"/>
      <c r="CY195" s="178"/>
      <c r="CZ195" s="178"/>
      <c r="DA195" s="178"/>
      <c r="DB195" s="178"/>
      <c r="DC195" s="178"/>
      <c r="DD195" s="178"/>
      <c r="DE195" s="178"/>
      <c r="DF195" s="178"/>
      <c r="DG195" s="178"/>
      <c r="DH195" s="178"/>
      <c r="DI195" s="178"/>
      <c r="DJ195" s="178"/>
      <c r="DK195" s="178"/>
      <c r="DL195" s="178"/>
      <c r="DM195" s="178"/>
      <c r="DN195" s="178"/>
      <c r="DO195" s="178"/>
      <c r="DP195" s="178"/>
      <c r="DQ195" s="178"/>
      <c r="DR195" s="178"/>
      <c r="DS195" s="178"/>
      <c r="DT195" s="178"/>
      <c r="DU195" s="178"/>
      <c r="DV195" s="178"/>
      <c r="DW195" s="178"/>
      <c r="DX195" s="178"/>
      <c r="DY195" s="178"/>
      <c r="DZ195" s="178"/>
      <c r="EA195" s="178"/>
      <c r="EB195" s="178"/>
      <c r="EC195" s="178"/>
      <c r="ED195" s="178"/>
      <c r="EE195" s="178"/>
      <c r="EF195" s="178"/>
      <c r="EG195" s="178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>
        <v>1.4062666666666668E-2</v>
      </c>
      <c r="FE195" s="178">
        <v>1.9900000000000001E-2</v>
      </c>
      <c r="FF195" s="178">
        <v>2.1492000000000001E-2</v>
      </c>
      <c r="FG195" s="178">
        <v>2.3349333333333333E-2</v>
      </c>
      <c r="FH195" s="178">
        <v>2.7329333333333334E-2</v>
      </c>
      <c r="FI195" s="178">
        <v>2.759466666666667E-2</v>
      </c>
      <c r="FJ195" s="178">
        <v>4.3249333333333334E-2</v>
      </c>
      <c r="FK195" s="178">
        <v>2.6268E-2</v>
      </c>
      <c r="FL195" s="178">
        <v>4.6433333333333333E-2</v>
      </c>
      <c r="FM195" s="178">
        <v>6.5006666666666671E-2</v>
      </c>
      <c r="FN195" s="178">
        <v>5.2270666666666667E-2</v>
      </c>
      <c r="FO195" s="178">
        <v>5.4772993898332824E-2</v>
      </c>
      <c r="FP195" s="178">
        <v>6.5006666666666671E-2</v>
      </c>
      <c r="FQ195" s="178">
        <v>0.14805599999999999</v>
      </c>
      <c r="FR195" s="178">
        <v>0.11568533333333335</v>
      </c>
      <c r="FS195" s="178">
        <v>9.4989333333333328E-2</v>
      </c>
      <c r="FT195" s="178">
        <v>0.12046133333333334</v>
      </c>
      <c r="FU195" s="380">
        <v>8.862133333333333E-2</v>
      </c>
      <c r="FV195" s="380">
        <v>0.10666399999999999</v>
      </c>
      <c r="FW195" s="380">
        <v>6.7129333333333333E-2</v>
      </c>
      <c r="FX195" s="380">
        <f t="shared" si="26"/>
        <v>6.9251999999999994E-2</v>
      </c>
      <c r="FY195" s="380">
        <v>7.0578666666666678E-2</v>
      </c>
      <c r="FZ195" s="380">
        <v>7.6946666666666663E-2</v>
      </c>
      <c r="GA195" s="380">
        <v>9.6846666666666664E-2</v>
      </c>
      <c r="GB195" s="380">
        <v>7.2966666666666666E-2</v>
      </c>
      <c r="GC195" s="380">
        <v>7.8273333333333334E-2</v>
      </c>
    </row>
    <row r="196" spans="2:185" s="234" customFormat="1">
      <c r="B196" s="234" t="s">
        <v>115</v>
      </c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178"/>
      <c r="BR196" s="178"/>
      <c r="BS196" s="178"/>
      <c r="BT196" s="178"/>
      <c r="BU196" s="178"/>
      <c r="BV196" s="178"/>
      <c r="BW196" s="178"/>
      <c r="BX196" s="178"/>
      <c r="BY196" s="178"/>
      <c r="BZ196" s="178"/>
      <c r="CA196" s="178"/>
      <c r="CB196" s="178"/>
      <c r="CC196" s="178"/>
      <c r="CD196" s="178"/>
      <c r="CE196" s="178"/>
      <c r="CF196" s="178"/>
      <c r="CG196" s="178"/>
      <c r="CH196" s="178"/>
      <c r="CI196" s="178"/>
      <c r="CJ196" s="178"/>
      <c r="CK196" s="178"/>
      <c r="CL196" s="178"/>
      <c r="CM196" s="178"/>
      <c r="CN196" s="178"/>
      <c r="CO196" s="178"/>
      <c r="CP196" s="178"/>
      <c r="CQ196" s="178"/>
      <c r="CR196" s="178"/>
      <c r="CS196" s="178"/>
      <c r="CT196" s="178"/>
      <c r="CU196" s="178"/>
      <c r="CV196" s="178"/>
      <c r="CW196" s="178"/>
      <c r="CX196" s="178"/>
      <c r="CY196" s="178"/>
      <c r="CZ196" s="178"/>
      <c r="DA196" s="178"/>
      <c r="DB196" s="178"/>
      <c r="DC196" s="178"/>
      <c r="DD196" s="178"/>
      <c r="DE196" s="178"/>
      <c r="DF196" s="178"/>
      <c r="DG196" s="178"/>
      <c r="DH196" s="178"/>
      <c r="DI196" s="178"/>
      <c r="DJ196" s="178"/>
      <c r="DK196" s="178"/>
      <c r="DL196" s="178"/>
      <c r="DM196" s="178"/>
      <c r="DN196" s="178"/>
      <c r="DO196" s="178"/>
      <c r="DP196" s="178"/>
      <c r="DQ196" s="178"/>
      <c r="DR196" s="178"/>
      <c r="DS196" s="178"/>
      <c r="DT196" s="178"/>
      <c r="DU196" s="178"/>
      <c r="DV196" s="178"/>
      <c r="DW196" s="178"/>
      <c r="DX196" s="178"/>
      <c r="DY196" s="178"/>
      <c r="DZ196" s="178"/>
      <c r="EA196" s="178"/>
      <c r="EB196" s="178"/>
      <c r="EC196" s="178"/>
      <c r="ED196" s="178"/>
      <c r="EE196" s="178"/>
      <c r="EF196" s="178"/>
      <c r="EG196" s="178"/>
      <c r="EH196" s="178"/>
      <c r="EI196" s="178"/>
      <c r="EJ196" s="178"/>
      <c r="EK196" s="178"/>
      <c r="EL196" s="178"/>
      <c r="EM196" s="178"/>
      <c r="EN196" s="178"/>
      <c r="EO196" s="178"/>
      <c r="EP196" s="178"/>
      <c r="EQ196" s="178"/>
      <c r="ER196" s="178"/>
      <c r="ES196" s="178"/>
      <c r="ET196" s="178"/>
      <c r="EU196" s="178"/>
      <c r="EV196" s="178"/>
      <c r="EW196" s="178"/>
      <c r="EX196" s="178"/>
      <c r="EY196" s="178"/>
      <c r="EZ196" s="178"/>
      <c r="FA196" s="178"/>
      <c r="FB196" s="178"/>
      <c r="FC196" s="178"/>
      <c r="FD196" s="178">
        <v>5.5967999999999997E-2</v>
      </c>
      <c r="FE196" s="178">
        <v>5.3635999999999996E-2</v>
      </c>
      <c r="FF196" s="178">
        <v>4.8971999999999995E-2</v>
      </c>
      <c r="FG196" s="178">
        <v>6.4518666666666669E-2</v>
      </c>
      <c r="FH196" s="178">
        <v>5.7522666666666666E-2</v>
      </c>
      <c r="FI196" s="178">
        <v>7.7733333333333335E-2</v>
      </c>
      <c r="FJ196" s="178">
        <v>7.1514666666666671E-2</v>
      </c>
      <c r="FK196" s="178">
        <v>9.3279999999999988E-2</v>
      </c>
      <c r="FL196" s="178">
        <v>0.10260800000000002</v>
      </c>
      <c r="FM196" s="178">
        <v>8.0065333333333336E-2</v>
      </c>
      <c r="FN196" s="178">
        <v>8.4729333333333337E-2</v>
      </c>
      <c r="FO196" s="178">
        <v>9.4546192023361467E-2</v>
      </c>
      <c r="FP196" s="178">
        <v>8.0065333333333336E-2</v>
      </c>
      <c r="FQ196" s="178">
        <v>0.13136933333333334</v>
      </c>
      <c r="FR196" s="178">
        <v>0.12748266666666666</v>
      </c>
      <c r="FS196" s="178">
        <v>0.14924799999999999</v>
      </c>
      <c r="FT196" s="178">
        <v>0.19588799999999998</v>
      </c>
      <c r="FU196" s="380">
        <v>0.26584800000000003</v>
      </c>
      <c r="FV196" s="380">
        <v>0.23009066666666667</v>
      </c>
      <c r="FW196" s="380">
        <v>0.21298933333333334</v>
      </c>
      <c r="FX196" s="380">
        <f t="shared" si="26"/>
        <v>0.28061733333333333</v>
      </c>
      <c r="FY196" s="380">
        <v>0.28294933333333339</v>
      </c>
      <c r="FZ196" s="380">
        <v>0.21454399999999998</v>
      </c>
      <c r="GA196" s="380">
        <v>0.23475466666666667</v>
      </c>
      <c r="GB196" s="380">
        <v>0.24019599999999999</v>
      </c>
      <c r="GC196" s="380">
        <v>0.23475466666666667</v>
      </c>
    </row>
    <row r="197" spans="2:185" s="234" customFormat="1">
      <c r="B197" s="234" t="s">
        <v>116</v>
      </c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8"/>
      <c r="CL197" s="178"/>
      <c r="CM197" s="178"/>
      <c r="CN197" s="178"/>
      <c r="CO197" s="178"/>
      <c r="CP197" s="178"/>
      <c r="CQ197" s="178"/>
      <c r="CR197" s="178"/>
      <c r="CS197" s="178"/>
      <c r="CT197" s="178"/>
      <c r="CU197" s="178"/>
      <c r="CV197" s="178"/>
      <c r="CW197" s="178"/>
      <c r="CX197" s="178"/>
      <c r="CY197" s="178"/>
      <c r="CZ197" s="178"/>
      <c r="DA197" s="178"/>
      <c r="DB197" s="178"/>
      <c r="DC197" s="178"/>
      <c r="DD197" s="178"/>
      <c r="DE197" s="178"/>
      <c r="DF197" s="178"/>
      <c r="DG197" s="178"/>
      <c r="DH197" s="178"/>
      <c r="DI197" s="178"/>
      <c r="DJ197" s="178"/>
      <c r="DK197" s="178"/>
      <c r="DL197" s="178"/>
      <c r="DM197" s="178"/>
      <c r="DN197" s="178"/>
      <c r="DO197" s="178"/>
      <c r="DP197" s="178"/>
      <c r="DQ197" s="178"/>
      <c r="DR197" s="178"/>
      <c r="DS197" s="178"/>
      <c r="DT197" s="178"/>
      <c r="DU197" s="178"/>
      <c r="DV197" s="178"/>
      <c r="DW197" s="178"/>
      <c r="DX197" s="178"/>
      <c r="DY197" s="178"/>
      <c r="DZ197" s="178"/>
      <c r="EA197" s="178"/>
      <c r="EB197" s="178"/>
      <c r="EC197" s="178"/>
      <c r="ED197" s="178"/>
      <c r="EE197" s="178"/>
      <c r="EF197" s="178"/>
      <c r="EG197" s="178"/>
      <c r="EH197" s="178"/>
      <c r="EI197" s="178"/>
      <c r="EJ197" s="178"/>
      <c r="EK197" s="178"/>
      <c r="EL197" s="178"/>
      <c r="EM197" s="178"/>
      <c r="EN197" s="178"/>
      <c r="EO197" s="178"/>
      <c r="EP197" s="178"/>
      <c r="EQ197" s="178"/>
      <c r="ER197" s="178"/>
      <c r="ES197" s="178"/>
      <c r="ET197" s="178"/>
      <c r="EU197" s="178"/>
      <c r="EV197" s="178"/>
      <c r="EW197" s="178"/>
      <c r="EX197" s="178"/>
      <c r="EY197" s="178"/>
      <c r="EZ197" s="178"/>
      <c r="FA197" s="178"/>
      <c r="FB197" s="178"/>
      <c r="FC197" s="178"/>
      <c r="FD197" s="178">
        <v>6.6359999999999995E-3</v>
      </c>
      <c r="FE197" s="178">
        <v>5.372E-3</v>
      </c>
      <c r="FF197" s="178">
        <v>3.4760000000000004E-3</v>
      </c>
      <c r="FG197" s="178">
        <v>1.2008000000000001E-2</v>
      </c>
      <c r="FH197" s="178">
        <v>4.0764000000000002E-2</v>
      </c>
      <c r="FI197" s="178">
        <v>6.4464000000000007E-2</v>
      </c>
      <c r="FJ197" s="178">
        <v>3.95E-2</v>
      </c>
      <c r="FK197" s="178">
        <v>2.0540000000000003E-2</v>
      </c>
      <c r="FL197" s="178">
        <v>3.0335999999999998E-2</v>
      </c>
      <c r="FM197" s="178">
        <v>0.231628</v>
      </c>
      <c r="FN197" s="178">
        <v>2.4648000000000003E-2</v>
      </c>
      <c r="FO197" s="178">
        <v>4.258889120077395E-2</v>
      </c>
      <c r="FP197" s="178">
        <v>0.231628</v>
      </c>
      <c r="FQ197" s="178">
        <v>8.7216000000000002E-2</v>
      </c>
      <c r="FR197" s="178">
        <v>5.6564000000000003E-2</v>
      </c>
      <c r="FS197" s="178">
        <v>0.11944800000000001</v>
      </c>
      <c r="FT197" s="178">
        <v>4.8664000000000006E-2</v>
      </c>
      <c r="FU197" s="380">
        <v>6.9520000000000012E-2</v>
      </c>
      <c r="FV197" s="380">
        <v>2.1172000000000003E-2</v>
      </c>
      <c r="FW197" s="380">
        <v>2.3700000000000002E-2</v>
      </c>
      <c r="FX197" s="380">
        <f t="shared" si="26"/>
        <v>1.1375999999999999E-2</v>
      </c>
      <c r="FY197" s="380">
        <v>1.1059999999999999E-2</v>
      </c>
      <c r="FZ197" s="380">
        <v>7.9000000000000008E-3</v>
      </c>
      <c r="GA197" s="380">
        <v>1.1059999999999999E-2</v>
      </c>
      <c r="GB197" s="380">
        <v>1.2956000000000001E-2</v>
      </c>
      <c r="GC197" s="380">
        <v>3.1283999999999999E-2</v>
      </c>
    </row>
    <row r="198" spans="2:185" s="234" customFormat="1">
      <c r="B198" s="234" t="s">
        <v>117</v>
      </c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  <c r="BS198" s="178"/>
      <c r="BT198" s="178"/>
      <c r="BU198" s="178"/>
      <c r="BV198" s="178"/>
      <c r="BW198" s="178"/>
      <c r="BX198" s="178"/>
      <c r="BY198" s="178"/>
      <c r="BZ198" s="178"/>
      <c r="CA198" s="178"/>
      <c r="CB198" s="178"/>
      <c r="CC198" s="178"/>
      <c r="CD198" s="178"/>
      <c r="CE198" s="178"/>
      <c r="CF198" s="178"/>
      <c r="CG198" s="178"/>
      <c r="CH198" s="178"/>
      <c r="CI198" s="178"/>
      <c r="CJ198" s="178"/>
      <c r="CK198" s="178"/>
      <c r="CL198" s="178"/>
      <c r="CM198" s="178"/>
      <c r="CN198" s="178"/>
      <c r="CO198" s="178"/>
      <c r="CP198" s="178"/>
      <c r="CQ198" s="178"/>
      <c r="CR198" s="178"/>
      <c r="CS198" s="178"/>
      <c r="CT198" s="178"/>
      <c r="CU198" s="178"/>
      <c r="CV198" s="178"/>
      <c r="CW198" s="178"/>
      <c r="CX198" s="178"/>
      <c r="CY198" s="178"/>
      <c r="CZ198" s="178"/>
      <c r="DA198" s="178"/>
      <c r="DB198" s="178"/>
      <c r="DC198" s="178"/>
      <c r="DD198" s="178"/>
      <c r="DE198" s="178"/>
      <c r="DF198" s="178"/>
      <c r="DG198" s="178"/>
      <c r="DH198" s="178"/>
      <c r="DI198" s="178"/>
      <c r="DJ198" s="178"/>
      <c r="DK198" s="178"/>
      <c r="DL198" s="178"/>
      <c r="DM198" s="178"/>
      <c r="DN198" s="178"/>
      <c r="DO198" s="178"/>
      <c r="DP198" s="178"/>
      <c r="DQ198" s="178"/>
      <c r="DR198" s="178"/>
      <c r="DS198" s="178"/>
      <c r="DT198" s="178"/>
      <c r="DU198" s="178"/>
      <c r="DV198" s="178"/>
      <c r="DW198" s="178"/>
      <c r="DX198" s="178"/>
      <c r="DY198" s="178"/>
      <c r="DZ198" s="178"/>
      <c r="EA198" s="178"/>
      <c r="EB198" s="178"/>
      <c r="EC198" s="178"/>
      <c r="ED198" s="178"/>
      <c r="EE198" s="178"/>
      <c r="EF198" s="178"/>
      <c r="EG198" s="178"/>
      <c r="EH198" s="178"/>
      <c r="EI198" s="178"/>
      <c r="EJ198" s="178"/>
      <c r="EK198" s="178"/>
      <c r="EL198" s="178"/>
      <c r="EM198" s="178"/>
      <c r="EN198" s="178"/>
      <c r="EO198" s="178"/>
      <c r="EP198" s="178"/>
      <c r="EQ198" s="178"/>
      <c r="ER198" s="178"/>
      <c r="ES198" s="178"/>
      <c r="ET198" s="178"/>
      <c r="EU198" s="178"/>
      <c r="EV198" s="178"/>
      <c r="EW198" s="178"/>
      <c r="EX198" s="178"/>
      <c r="EY198" s="178"/>
      <c r="EZ198" s="178"/>
      <c r="FA198" s="178"/>
      <c r="FB198" s="178"/>
      <c r="FC198" s="178"/>
      <c r="FD198" s="178">
        <v>5.7917333333333335E-2</v>
      </c>
      <c r="FE198" s="178">
        <v>5.2438666666666675E-2</v>
      </c>
      <c r="FF198" s="178">
        <v>4.5394666666666666E-2</v>
      </c>
      <c r="FG198" s="178">
        <v>5.4004000000000003E-2</v>
      </c>
      <c r="FH198" s="178">
        <v>6.0265333333333337E-2</v>
      </c>
      <c r="FI198" s="178">
        <v>8.0614666666666682E-2</v>
      </c>
      <c r="FJ198" s="178">
        <v>8.9223999999999998E-2</v>
      </c>
      <c r="FK198" s="178">
        <v>9.0789333333333333E-2</v>
      </c>
      <c r="FL198" s="178">
        <v>9.6268000000000006E-2</v>
      </c>
      <c r="FM198" s="178">
        <v>0.1174</v>
      </c>
      <c r="FN198" s="178">
        <v>0.10174666666666667</v>
      </c>
      <c r="FO198" s="178">
        <v>9.1193943019075921E-2</v>
      </c>
      <c r="FP198" s="178">
        <v>0.1174</v>
      </c>
      <c r="FQ198" s="178">
        <v>0.18862266666666672</v>
      </c>
      <c r="FR198" s="178">
        <v>0.17610000000000001</v>
      </c>
      <c r="FS198" s="178">
        <v>0.24419200000000005</v>
      </c>
      <c r="FT198" s="178">
        <v>0.20818933333333337</v>
      </c>
      <c r="FU198" s="380">
        <v>0.23323466666666667</v>
      </c>
      <c r="FV198" s="380">
        <v>0.23401733333333335</v>
      </c>
      <c r="FW198" s="380">
        <v>0.21366800000000002</v>
      </c>
      <c r="FX198" s="380">
        <f t="shared" si="26"/>
        <v>0.22227733333333333</v>
      </c>
      <c r="FY198" s="380">
        <v>0.32402399999999998</v>
      </c>
      <c r="FZ198" s="380">
        <v>0.35611333333333334</v>
      </c>
      <c r="GA198" s="380">
        <v>0.2097546666666667</v>
      </c>
      <c r="GB198" s="380">
        <v>0.15105466666666667</v>
      </c>
      <c r="GC198" s="380">
        <v>0.17531733333333335</v>
      </c>
    </row>
    <row r="199" spans="2:185" s="234" customFormat="1">
      <c r="B199" s="234" t="s">
        <v>118</v>
      </c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178"/>
      <c r="CK199" s="178"/>
      <c r="CL199" s="178"/>
      <c r="CM199" s="178"/>
      <c r="CN199" s="178"/>
      <c r="CO199" s="178"/>
      <c r="CP199" s="178"/>
      <c r="CQ199" s="178"/>
      <c r="CR199" s="178"/>
      <c r="CS199" s="178"/>
      <c r="CT199" s="178"/>
      <c r="CU199" s="178"/>
      <c r="CV199" s="178"/>
      <c r="CW199" s="178"/>
      <c r="CX199" s="178"/>
      <c r="CY199" s="178"/>
      <c r="CZ199" s="178"/>
      <c r="DA199" s="178"/>
      <c r="DB199" s="178"/>
      <c r="DC199" s="178"/>
      <c r="DD199" s="178"/>
      <c r="DE199" s="178"/>
      <c r="DF199" s="178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8"/>
      <c r="DX199" s="178"/>
      <c r="DY199" s="178"/>
      <c r="DZ199" s="178"/>
      <c r="EA199" s="178"/>
      <c r="EB199" s="178"/>
      <c r="EC199" s="178"/>
      <c r="ED199" s="178"/>
      <c r="EE199" s="178"/>
      <c r="EF199" s="178"/>
      <c r="EG199" s="178"/>
      <c r="EH199" s="178"/>
      <c r="EI199" s="178"/>
      <c r="EJ199" s="178"/>
      <c r="EK199" s="178"/>
      <c r="EL199" s="178"/>
      <c r="EM199" s="178"/>
      <c r="EN199" s="178"/>
      <c r="EO199" s="178"/>
      <c r="EP199" s="178"/>
      <c r="EQ199" s="178"/>
      <c r="ER199" s="178"/>
      <c r="ES199" s="178"/>
      <c r="ET199" s="178"/>
      <c r="EU199" s="178"/>
      <c r="EV199" s="178"/>
      <c r="EW199" s="178"/>
      <c r="EX199" s="178"/>
      <c r="EY199" s="178"/>
      <c r="EZ199" s="178"/>
      <c r="FA199" s="178"/>
      <c r="FB199" s="178"/>
      <c r="FC199" s="178"/>
      <c r="FD199" s="178">
        <v>3.9572000000000003E-2</v>
      </c>
      <c r="FE199" s="178">
        <v>4.2108666666666662E-2</v>
      </c>
      <c r="FF199" s="178">
        <v>4.1601333333333337E-2</v>
      </c>
      <c r="FG199" s="178">
        <v>1.6234666666666665E-2</v>
      </c>
      <c r="FH199" s="178">
        <v>1.6234666666666665E-2</v>
      </c>
      <c r="FI199" s="178">
        <v>5.9357999999999994E-2</v>
      </c>
      <c r="FJ199" s="178">
        <v>3.805E-2</v>
      </c>
      <c r="FK199" s="178">
        <v>5.7328666666666667E-2</v>
      </c>
      <c r="FL199" s="178">
        <v>0.10552533333333333</v>
      </c>
      <c r="FM199" s="178">
        <v>0.15524399999999999</v>
      </c>
      <c r="FN199" s="178">
        <v>7.1026666666666655E-2</v>
      </c>
      <c r="FO199" s="178">
        <v>9.8833878473813433E-2</v>
      </c>
      <c r="FP199" s="178">
        <v>0.15524399999999999</v>
      </c>
      <c r="FQ199" s="178">
        <v>0.24098333333333333</v>
      </c>
      <c r="FR199" s="178">
        <v>0.61742466666666662</v>
      </c>
      <c r="FS199" s="178">
        <v>0.17147866666666667</v>
      </c>
      <c r="FT199" s="178">
        <v>0.16792733333333335</v>
      </c>
      <c r="FU199" s="380">
        <v>0.21460200000000001</v>
      </c>
      <c r="FV199" s="380">
        <v>0.32012733333333332</v>
      </c>
      <c r="FW199" s="380">
        <v>0.20597733333333332</v>
      </c>
      <c r="FX199" s="380">
        <f t="shared" si="26"/>
        <v>0.15727333333333335</v>
      </c>
      <c r="FY199" s="380">
        <v>0.12125266666666666</v>
      </c>
      <c r="FZ199" s="380">
        <v>5.8343333333333323E-2</v>
      </c>
      <c r="GA199" s="380">
        <v>0.14712666666666666</v>
      </c>
      <c r="GB199" s="380">
        <v>0.100452</v>
      </c>
      <c r="GC199" s="380">
        <v>0.12531133333333336</v>
      </c>
    </row>
    <row r="200" spans="2:185" s="234" customFormat="1">
      <c r="B200" s="234" t="s">
        <v>343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/>
      <c r="AV200" s="178"/>
      <c r="AW200" s="178"/>
      <c r="AX200" s="178"/>
      <c r="AY200" s="178"/>
      <c r="AZ200" s="178"/>
      <c r="BA200" s="178"/>
      <c r="BB200" s="178"/>
      <c r="BC200" s="178"/>
      <c r="BD200" s="178"/>
      <c r="BE200" s="178"/>
      <c r="BF200" s="178"/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178"/>
      <c r="BR200" s="178"/>
      <c r="BS200" s="178"/>
      <c r="BT200" s="178"/>
      <c r="BU200" s="178"/>
      <c r="BV200" s="178"/>
      <c r="BW200" s="178"/>
      <c r="BX200" s="178"/>
      <c r="BY200" s="178"/>
      <c r="BZ200" s="178"/>
      <c r="CA200" s="178"/>
      <c r="CB200" s="178"/>
      <c r="CC200" s="178"/>
      <c r="CD200" s="178"/>
      <c r="CE200" s="178"/>
      <c r="CF200" s="178"/>
      <c r="CG200" s="178"/>
      <c r="CH200" s="178"/>
      <c r="CI200" s="178"/>
      <c r="CJ200" s="178"/>
      <c r="CK200" s="178"/>
      <c r="CL200" s="178"/>
      <c r="CM200" s="178"/>
      <c r="CN200" s="178"/>
      <c r="CO200" s="178"/>
      <c r="CP200" s="178"/>
      <c r="CQ200" s="178"/>
      <c r="CR200" s="178"/>
      <c r="CS200" s="178"/>
      <c r="CT200" s="178"/>
      <c r="CU200" s="178"/>
      <c r="CV200" s="178"/>
      <c r="CW200" s="178"/>
      <c r="CX200" s="178"/>
      <c r="CY200" s="178"/>
      <c r="CZ200" s="178"/>
      <c r="DA200" s="178"/>
      <c r="DB200" s="178"/>
      <c r="DC200" s="178"/>
      <c r="DD200" s="178"/>
      <c r="DE200" s="178"/>
      <c r="DF200" s="178"/>
      <c r="DG200" s="178"/>
      <c r="DH200" s="178"/>
      <c r="DI200" s="178"/>
      <c r="DJ200" s="178"/>
      <c r="DK200" s="178"/>
      <c r="DL200" s="178"/>
      <c r="DM200" s="178"/>
      <c r="DN200" s="178"/>
      <c r="DO200" s="178"/>
      <c r="DP200" s="178"/>
      <c r="DQ200" s="178"/>
      <c r="DR200" s="178"/>
      <c r="DS200" s="178"/>
      <c r="DT200" s="178"/>
      <c r="DU200" s="178"/>
      <c r="DV200" s="178"/>
      <c r="DW200" s="178"/>
      <c r="DX200" s="178"/>
      <c r="DY200" s="178"/>
      <c r="DZ200" s="178"/>
      <c r="EA200" s="178"/>
      <c r="EB200" s="178"/>
      <c r="EC200" s="178"/>
      <c r="ED200" s="178"/>
      <c r="EE200" s="178"/>
      <c r="EF200" s="178"/>
      <c r="EG200" s="178"/>
      <c r="EH200" s="178"/>
      <c r="EI200" s="178"/>
      <c r="EJ200" s="178"/>
      <c r="EK200" s="178"/>
      <c r="EL200" s="178"/>
      <c r="EM200" s="178"/>
      <c r="EN200" s="178"/>
      <c r="EO200" s="178"/>
      <c r="EP200" s="178"/>
      <c r="EQ200" s="178"/>
      <c r="ER200" s="178"/>
      <c r="ES200" s="178"/>
      <c r="ET200" s="178"/>
      <c r="EU200" s="178"/>
      <c r="EV200" s="178"/>
      <c r="EW200" s="178"/>
      <c r="EX200" s="178"/>
      <c r="EY200" s="178"/>
      <c r="EZ200" s="178"/>
      <c r="FA200" s="178"/>
      <c r="FB200" s="178"/>
      <c r="FC200" s="178"/>
      <c r="FD200" s="178">
        <v>0.16387866666666667</v>
      </c>
      <c r="FE200" s="178">
        <v>6.4446666666666671E-3</v>
      </c>
      <c r="FF200" s="178">
        <v>7.365333333333334E-3</v>
      </c>
      <c r="FG200" s="178">
        <v>0.10771799999999999</v>
      </c>
      <c r="FH200" s="178">
        <v>0.25502466666666668</v>
      </c>
      <c r="FI200" s="178">
        <v>1.6572E-2</v>
      </c>
      <c r="FJ200" s="178">
        <v>5.7081333333333338E-2</v>
      </c>
      <c r="FK200" s="178">
        <v>0.10587666666666666</v>
      </c>
      <c r="FL200" s="178">
        <v>4.4192000000000002E-2</v>
      </c>
      <c r="FM200" s="178">
        <v>1.1333406666666668</v>
      </c>
      <c r="FN200" s="178">
        <v>4.4192000000000002E-2</v>
      </c>
      <c r="FO200" s="178">
        <v>8.497101768971986E-2</v>
      </c>
      <c r="FP200" s="178">
        <v>1.1333406666666668</v>
      </c>
      <c r="FQ200" s="178">
        <v>0.14638600000000002</v>
      </c>
      <c r="FR200" s="178">
        <v>0.15559266666666666</v>
      </c>
      <c r="FS200" s="178">
        <v>0.25686600000000004</v>
      </c>
      <c r="FT200" s="178">
        <v>0.23016666666666666</v>
      </c>
      <c r="FU200" s="380">
        <v>0.22832533333333335</v>
      </c>
      <c r="FV200" s="380">
        <v>7.5494666666666668E-2</v>
      </c>
      <c r="FW200" s="380">
        <v>0.11508333333333333</v>
      </c>
      <c r="FX200" s="380">
        <f t="shared" si="26"/>
        <v>6.4446666666666666E-2</v>
      </c>
      <c r="FY200" s="380">
        <v>0.10587666666666666</v>
      </c>
      <c r="FZ200" s="380">
        <v>9.2987333333333352E-2</v>
      </c>
      <c r="GA200" s="380">
        <v>0.16019600000000001</v>
      </c>
      <c r="GB200" s="380">
        <v>9.3908000000000005E-2</v>
      </c>
      <c r="GC200" s="380">
        <v>7.5494666666666668E-2</v>
      </c>
    </row>
    <row r="201" spans="2:185" s="234" customFormat="1">
      <c r="B201" s="234" t="s">
        <v>120</v>
      </c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178"/>
      <c r="BR201" s="178"/>
      <c r="BS201" s="178"/>
      <c r="BT201" s="178"/>
      <c r="BU201" s="178"/>
      <c r="BV201" s="178"/>
      <c r="BW201" s="178"/>
      <c r="BX201" s="178"/>
      <c r="BY201" s="178"/>
      <c r="BZ201" s="178"/>
      <c r="CA201" s="178"/>
      <c r="CB201" s="178"/>
      <c r="CC201" s="178"/>
      <c r="CD201" s="178"/>
      <c r="CE201" s="178"/>
      <c r="CF201" s="178"/>
      <c r="CG201" s="178"/>
      <c r="CH201" s="178"/>
      <c r="CI201" s="178"/>
      <c r="CJ201" s="178"/>
      <c r="CK201" s="178"/>
      <c r="CL201" s="178"/>
      <c r="CM201" s="178"/>
      <c r="CN201" s="178"/>
      <c r="CO201" s="178"/>
      <c r="CP201" s="178"/>
      <c r="CQ201" s="178"/>
      <c r="CR201" s="178"/>
      <c r="CS201" s="178"/>
      <c r="CT201" s="178"/>
      <c r="CU201" s="178"/>
      <c r="CV201" s="178"/>
      <c r="CW201" s="178"/>
      <c r="CX201" s="178"/>
      <c r="CY201" s="178"/>
      <c r="CZ201" s="178"/>
      <c r="DA201" s="178"/>
      <c r="DB201" s="178"/>
      <c r="DC201" s="178"/>
      <c r="DD201" s="178"/>
      <c r="DE201" s="178"/>
      <c r="DF201" s="178"/>
      <c r="DG201" s="178"/>
      <c r="DH201" s="178"/>
      <c r="DI201" s="178"/>
      <c r="DJ201" s="178"/>
      <c r="DK201" s="178"/>
      <c r="DL201" s="178"/>
      <c r="DM201" s="178"/>
      <c r="DN201" s="178"/>
      <c r="DO201" s="178"/>
      <c r="DP201" s="178"/>
      <c r="DQ201" s="178"/>
      <c r="DR201" s="178"/>
      <c r="DS201" s="178"/>
      <c r="DT201" s="178"/>
      <c r="DU201" s="178"/>
      <c r="DV201" s="178"/>
      <c r="DW201" s="178"/>
      <c r="DX201" s="178"/>
      <c r="DY201" s="178"/>
      <c r="DZ201" s="178"/>
      <c r="EA201" s="178"/>
      <c r="EB201" s="178"/>
      <c r="EC201" s="178"/>
      <c r="ED201" s="178"/>
      <c r="EE201" s="178"/>
      <c r="EF201" s="178"/>
      <c r="EG201" s="178"/>
      <c r="EH201" s="178"/>
      <c r="EI201" s="178"/>
      <c r="EJ201" s="178"/>
      <c r="EK201" s="178"/>
      <c r="EL201" s="178"/>
      <c r="EM201" s="178"/>
      <c r="EN201" s="178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6.6666666666666671E-7</v>
      </c>
      <c r="FM201" s="178">
        <v>0</v>
      </c>
      <c r="FN201" s="178">
        <v>6.6666666666666671E-7</v>
      </c>
      <c r="FO201" s="178">
        <v>5.5050944929272795E-7</v>
      </c>
      <c r="FP201" s="178">
        <v>0</v>
      </c>
      <c r="FQ201" s="178">
        <v>7.9999999999999996E-6</v>
      </c>
      <c r="FR201" s="178">
        <v>1.2666666666666668E-5</v>
      </c>
      <c r="FS201" s="178">
        <v>1.4666666666666666E-5</v>
      </c>
      <c r="FT201" s="178">
        <v>3.9999999999999998E-6</v>
      </c>
      <c r="FU201" s="380">
        <v>6.0000000000000002E-6</v>
      </c>
      <c r="FV201" s="380">
        <v>2.0666666666666666E-5</v>
      </c>
      <c r="FW201" s="380">
        <v>1.4666666666666666E-5</v>
      </c>
      <c r="FX201" s="380">
        <f t="shared" si="26"/>
        <v>1.9999999999999999E-6</v>
      </c>
      <c r="FY201" s="380">
        <v>6.6666666666666671E-7</v>
      </c>
      <c r="FZ201" s="380">
        <v>2.4239999999999999E-3</v>
      </c>
      <c r="GA201" s="380">
        <v>1.3333333333333334E-6</v>
      </c>
      <c r="GB201" s="380">
        <v>2.7E-4</v>
      </c>
      <c r="GC201" s="380">
        <v>9.3333333333333343E-6</v>
      </c>
    </row>
    <row r="202" spans="2:185" s="234" customFormat="1">
      <c r="B202" s="234" t="s">
        <v>121</v>
      </c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78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78"/>
      <c r="CO202" s="178"/>
      <c r="CP202" s="178"/>
      <c r="CQ202" s="178"/>
      <c r="CR202" s="178"/>
      <c r="CS202" s="178"/>
      <c r="CT202" s="178"/>
      <c r="CU202" s="178"/>
      <c r="CV202" s="178"/>
      <c r="CW202" s="178"/>
      <c r="CX202" s="178"/>
      <c r="CY202" s="178"/>
      <c r="CZ202" s="178"/>
      <c r="DA202" s="178"/>
      <c r="DB202" s="178"/>
      <c r="DC202" s="178"/>
      <c r="DD202" s="178"/>
      <c r="DE202" s="178"/>
      <c r="DF202" s="178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8"/>
      <c r="DX202" s="178"/>
      <c r="DY202" s="178"/>
      <c r="DZ202" s="178"/>
      <c r="EA202" s="178"/>
      <c r="EB202" s="178"/>
      <c r="EC202" s="178"/>
      <c r="ED202" s="178"/>
      <c r="EE202" s="178"/>
      <c r="EF202" s="178"/>
      <c r="EG202" s="178"/>
      <c r="EH202" s="178"/>
      <c r="EI202" s="178"/>
      <c r="EJ202" s="178"/>
      <c r="EK202" s="178"/>
      <c r="EL202" s="178"/>
      <c r="EM202" s="178"/>
      <c r="EN202" s="178"/>
      <c r="EO202" s="178"/>
      <c r="EP202" s="178"/>
      <c r="EQ202" s="178"/>
      <c r="ER202" s="178"/>
      <c r="ES202" s="178"/>
      <c r="ET202" s="178"/>
      <c r="EU202" s="178"/>
      <c r="EV202" s="178"/>
      <c r="EW202" s="178"/>
      <c r="EX202" s="178"/>
      <c r="EY202" s="178"/>
      <c r="EZ202" s="178"/>
      <c r="FA202" s="178"/>
      <c r="FB202" s="178"/>
      <c r="FC202" s="178"/>
      <c r="FD202" s="178">
        <v>3.6159999999999999E-3</v>
      </c>
      <c r="FE202" s="178">
        <v>7.9853333333333339E-3</v>
      </c>
      <c r="FF202" s="178">
        <v>5.574666666666667E-3</v>
      </c>
      <c r="FG202" s="178">
        <v>8.8893333333333324E-3</v>
      </c>
      <c r="FH202" s="178">
        <v>6.0266666666666672E-3</v>
      </c>
      <c r="FI202" s="178">
        <v>1.0245333333333334E-2</v>
      </c>
      <c r="FJ202" s="178">
        <v>1.0998666666666665E-2</v>
      </c>
      <c r="FK202" s="178">
        <v>1.2806666666666666E-2</v>
      </c>
      <c r="FL202" s="178">
        <v>1.1601333333333332E-2</v>
      </c>
      <c r="FM202" s="178">
        <v>1.5970666666666668E-2</v>
      </c>
      <c r="FN202" s="178">
        <v>1.7175999999999997E-2</v>
      </c>
      <c r="FO202" s="178">
        <v>1.4716814176977738E-2</v>
      </c>
      <c r="FP202" s="178">
        <v>1.5970666666666668E-2</v>
      </c>
      <c r="FQ202" s="178">
        <v>3.2845333333333337E-2</v>
      </c>
      <c r="FR202" s="178">
        <v>3.2543999999999997E-2</v>
      </c>
      <c r="FS202" s="178">
        <v>3.4502666666666661E-2</v>
      </c>
      <c r="FT202" s="178">
        <v>2.0641333333333334E-2</v>
      </c>
      <c r="FU202" s="380">
        <v>4.0529333333333327E-2</v>
      </c>
      <c r="FV202" s="380">
        <v>4.2638666666666672E-2</v>
      </c>
      <c r="FW202" s="380">
        <v>4.8966666666666665E-2</v>
      </c>
      <c r="FX202" s="380">
        <f t="shared" si="26"/>
        <v>6.3882666666666671E-2</v>
      </c>
      <c r="FY202" s="380">
        <v>4.3844000000000001E-2</v>
      </c>
      <c r="FZ202" s="380">
        <v>2.9379999999999996E-2</v>
      </c>
      <c r="GA202" s="380">
        <v>4.5049333333333337E-2</v>
      </c>
      <c r="GB202" s="380">
        <v>4.9719999999999993E-2</v>
      </c>
      <c r="GC202" s="380">
        <v>3.540666666666667E-2</v>
      </c>
    </row>
    <row r="203" spans="2:185" s="234" customFormat="1">
      <c r="B203" s="234" t="s">
        <v>122</v>
      </c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78"/>
      <c r="CO203" s="178"/>
      <c r="CP203" s="178"/>
      <c r="CQ203" s="178"/>
      <c r="CR203" s="178"/>
      <c r="CS203" s="178"/>
      <c r="CT203" s="178"/>
      <c r="CU203" s="178"/>
      <c r="CV203" s="178"/>
      <c r="CW203" s="178"/>
      <c r="CX203" s="178"/>
      <c r="CY203" s="178"/>
      <c r="CZ203" s="178"/>
      <c r="DA203" s="178"/>
      <c r="DB203" s="178"/>
      <c r="DC203" s="178"/>
      <c r="DD203" s="178"/>
      <c r="DE203" s="178"/>
      <c r="DF203" s="178"/>
      <c r="DG203" s="178"/>
      <c r="DH203" s="178"/>
      <c r="DI203" s="178"/>
      <c r="DJ203" s="178"/>
      <c r="DK203" s="178"/>
      <c r="DL203" s="178"/>
      <c r="DM203" s="178"/>
      <c r="DN203" s="178"/>
      <c r="DO203" s="178"/>
      <c r="DP203" s="178"/>
      <c r="DQ203" s="178"/>
      <c r="DR203" s="178"/>
      <c r="DS203" s="178"/>
      <c r="DT203" s="178"/>
      <c r="DU203" s="178"/>
      <c r="DV203" s="178"/>
      <c r="DW203" s="178"/>
      <c r="DX203" s="178"/>
      <c r="DY203" s="178"/>
      <c r="DZ203" s="178"/>
      <c r="EA203" s="178"/>
      <c r="EB203" s="178"/>
      <c r="EC203" s="178"/>
      <c r="ED203" s="178"/>
      <c r="EE203" s="178"/>
      <c r="EF203" s="178"/>
      <c r="EG203" s="178"/>
      <c r="EH203" s="178"/>
      <c r="EI203" s="178"/>
      <c r="EJ203" s="178"/>
      <c r="EK203" s="178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>
        <v>8.0939999999999988E-3</v>
      </c>
      <c r="FE203" s="178">
        <v>0</v>
      </c>
      <c r="FF203" s="178">
        <v>2.7359999999999997E-3</v>
      </c>
      <c r="FG203" s="178">
        <v>3.078E-3</v>
      </c>
      <c r="FH203" s="178">
        <v>2.3028E-2</v>
      </c>
      <c r="FI203" s="178">
        <v>1.5276000000000001E-2</v>
      </c>
      <c r="FJ203" s="178">
        <v>1.4591999999999999E-2</v>
      </c>
      <c r="FK203" s="178">
        <v>1.1399999999999999E-4</v>
      </c>
      <c r="FL203" s="178">
        <v>1.1399999999999999E-4</v>
      </c>
      <c r="FM203" s="178">
        <v>0.16643999999999998</v>
      </c>
      <c r="FN203" s="178">
        <v>2.2799999999999999E-4</v>
      </c>
      <c r="FO203" s="178">
        <v>4.6805298569793756E-5</v>
      </c>
      <c r="FP203" s="178">
        <v>0.16643999999999998</v>
      </c>
      <c r="FQ203" s="178">
        <v>5.3351999999999997E-2</v>
      </c>
      <c r="FR203" s="178">
        <v>1.4135999999999999E-2</v>
      </c>
      <c r="FS203" s="178">
        <v>6.4979999999999994E-3</v>
      </c>
      <c r="FT203" s="178">
        <v>0</v>
      </c>
      <c r="FU203" s="380">
        <v>0</v>
      </c>
      <c r="FV203" s="380">
        <v>2.166E-3</v>
      </c>
      <c r="FW203" s="380">
        <v>0</v>
      </c>
      <c r="FX203" s="380">
        <f t="shared" si="26"/>
        <v>0</v>
      </c>
      <c r="FY203" s="380">
        <v>0</v>
      </c>
      <c r="FZ203" s="380">
        <v>0</v>
      </c>
      <c r="GA203" s="380">
        <v>0</v>
      </c>
      <c r="GB203" s="380">
        <v>0.17111399999999999</v>
      </c>
      <c r="GC203" s="380">
        <v>0.41609999999999997</v>
      </c>
    </row>
    <row r="204" spans="2:185" s="234" customFormat="1">
      <c r="B204" s="234" t="s">
        <v>123</v>
      </c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>
        <v>1.0877999999999999E-2</v>
      </c>
      <c r="FE204" s="178">
        <v>1.7639999999999999E-2</v>
      </c>
      <c r="FF204" s="178">
        <v>1.8228000000000001E-2</v>
      </c>
      <c r="FG204" s="178">
        <v>2.2637999999999998E-2</v>
      </c>
      <c r="FH204" s="178">
        <v>2.205E-2</v>
      </c>
      <c r="FI204" s="178">
        <v>2.5872000000000003E-2</v>
      </c>
      <c r="FJ204" s="178">
        <v>2.8223999999999999E-2</v>
      </c>
      <c r="FK204" s="178">
        <v>3.4103999999999995E-2</v>
      </c>
      <c r="FL204" s="178">
        <v>3.0282E-2</v>
      </c>
      <c r="FM204" s="178">
        <v>5.1449999999999996E-2</v>
      </c>
      <c r="FN204" s="178">
        <v>3.5574000000000001E-2</v>
      </c>
      <c r="FO204" s="178">
        <v>5.2122620400340741E-2</v>
      </c>
      <c r="FP204" s="178">
        <v>5.1449999999999996E-2</v>
      </c>
      <c r="FQ204" s="178">
        <v>8.0849999999999991E-2</v>
      </c>
      <c r="FR204" s="178">
        <v>7.2618000000000002E-2</v>
      </c>
      <c r="FS204" s="178">
        <v>0.12171599999999998</v>
      </c>
      <c r="FT204" s="178">
        <v>9.2021999999999993E-2</v>
      </c>
      <c r="FU204" s="380">
        <v>9.3491999999999992E-2</v>
      </c>
      <c r="FV204" s="380">
        <v>9.4079999999999997E-2</v>
      </c>
      <c r="FW204" s="380">
        <v>8.2614000000000007E-2</v>
      </c>
      <c r="FX204" s="380">
        <f t="shared" si="26"/>
        <v>8.2026000000000002E-2</v>
      </c>
      <c r="FY204" s="380">
        <v>8.4671999999999997E-2</v>
      </c>
      <c r="FZ204" s="380">
        <v>5.5565999999999997E-2</v>
      </c>
      <c r="GA204" s="380">
        <v>6.2621999999999997E-2</v>
      </c>
      <c r="GB204" s="380">
        <v>5.2332000000000004E-2</v>
      </c>
      <c r="GC204" s="380">
        <v>7.4676000000000006E-2</v>
      </c>
    </row>
    <row r="205" spans="2:185" s="234" customFormat="1">
      <c r="B205" s="234" t="s">
        <v>124</v>
      </c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>
        <v>9.0445333333333336E-2</v>
      </c>
      <c r="FE205" s="178">
        <v>7.1312666666666663E-2</v>
      </c>
      <c r="FF205" s="178">
        <v>7.3052000000000006E-2</v>
      </c>
      <c r="FG205" s="178">
        <v>0.10522966666666667</v>
      </c>
      <c r="FH205" s="178">
        <v>9.0445333333333336E-2</v>
      </c>
      <c r="FI205" s="178">
        <v>0.10435999999999999</v>
      </c>
      <c r="FJ205" s="178">
        <v>0.11044766666666668</v>
      </c>
      <c r="FK205" s="178">
        <v>5.913733333333334E-2</v>
      </c>
      <c r="FL205" s="178">
        <v>7.3052000000000006E-2</v>
      </c>
      <c r="FM205" s="178">
        <v>0.31916766666666668</v>
      </c>
      <c r="FN205" s="178">
        <v>0.14175566666666667</v>
      </c>
      <c r="FO205" s="178">
        <v>0.19516626246202243</v>
      </c>
      <c r="FP205" s="178">
        <v>0.31916766666666668</v>
      </c>
      <c r="FQ205" s="178">
        <v>0.21654700000000002</v>
      </c>
      <c r="FR205" s="178">
        <v>0.35047566666666669</v>
      </c>
      <c r="FS205" s="178">
        <v>0.30351366666666668</v>
      </c>
      <c r="FT205" s="178">
        <v>0.32960366666666674</v>
      </c>
      <c r="FU205" s="380">
        <v>0.47048966666666669</v>
      </c>
      <c r="FV205" s="380">
        <v>0.41570066666666672</v>
      </c>
      <c r="FW205" s="380">
        <v>0.32438566666666668</v>
      </c>
      <c r="FX205" s="380">
        <f t="shared" si="26"/>
        <v>0.37395666666666671</v>
      </c>
      <c r="FY205" s="380">
        <v>0.31916766666666668</v>
      </c>
      <c r="FZ205" s="380">
        <v>0.27829333333333339</v>
      </c>
      <c r="GA205" s="380">
        <v>0.26090000000000002</v>
      </c>
      <c r="GB205" s="380">
        <v>0.31829800000000003</v>
      </c>
      <c r="GC205" s="380">
        <v>0.26176966666666668</v>
      </c>
    </row>
    <row r="206" spans="2:185" s="319" customFormat="1">
      <c r="B206" s="319" t="s">
        <v>134</v>
      </c>
      <c r="C206" s="382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>
        <v>-8.6123000000000061E-2</v>
      </c>
      <c r="FE206" s="180">
        <v>-7.1979666666666664E-2</v>
      </c>
      <c r="FF206" s="180">
        <v>-6.7998666666666652E-2</v>
      </c>
      <c r="FG206" s="180">
        <v>-7.2789333333333484E-2</v>
      </c>
      <c r="FH206" s="180">
        <v>-1.8840666666666728E-2</v>
      </c>
      <c r="FI206" s="180">
        <v>4.2724999999999902E-2</v>
      </c>
      <c r="FJ206" s="180">
        <v>-2.3101666666666798E-2</v>
      </c>
      <c r="FK206" s="180">
        <v>-6.5432999999999852E-2</v>
      </c>
      <c r="FL206" s="180">
        <v>-6.5614333333333441E-2</v>
      </c>
      <c r="FM206" s="180">
        <v>0.20902866666666675</v>
      </c>
      <c r="FN206" s="180">
        <v>-9.3584333333333491E-2</v>
      </c>
      <c r="FO206" s="180">
        <v>-8.3528420409595849E-2</v>
      </c>
      <c r="FP206" s="180">
        <v>0.20902866666666675</v>
      </c>
      <c r="FQ206" s="180">
        <v>-0.10692900000000005</v>
      </c>
      <c r="FR206" s="180">
        <v>-0.34426066666666699</v>
      </c>
      <c r="FS206" s="180">
        <v>-4.8015333333334187E-2</v>
      </c>
      <c r="FT206" s="180">
        <v>-0.26928933333333482</v>
      </c>
      <c r="FU206" s="362">
        <v>-0.25522833333333317</v>
      </c>
      <c r="FV206" s="362">
        <v>-0.39320866666666809</v>
      </c>
      <c r="FW206" s="362">
        <v>-0.25028333333333341</v>
      </c>
      <c r="FX206" s="362">
        <f t="shared" ref="FX206" si="27">-FX193+FX133</f>
        <v>-0.2554666666666674</v>
      </c>
      <c r="FY206" s="362">
        <v>-0.25856400000000024</v>
      </c>
      <c r="FZ206" s="362">
        <v>0.55231366666666659</v>
      </c>
      <c r="GA206" s="362">
        <v>-0.2336596666666666</v>
      </c>
      <c r="GB206" s="362">
        <v>-2.8605666666666973E-2</v>
      </c>
      <c r="GC206" s="362">
        <v>7.6364666666666636E-2</v>
      </c>
    </row>
    <row r="207" spans="2:185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</row>
    <row r="208" spans="2:185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</row>
    <row r="209" spans="2:185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407"/>
      <c r="FV209" s="407"/>
      <c r="FW209" s="407"/>
      <c r="FX209" s="407"/>
      <c r="FY209" s="407"/>
      <c r="FZ209" s="380">
        <v>30.515484315766628</v>
      </c>
      <c r="GA209" s="380">
        <v>32.729271811538972</v>
      </c>
      <c r="GB209" s="380">
        <v>34.538861811406377</v>
      </c>
      <c r="GC209" s="380">
        <v>35.95190645940378</v>
      </c>
    </row>
    <row r="210" spans="2:185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  <c r="DZ210" s="178"/>
      <c r="EA210" s="178"/>
      <c r="EB210" s="178"/>
      <c r="EC210" s="178"/>
      <c r="ED210" s="178"/>
      <c r="EE210" s="178"/>
      <c r="EF210" s="178"/>
      <c r="EG210" s="178"/>
      <c r="EH210" s="178"/>
      <c r="EI210" s="178"/>
      <c r="EJ210" s="178"/>
      <c r="EK210" s="178"/>
      <c r="EL210" s="178"/>
      <c r="EM210" s="178"/>
      <c r="EN210" s="178"/>
      <c r="EO210" s="178"/>
      <c r="EP210" s="178"/>
      <c r="EQ210" s="178"/>
      <c r="ER210" s="178"/>
      <c r="ES210" s="178"/>
      <c r="ET210" s="178"/>
      <c r="EU210" s="178"/>
      <c r="EV210" s="178"/>
      <c r="EW210" s="178"/>
      <c r="EX210" s="178"/>
      <c r="EY210" s="178"/>
      <c r="EZ210" s="178"/>
      <c r="FA210" s="178"/>
      <c r="FB210" s="178"/>
      <c r="FC210" s="178"/>
      <c r="FD210" s="178"/>
      <c r="FE210" s="178"/>
      <c r="FF210" s="178"/>
      <c r="FG210" s="178"/>
      <c r="FH210" s="178"/>
      <c r="FI210" s="178"/>
      <c r="FJ210" s="178"/>
      <c r="FK210" s="178"/>
      <c r="FL210" s="178"/>
      <c r="FM210" s="178"/>
      <c r="FN210" s="178"/>
      <c r="FO210" s="178"/>
      <c r="FP210" s="178"/>
      <c r="FQ210" s="178"/>
      <c r="FR210" s="180"/>
      <c r="FS210" s="178"/>
      <c r="FT210" s="178"/>
      <c r="FU210" s="408"/>
      <c r="FV210" s="408"/>
      <c r="FW210" s="408"/>
      <c r="FX210" s="408"/>
      <c r="FY210" s="408"/>
      <c r="FZ210" s="380">
        <v>31.297368914700474</v>
      </c>
      <c r="GA210" s="380">
        <v>33.865128183384186</v>
      </c>
      <c r="GB210" s="380">
        <v>36.349510895125505</v>
      </c>
      <c r="GC210" s="380">
        <v>38.174206133692046</v>
      </c>
    </row>
    <row r="211" spans="2:185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78"/>
      <c r="CO211" s="178"/>
      <c r="CP211" s="178"/>
      <c r="CQ211" s="178"/>
      <c r="CR211" s="178"/>
      <c r="CS211" s="178"/>
      <c r="CT211" s="178"/>
      <c r="CU211" s="178"/>
      <c r="CV211" s="178"/>
      <c r="CW211" s="178"/>
      <c r="CX211" s="178"/>
      <c r="CY211" s="178"/>
      <c r="CZ211" s="178"/>
      <c r="DA211" s="178"/>
      <c r="DB211" s="178"/>
      <c r="DC211" s="178"/>
      <c r="DD211" s="178"/>
      <c r="DE211" s="178"/>
      <c r="DF211" s="178"/>
      <c r="DG211" s="178"/>
      <c r="DH211" s="178"/>
      <c r="DI211" s="178"/>
      <c r="DJ211" s="178"/>
      <c r="DK211" s="178"/>
      <c r="DL211" s="178"/>
      <c r="DM211" s="178"/>
      <c r="DN211" s="178"/>
      <c r="DO211" s="178"/>
      <c r="DP211" s="178"/>
      <c r="DQ211" s="178"/>
      <c r="DR211" s="178"/>
      <c r="DS211" s="178"/>
      <c r="DT211" s="178"/>
      <c r="DU211" s="178"/>
      <c r="DV211" s="178"/>
      <c r="DW211" s="178"/>
      <c r="DX211" s="178"/>
      <c r="DY211" s="178"/>
      <c r="DZ211" s="178"/>
      <c r="EA211" s="178"/>
      <c r="EB211" s="178"/>
      <c r="EC211" s="178"/>
      <c r="ED211" s="178"/>
      <c r="EE211" s="178"/>
      <c r="EF211" s="178"/>
      <c r="EG211" s="178"/>
      <c r="EH211" s="178"/>
      <c r="EI211" s="178"/>
      <c r="EJ211" s="178"/>
      <c r="EK211" s="178"/>
      <c r="EL211" s="178"/>
      <c r="EM211" s="178"/>
      <c r="EN211" s="178"/>
      <c r="EO211" s="178"/>
      <c r="EP211" s="178"/>
      <c r="EQ211" s="178"/>
      <c r="ER211" s="178"/>
      <c r="ES211" s="178"/>
      <c r="ET211" s="178"/>
      <c r="EU211" s="178"/>
      <c r="EV211" s="178"/>
      <c r="EW211" s="178"/>
      <c r="EX211" s="178"/>
      <c r="EY211" s="178"/>
      <c r="EZ211" s="178"/>
      <c r="FA211" s="178"/>
      <c r="FB211" s="178"/>
      <c r="FC211" s="178"/>
      <c r="FD211" s="178"/>
      <c r="FE211" s="178"/>
      <c r="FF211" s="178"/>
      <c r="FG211" s="178"/>
      <c r="FH211" s="178"/>
      <c r="FI211" s="178"/>
      <c r="FJ211" s="178"/>
      <c r="FK211" s="178"/>
      <c r="FL211" s="178"/>
      <c r="FM211" s="178"/>
      <c r="FN211" s="178"/>
      <c r="FO211" s="178"/>
      <c r="FP211" s="178"/>
      <c r="FQ211" s="178"/>
      <c r="FR211" s="178"/>
      <c r="FS211" s="178"/>
      <c r="FT211" s="178"/>
      <c r="FU211" s="408"/>
      <c r="FV211" s="408"/>
      <c r="FW211" s="408"/>
      <c r="FX211" s="408"/>
      <c r="FY211" s="408"/>
      <c r="FZ211" s="380">
        <v>36.779382386552385</v>
      </c>
      <c r="GA211" s="380">
        <v>39.640398531163697</v>
      </c>
      <c r="GB211" s="380">
        <v>42.324708521870093</v>
      </c>
      <c r="GC211" s="380">
        <v>44.183568462601208</v>
      </c>
    </row>
    <row r="212" spans="2:185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178"/>
      <c r="BR212" s="178"/>
      <c r="BS212" s="178"/>
      <c r="BT212" s="178"/>
      <c r="BU212" s="178"/>
      <c r="BV212" s="178"/>
      <c r="BW212" s="178"/>
      <c r="BX212" s="178"/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78"/>
      <c r="CO212" s="178"/>
      <c r="CP212" s="178"/>
      <c r="CQ212" s="178"/>
      <c r="CR212" s="178"/>
      <c r="CS212" s="178"/>
      <c r="CT212" s="178"/>
      <c r="CU212" s="178"/>
      <c r="CV212" s="178"/>
      <c r="CW212" s="178"/>
      <c r="CX212" s="178"/>
      <c r="CY212" s="178"/>
      <c r="CZ212" s="178"/>
      <c r="DA212" s="178"/>
      <c r="DB212" s="178"/>
      <c r="DC212" s="178"/>
      <c r="DD212" s="178"/>
      <c r="DE212" s="178"/>
      <c r="DF212" s="178"/>
      <c r="DG212" s="178"/>
      <c r="DH212" s="178"/>
      <c r="DI212" s="178"/>
      <c r="DJ212" s="178"/>
      <c r="DK212" s="178"/>
      <c r="DL212" s="178"/>
      <c r="DM212" s="178"/>
      <c r="DN212" s="178"/>
      <c r="DO212" s="178"/>
      <c r="DP212" s="178"/>
      <c r="DQ212" s="178"/>
      <c r="DR212" s="178"/>
      <c r="DS212" s="178"/>
      <c r="DT212" s="178"/>
      <c r="DU212" s="178"/>
      <c r="DV212" s="178"/>
      <c r="DW212" s="178"/>
      <c r="DX212" s="178"/>
      <c r="DY212" s="178"/>
      <c r="DZ212" s="178"/>
      <c r="EA212" s="178"/>
      <c r="EB212" s="178"/>
      <c r="EC212" s="178"/>
      <c r="ED212" s="178"/>
      <c r="EE212" s="178"/>
      <c r="EF212" s="178"/>
      <c r="EG212" s="178"/>
      <c r="EH212" s="178"/>
      <c r="EI212" s="178"/>
      <c r="EJ212" s="178"/>
      <c r="EK212" s="178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78"/>
      <c r="FL212" s="178"/>
      <c r="FM212" s="178"/>
      <c r="FN212" s="178"/>
      <c r="FO212" s="178"/>
      <c r="FP212" s="178"/>
      <c r="FQ212" s="178"/>
      <c r="FR212" s="178"/>
      <c r="FS212" s="178"/>
      <c r="FT212" s="178"/>
      <c r="FU212" s="408"/>
      <c r="FV212" s="408"/>
      <c r="FW212" s="408"/>
      <c r="FX212" s="408"/>
      <c r="FY212" s="408"/>
      <c r="FZ212" s="380">
        <v>20.836731538828523</v>
      </c>
      <c r="GA212" s="380">
        <v>22.845074318010305</v>
      </c>
      <c r="GB212" s="380">
        <v>25.050078510087424</v>
      </c>
      <c r="GC212" s="380">
        <v>27.310840164528074</v>
      </c>
    </row>
    <row r="213" spans="2:185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178"/>
      <c r="BR213" s="178"/>
      <c r="BS213" s="178"/>
      <c r="BT213" s="178"/>
      <c r="BU213" s="178"/>
      <c r="BV213" s="178"/>
      <c r="BW213" s="178"/>
      <c r="BX213" s="178"/>
      <c r="BY213" s="178"/>
      <c r="BZ213" s="178"/>
      <c r="CA213" s="178"/>
      <c r="CB213" s="178"/>
      <c r="CC213" s="178"/>
      <c r="CD213" s="178"/>
      <c r="CE213" s="178"/>
      <c r="CF213" s="178"/>
      <c r="CG213" s="178"/>
      <c r="CH213" s="178"/>
      <c r="CI213" s="178"/>
      <c r="CJ213" s="178"/>
      <c r="CK213" s="178"/>
      <c r="CL213" s="178"/>
      <c r="CM213" s="178"/>
      <c r="CN213" s="178"/>
      <c r="CO213" s="178"/>
      <c r="CP213" s="178"/>
      <c r="CQ213" s="178"/>
      <c r="CR213" s="178"/>
      <c r="CS213" s="178"/>
      <c r="CT213" s="178"/>
      <c r="CU213" s="178"/>
      <c r="CV213" s="178"/>
      <c r="CW213" s="178"/>
      <c r="CX213" s="178"/>
      <c r="CY213" s="178"/>
      <c r="CZ213" s="178"/>
      <c r="DA213" s="178"/>
      <c r="DB213" s="178"/>
      <c r="DC213" s="178"/>
      <c r="DD213" s="178"/>
      <c r="DE213" s="178"/>
      <c r="DF213" s="178"/>
      <c r="DG213" s="178"/>
      <c r="DH213" s="178"/>
      <c r="DI213" s="178"/>
      <c r="DJ213" s="178"/>
      <c r="DK213" s="178"/>
      <c r="DL213" s="178"/>
      <c r="DM213" s="178"/>
      <c r="DN213" s="178"/>
      <c r="DO213" s="178"/>
      <c r="DP213" s="178"/>
      <c r="DQ213" s="178"/>
      <c r="DR213" s="178"/>
      <c r="DS213" s="178"/>
      <c r="DT213" s="178"/>
      <c r="DU213" s="178"/>
      <c r="DV213" s="178"/>
      <c r="DW213" s="178"/>
      <c r="DX213" s="178"/>
      <c r="DY213" s="178"/>
      <c r="DZ213" s="178"/>
      <c r="EA213" s="178"/>
      <c r="EB213" s="178"/>
      <c r="EC213" s="178"/>
      <c r="ED213" s="178"/>
      <c r="EE213" s="178"/>
      <c r="EF213" s="178"/>
      <c r="EG213" s="178"/>
      <c r="EH213" s="178"/>
      <c r="EI213" s="178"/>
      <c r="EJ213" s="178"/>
      <c r="EK213" s="178"/>
      <c r="EL213" s="178"/>
      <c r="EM213" s="178"/>
      <c r="EN213" s="178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178"/>
      <c r="FN213" s="178"/>
      <c r="FO213" s="178"/>
      <c r="FP213" s="178"/>
      <c r="FQ213" s="178"/>
      <c r="FR213" s="178"/>
      <c r="FS213" s="178"/>
      <c r="FT213" s="178"/>
      <c r="FU213" s="408"/>
      <c r="FV213" s="408"/>
      <c r="FW213" s="408"/>
      <c r="FX213" s="408"/>
      <c r="FY213" s="408"/>
      <c r="FZ213" s="380">
        <v>30.833078591581355</v>
      </c>
      <c r="GA213" s="380">
        <v>31.263512894823677</v>
      </c>
      <c r="GB213" s="380">
        <v>30.215947499583894</v>
      </c>
      <c r="GC213" s="380">
        <v>28.735361924394056</v>
      </c>
    </row>
    <row r="214" spans="2:185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178"/>
      <c r="BR214" s="178"/>
      <c r="BS214" s="178"/>
      <c r="BT214" s="178"/>
      <c r="BU214" s="178"/>
      <c r="BV214" s="178"/>
      <c r="BW214" s="178"/>
      <c r="BX214" s="178"/>
      <c r="BY214" s="178"/>
      <c r="BZ214" s="178"/>
      <c r="CA214" s="178"/>
      <c r="CB214" s="178"/>
      <c r="CC214" s="178"/>
      <c r="CD214" s="178"/>
      <c r="CE214" s="178"/>
      <c r="CF214" s="178"/>
      <c r="CG214" s="178"/>
      <c r="CH214" s="178"/>
      <c r="CI214" s="178"/>
      <c r="CJ214" s="178"/>
      <c r="CK214" s="178"/>
      <c r="CL214" s="178"/>
      <c r="CM214" s="178"/>
      <c r="CN214" s="178"/>
      <c r="CO214" s="178"/>
      <c r="CP214" s="178"/>
      <c r="CQ214" s="178"/>
      <c r="CR214" s="178"/>
      <c r="CS214" s="178"/>
      <c r="CT214" s="178"/>
      <c r="CU214" s="178"/>
      <c r="CV214" s="178"/>
      <c r="CW214" s="178"/>
      <c r="CX214" s="178"/>
      <c r="CY214" s="178"/>
      <c r="CZ214" s="178"/>
      <c r="DA214" s="178"/>
      <c r="DB214" s="178"/>
      <c r="DC214" s="178"/>
      <c r="DD214" s="178"/>
      <c r="DE214" s="178"/>
      <c r="DF214" s="178"/>
      <c r="DG214" s="178"/>
      <c r="DH214" s="178"/>
      <c r="DI214" s="178"/>
      <c r="DJ214" s="178"/>
      <c r="DK214" s="178"/>
      <c r="DL214" s="178"/>
      <c r="DM214" s="178"/>
      <c r="DN214" s="178"/>
      <c r="DO214" s="178"/>
      <c r="DP214" s="178"/>
      <c r="DQ214" s="178"/>
      <c r="DR214" s="178"/>
      <c r="DS214" s="178"/>
      <c r="DT214" s="178"/>
      <c r="DU214" s="178"/>
      <c r="DV214" s="178"/>
      <c r="DW214" s="178"/>
      <c r="DX214" s="178"/>
      <c r="DY214" s="178"/>
      <c r="DZ214" s="178"/>
      <c r="EA214" s="178"/>
      <c r="EB214" s="178"/>
      <c r="EC214" s="178"/>
      <c r="ED214" s="178"/>
      <c r="EE214" s="178"/>
      <c r="EF214" s="178"/>
      <c r="EG214" s="178"/>
      <c r="EH214" s="178"/>
      <c r="EI214" s="178"/>
      <c r="EJ214" s="178"/>
      <c r="EK214" s="178"/>
      <c r="EL214" s="178"/>
      <c r="EM214" s="178"/>
      <c r="EN214" s="178"/>
      <c r="EO214" s="178"/>
      <c r="EP214" s="178"/>
      <c r="EQ214" s="178"/>
      <c r="ER214" s="178"/>
      <c r="ES214" s="178"/>
      <c r="ET214" s="178"/>
      <c r="EU214" s="178"/>
      <c r="EV214" s="178"/>
      <c r="EW214" s="178"/>
      <c r="EX214" s="178"/>
      <c r="EY214" s="178"/>
      <c r="EZ214" s="178"/>
      <c r="FA214" s="178"/>
      <c r="FB214" s="178"/>
      <c r="FC214" s="178"/>
      <c r="FD214" s="178"/>
      <c r="FE214" s="178"/>
      <c r="FF214" s="178"/>
      <c r="FG214" s="178"/>
      <c r="FH214" s="178"/>
      <c r="FI214" s="178"/>
      <c r="FJ214" s="178"/>
      <c r="FK214" s="178"/>
      <c r="FL214" s="178"/>
      <c r="FM214" s="178"/>
      <c r="FN214" s="178"/>
      <c r="FO214" s="178"/>
      <c r="FP214" s="178"/>
      <c r="FQ214" s="178"/>
      <c r="FR214" s="178"/>
      <c r="FS214" s="178"/>
      <c r="FT214" s="178"/>
      <c r="FU214" s="408"/>
      <c r="FV214" s="408"/>
      <c r="FW214" s="408"/>
      <c r="FX214" s="408"/>
      <c r="FY214" s="408"/>
      <c r="FZ214" s="380">
        <v>24.21128673812396</v>
      </c>
      <c r="GA214" s="380">
        <v>26.606192268154704</v>
      </c>
      <c r="GB214" s="380">
        <v>28.96553348322022</v>
      </c>
      <c r="GC214" s="380">
        <v>31.132100223191305</v>
      </c>
    </row>
    <row r="215" spans="2:185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408"/>
      <c r="FV215" s="408"/>
      <c r="FW215" s="408"/>
      <c r="FX215" s="408"/>
      <c r="FY215" s="408"/>
      <c r="FZ215" s="380">
        <v>45.321605622347349</v>
      </c>
      <c r="GA215" s="380">
        <v>49.331292275892544</v>
      </c>
      <c r="GB215" s="380">
        <v>52.934141841212856</v>
      </c>
      <c r="GC215" s="380">
        <v>55.796195932981661</v>
      </c>
    </row>
    <row r="216" spans="2:185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178"/>
      <c r="BR216" s="178"/>
      <c r="BS216" s="178"/>
      <c r="BT216" s="178"/>
      <c r="BU216" s="178"/>
      <c r="BV216" s="178"/>
      <c r="BW216" s="178"/>
      <c r="BX216" s="178"/>
      <c r="BY216" s="178"/>
      <c r="BZ216" s="178"/>
      <c r="CA216" s="178"/>
      <c r="CB216" s="178"/>
      <c r="CC216" s="178"/>
      <c r="CD216" s="178"/>
      <c r="CE216" s="178"/>
      <c r="CF216" s="178"/>
      <c r="CG216" s="178"/>
      <c r="CH216" s="178"/>
      <c r="CI216" s="178"/>
      <c r="CJ216" s="178"/>
      <c r="CK216" s="178"/>
      <c r="CL216" s="178"/>
      <c r="CM216" s="178"/>
      <c r="CN216" s="178"/>
      <c r="CO216" s="178"/>
      <c r="CP216" s="178"/>
      <c r="CQ216" s="178"/>
      <c r="CR216" s="178"/>
      <c r="CS216" s="178"/>
      <c r="CT216" s="178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8"/>
      <c r="DY216" s="178"/>
      <c r="DZ216" s="178"/>
      <c r="EA216" s="178"/>
      <c r="EB216" s="178"/>
      <c r="EC216" s="178"/>
      <c r="ED216" s="178"/>
      <c r="EE216" s="178"/>
      <c r="EF216" s="178"/>
      <c r="EG216" s="178"/>
      <c r="EH216" s="178"/>
      <c r="EI216" s="178"/>
      <c r="EJ216" s="178"/>
      <c r="EK216" s="178"/>
      <c r="EL216" s="178"/>
      <c r="EM216" s="178"/>
      <c r="EN216" s="178"/>
      <c r="EO216" s="178"/>
      <c r="EP216" s="178"/>
      <c r="EQ216" s="178"/>
      <c r="ER216" s="178"/>
      <c r="ES216" s="178"/>
      <c r="ET216" s="178"/>
      <c r="EU216" s="178"/>
      <c r="EV216" s="178"/>
      <c r="EW216" s="178"/>
      <c r="EX216" s="178"/>
      <c r="EY216" s="178"/>
      <c r="EZ216" s="178"/>
      <c r="FA216" s="178"/>
      <c r="FB216" s="178"/>
      <c r="FC216" s="178"/>
      <c r="FD216" s="178"/>
      <c r="FE216" s="178"/>
      <c r="FF216" s="178"/>
      <c r="FG216" s="178"/>
      <c r="FH216" s="178"/>
      <c r="FI216" s="178"/>
      <c r="FJ216" s="178"/>
      <c r="FK216" s="178"/>
      <c r="FL216" s="178"/>
      <c r="FM216" s="178"/>
      <c r="FN216" s="178"/>
      <c r="FO216" s="178"/>
      <c r="FP216" s="178"/>
      <c r="FQ216" s="178"/>
      <c r="FR216" s="178"/>
      <c r="FS216" s="178"/>
      <c r="FT216" s="178"/>
      <c r="FU216" s="408"/>
      <c r="FV216" s="408"/>
      <c r="FW216" s="408"/>
      <c r="FX216" s="408"/>
      <c r="FY216" s="408"/>
      <c r="FZ216" s="380">
        <v>39.512059954219559</v>
      </c>
      <c r="GA216" s="380">
        <v>40.187425364104577</v>
      </c>
      <c r="GB216" s="380">
        <v>38.433139527368709</v>
      </c>
      <c r="GC216" s="380">
        <v>36.502005065629128</v>
      </c>
    </row>
    <row r="217" spans="2:185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  <c r="DZ217" s="178"/>
      <c r="EA217" s="178"/>
      <c r="EB217" s="178"/>
      <c r="EC217" s="178"/>
      <c r="ED217" s="178"/>
      <c r="EE217" s="178"/>
      <c r="EF217" s="178"/>
      <c r="EG217" s="178"/>
      <c r="EH217" s="178"/>
      <c r="EI217" s="178"/>
      <c r="EJ217" s="178"/>
      <c r="EK217" s="178"/>
      <c r="EL217" s="178"/>
      <c r="EM217" s="178"/>
      <c r="EN217" s="178"/>
      <c r="EO217" s="178"/>
      <c r="EP217" s="178"/>
      <c r="EQ217" s="178"/>
      <c r="ER217" s="178"/>
      <c r="ES217" s="178"/>
      <c r="ET217" s="178"/>
      <c r="EU217" s="178"/>
      <c r="EV217" s="178"/>
      <c r="EW217" s="178"/>
      <c r="EX217" s="178"/>
      <c r="EY217" s="178"/>
      <c r="EZ217" s="178"/>
      <c r="FA217" s="178"/>
      <c r="FB217" s="178"/>
      <c r="FC217" s="178"/>
      <c r="FD217" s="178"/>
      <c r="FE217" s="178"/>
      <c r="FF217" s="178"/>
      <c r="FG217" s="178"/>
      <c r="FH217" s="178"/>
      <c r="FI217" s="178"/>
      <c r="FJ217" s="178"/>
      <c r="FK217" s="178"/>
      <c r="FL217" s="178"/>
      <c r="FM217" s="178"/>
      <c r="FN217" s="178"/>
      <c r="FO217" s="178"/>
      <c r="FP217" s="178"/>
      <c r="FQ217" s="178"/>
      <c r="FR217" s="178"/>
      <c r="FS217" s="178"/>
      <c r="FT217" s="178"/>
      <c r="FU217" s="408"/>
      <c r="FV217" s="408"/>
      <c r="FW217" s="408"/>
      <c r="FX217" s="408"/>
      <c r="FY217" s="408"/>
      <c r="FZ217" s="380">
        <v>3.777567314959418</v>
      </c>
      <c r="GA217" s="380">
        <v>6.950927359041903</v>
      </c>
      <c r="GB217" s="380">
        <v>10.590323203483853</v>
      </c>
      <c r="GC217" s="380">
        <v>14.224888643887446</v>
      </c>
    </row>
    <row r="218" spans="2:185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/>
      <c r="BA218" s="178"/>
      <c r="BB218" s="178"/>
      <c r="BC218" s="178"/>
      <c r="BD218" s="178"/>
      <c r="BE218" s="178"/>
      <c r="BF218" s="178"/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178"/>
      <c r="BR218" s="178"/>
      <c r="BS218" s="178"/>
      <c r="BT218" s="178"/>
      <c r="BU218" s="178"/>
      <c r="BV218" s="178"/>
      <c r="BW218" s="178"/>
      <c r="BX218" s="178"/>
      <c r="BY218" s="178"/>
      <c r="BZ218" s="178"/>
      <c r="CA218" s="178"/>
      <c r="CB218" s="178"/>
      <c r="CC218" s="178"/>
      <c r="CD218" s="178"/>
      <c r="CE218" s="178"/>
      <c r="CF218" s="178"/>
      <c r="CG218" s="178"/>
      <c r="CH218" s="178"/>
      <c r="CI218" s="178"/>
      <c r="CJ218" s="178"/>
      <c r="CK218" s="178"/>
      <c r="CL218" s="178"/>
      <c r="CM218" s="178"/>
      <c r="CN218" s="178"/>
      <c r="CO218" s="178"/>
      <c r="CP218" s="178"/>
      <c r="CQ218" s="178"/>
      <c r="CR218" s="178"/>
      <c r="CS218" s="178"/>
      <c r="CT218" s="178"/>
      <c r="CU218" s="178"/>
      <c r="CV218" s="178"/>
      <c r="CW218" s="178"/>
      <c r="CX218" s="178"/>
      <c r="CY218" s="178"/>
      <c r="CZ218" s="178"/>
      <c r="DA218" s="178"/>
      <c r="DB218" s="178"/>
      <c r="DC218" s="178"/>
      <c r="DD218" s="178"/>
      <c r="DE218" s="178"/>
      <c r="DF218" s="178"/>
      <c r="DG218" s="178"/>
      <c r="DH218" s="178"/>
      <c r="DI218" s="178"/>
      <c r="DJ218" s="178"/>
      <c r="DK218" s="178"/>
      <c r="DL218" s="178"/>
      <c r="DM218" s="178"/>
      <c r="DN218" s="178"/>
      <c r="DO218" s="178"/>
      <c r="DP218" s="178"/>
      <c r="DQ218" s="178"/>
      <c r="DR218" s="178"/>
      <c r="DS218" s="178"/>
      <c r="DT218" s="178"/>
      <c r="DU218" s="178"/>
      <c r="DV218" s="178"/>
      <c r="DW218" s="178"/>
      <c r="DX218" s="178"/>
      <c r="DY218" s="178"/>
      <c r="DZ218" s="178"/>
      <c r="EA218" s="178"/>
      <c r="EB218" s="178"/>
      <c r="EC218" s="178"/>
      <c r="ED218" s="178"/>
      <c r="EE218" s="178"/>
      <c r="EF218" s="178"/>
      <c r="EG218" s="178"/>
      <c r="EH218" s="178"/>
      <c r="EI218" s="178"/>
      <c r="EJ218" s="178"/>
      <c r="EK218" s="178"/>
      <c r="EL218" s="178"/>
      <c r="EM218" s="178"/>
      <c r="EN218" s="178"/>
      <c r="EO218" s="178"/>
      <c r="EP218" s="178"/>
      <c r="EQ218" s="178"/>
      <c r="ER218" s="178"/>
      <c r="ES218" s="178"/>
      <c r="ET218" s="178"/>
      <c r="EU218" s="178"/>
      <c r="EV218" s="178"/>
      <c r="EW218" s="178"/>
      <c r="EX218" s="178"/>
      <c r="EY218" s="178"/>
      <c r="EZ218" s="178"/>
      <c r="FA218" s="178"/>
      <c r="FB218" s="178"/>
      <c r="FC218" s="178"/>
      <c r="FD218" s="178"/>
      <c r="FE218" s="178"/>
      <c r="FF218" s="178"/>
      <c r="FG218" s="178"/>
      <c r="FH218" s="178"/>
      <c r="FI218" s="178"/>
      <c r="FJ218" s="178"/>
      <c r="FK218" s="178"/>
      <c r="FL218" s="178"/>
      <c r="FM218" s="178"/>
      <c r="FN218" s="178"/>
      <c r="FO218" s="178"/>
      <c r="FP218" s="178"/>
      <c r="FQ218" s="178"/>
      <c r="FR218" s="178"/>
      <c r="FS218" s="178"/>
      <c r="FT218" s="178"/>
      <c r="FU218" s="408"/>
      <c r="FV218" s="408"/>
      <c r="FW218" s="408"/>
      <c r="FX218" s="408"/>
      <c r="FY218" s="408"/>
      <c r="FZ218" s="380">
        <v>19.264708521710048</v>
      </c>
      <c r="GA218" s="380">
        <v>21.431882302963601</v>
      </c>
      <c r="GB218" s="380">
        <v>23.771463878733499</v>
      </c>
      <c r="GC218" s="380">
        <v>25.980920610576575</v>
      </c>
    </row>
    <row r="219" spans="2:185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/>
      <c r="AV219" s="178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178"/>
      <c r="BR219" s="178"/>
      <c r="BS219" s="178"/>
      <c r="BT219" s="178"/>
      <c r="BU219" s="178"/>
      <c r="BV219" s="178"/>
      <c r="BW219" s="178"/>
      <c r="BX219" s="178"/>
      <c r="BY219" s="178"/>
      <c r="BZ219" s="178"/>
      <c r="CA219" s="178"/>
      <c r="CB219" s="178"/>
      <c r="CC219" s="178"/>
      <c r="CD219" s="178"/>
      <c r="CE219" s="178"/>
      <c r="CF219" s="178"/>
      <c r="CG219" s="178"/>
      <c r="CH219" s="178"/>
      <c r="CI219" s="178"/>
      <c r="CJ219" s="178"/>
      <c r="CK219" s="178"/>
      <c r="CL219" s="178"/>
      <c r="CM219" s="178"/>
      <c r="CN219" s="178"/>
      <c r="CO219" s="178"/>
      <c r="CP219" s="178"/>
      <c r="CQ219" s="178"/>
      <c r="CR219" s="178"/>
      <c r="CS219" s="178"/>
      <c r="CT219" s="178"/>
      <c r="CU219" s="178"/>
      <c r="CV219" s="178"/>
      <c r="CW219" s="178"/>
      <c r="CX219" s="178"/>
      <c r="CY219" s="178"/>
      <c r="CZ219" s="178"/>
      <c r="DA219" s="178"/>
      <c r="DB219" s="178"/>
      <c r="DC219" s="178"/>
      <c r="DD219" s="178"/>
      <c r="DE219" s="178"/>
      <c r="DF219" s="178"/>
      <c r="DG219" s="178"/>
      <c r="DH219" s="178"/>
      <c r="DI219" s="178"/>
      <c r="DJ219" s="178"/>
      <c r="DK219" s="178"/>
      <c r="DL219" s="178"/>
      <c r="DM219" s="178"/>
      <c r="DN219" s="178"/>
      <c r="DO219" s="178"/>
      <c r="DP219" s="178"/>
      <c r="DQ219" s="178"/>
      <c r="DR219" s="178"/>
      <c r="DS219" s="178"/>
      <c r="DT219" s="178"/>
      <c r="DU219" s="178"/>
      <c r="DV219" s="178"/>
      <c r="DW219" s="178"/>
      <c r="DX219" s="178"/>
      <c r="DY219" s="178"/>
      <c r="DZ219" s="178"/>
      <c r="EA219" s="178"/>
      <c r="EB219" s="178"/>
      <c r="EC219" s="178"/>
      <c r="ED219" s="178"/>
      <c r="EE219" s="178"/>
      <c r="EF219" s="178"/>
      <c r="EG219" s="178"/>
      <c r="EH219" s="178"/>
      <c r="EI219" s="178"/>
      <c r="EJ219" s="178"/>
      <c r="EK219" s="178"/>
      <c r="EL219" s="178"/>
      <c r="EM219" s="178"/>
      <c r="EN219" s="178"/>
      <c r="EO219" s="178"/>
      <c r="EP219" s="178"/>
      <c r="EQ219" s="178"/>
      <c r="ER219" s="178"/>
      <c r="ES219" s="178"/>
      <c r="ET219" s="178"/>
      <c r="EU219" s="178"/>
      <c r="EV219" s="178"/>
      <c r="EW219" s="178"/>
      <c r="EX219" s="178"/>
      <c r="EY219" s="178"/>
      <c r="EZ219" s="178"/>
      <c r="FA219" s="178"/>
      <c r="FB219" s="178"/>
      <c r="FC219" s="178"/>
      <c r="FD219" s="178"/>
      <c r="FE219" s="178"/>
      <c r="FF219" s="178"/>
      <c r="FG219" s="178"/>
      <c r="FH219" s="178"/>
      <c r="FI219" s="178"/>
      <c r="FJ219" s="178"/>
      <c r="FK219" s="178"/>
      <c r="FL219" s="178"/>
      <c r="FM219" s="178"/>
      <c r="FN219" s="178"/>
      <c r="FO219" s="178"/>
      <c r="FP219" s="178"/>
      <c r="FQ219" s="178"/>
      <c r="FR219" s="178"/>
      <c r="FS219" s="178"/>
      <c r="FT219" s="178"/>
      <c r="FU219" s="408"/>
      <c r="FV219" s="408"/>
      <c r="FW219" s="408"/>
      <c r="FX219" s="408"/>
      <c r="FY219" s="408"/>
      <c r="FZ219" s="380">
        <v>36.970528945551465</v>
      </c>
      <c r="GA219" s="380">
        <v>36.793820133485688</v>
      </c>
      <c r="GB219" s="380">
        <v>35.22036898783891</v>
      </c>
      <c r="GC219" s="380">
        <v>37.16096661502646</v>
      </c>
    </row>
    <row r="220" spans="2:185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/>
      <c r="AV220" s="178"/>
      <c r="AW220" s="178"/>
      <c r="AX220" s="178"/>
      <c r="AY220" s="178"/>
      <c r="AZ220" s="178"/>
      <c r="BA220" s="178"/>
      <c r="BB220" s="178"/>
      <c r="BC220" s="178"/>
      <c r="BD220" s="178"/>
      <c r="BE220" s="178"/>
      <c r="BF220" s="178"/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178"/>
      <c r="BR220" s="178"/>
      <c r="BS220" s="178"/>
      <c r="BT220" s="178"/>
      <c r="BU220" s="178"/>
      <c r="BV220" s="178"/>
      <c r="BW220" s="178"/>
      <c r="BX220" s="178"/>
      <c r="BY220" s="178"/>
      <c r="BZ220" s="178"/>
      <c r="CA220" s="178"/>
      <c r="CB220" s="178"/>
      <c r="CC220" s="178"/>
      <c r="CD220" s="178"/>
      <c r="CE220" s="178"/>
      <c r="CF220" s="178"/>
      <c r="CG220" s="178"/>
      <c r="CH220" s="178"/>
      <c r="CI220" s="178"/>
      <c r="CJ220" s="178"/>
      <c r="CK220" s="178"/>
      <c r="CL220" s="178"/>
      <c r="CM220" s="178"/>
      <c r="CN220" s="178"/>
      <c r="CO220" s="178"/>
      <c r="CP220" s="178"/>
      <c r="CQ220" s="178"/>
      <c r="CR220" s="178"/>
      <c r="CS220" s="178"/>
      <c r="CT220" s="178"/>
      <c r="CU220" s="178"/>
      <c r="CV220" s="178"/>
      <c r="CW220" s="178"/>
      <c r="CX220" s="178"/>
      <c r="CY220" s="178"/>
      <c r="CZ220" s="178"/>
      <c r="DA220" s="178"/>
      <c r="DB220" s="178"/>
      <c r="DC220" s="178"/>
      <c r="DD220" s="178"/>
      <c r="DE220" s="178"/>
      <c r="DF220" s="178"/>
      <c r="DG220" s="178"/>
      <c r="DH220" s="178"/>
      <c r="DI220" s="178"/>
      <c r="DJ220" s="178"/>
      <c r="DK220" s="178"/>
      <c r="DL220" s="178"/>
      <c r="DM220" s="178"/>
      <c r="DN220" s="178"/>
      <c r="DO220" s="178"/>
      <c r="DP220" s="178"/>
      <c r="DQ220" s="178"/>
      <c r="DR220" s="178"/>
      <c r="DS220" s="178"/>
      <c r="DT220" s="178"/>
      <c r="DU220" s="178"/>
      <c r="DV220" s="178"/>
      <c r="DW220" s="178"/>
      <c r="DX220" s="178"/>
      <c r="DY220" s="178"/>
      <c r="DZ220" s="178"/>
      <c r="EA220" s="178"/>
      <c r="EB220" s="178"/>
      <c r="EC220" s="178"/>
      <c r="ED220" s="178"/>
      <c r="EE220" s="178"/>
      <c r="EF220" s="178"/>
      <c r="EG220" s="178"/>
      <c r="EH220" s="178"/>
      <c r="EI220" s="178"/>
      <c r="EJ220" s="178"/>
      <c r="EK220" s="178"/>
      <c r="EL220" s="178"/>
      <c r="EM220" s="178"/>
      <c r="EN220" s="178"/>
      <c r="EO220" s="178"/>
      <c r="EP220" s="178"/>
      <c r="EQ220" s="178"/>
      <c r="ER220" s="178"/>
      <c r="ES220" s="178"/>
      <c r="ET220" s="178"/>
      <c r="EU220" s="178"/>
      <c r="EV220" s="178"/>
      <c r="EW220" s="178"/>
      <c r="EX220" s="178"/>
      <c r="EY220" s="178"/>
      <c r="EZ220" s="178"/>
      <c r="FA220" s="178"/>
      <c r="FB220" s="178"/>
      <c r="FC220" s="178"/>
      <c r="FD220" s="178"/>
      <c r="FE220" s="178"/>
      <c r="FF220" s="178"/>
      <c r="FG220" s="178"/>
      <c r="FH220" s="178"/>
      <c r="FI220" s="178"/>
      <c r="FJ220" s="178"/>
      <c r="FK220" s="178"/>
      <c r="FL220" s="178"/>
      <c r="FM220" s="178"/>
      <c r="FN220" s="178"/>
      <c r="FO220" s="178"/>
      <c r="FP220" s="178"/>
      <c r="FQ220" s="178"/>
      <c r="FR220" s="178"/>
      <c r="FS220" s="178"/>
      <c r="FT220" s="178"/>
      <c r="FU220" s="408"/>
      <c r="FV220" s="408"/>
      <c r="FW220" s="408"/>
      <c r="FX220" s="408"/>
      <c r="FY220" s="408"/>
      <c r="FZ220" s="380">
        <v>26.435043567386131</v>
      </c>
      <c r="GA220" s="380">
        <v>28.619764019918257</v>
      </c>
      <c r="GB220" s="380">
        <v>30.661081204372522</v>
      </c>
      <c r="GC220" s="380">
        <v>32.465026757742812</v>
      </c>
    </row>
    <row r="221" spans="2:185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178"/>
      <c r="BR221" s="178"/>
      <c r="BS221" s="178"/>
      <c r="BT221" s="178"/>
      <c r="BU221" s="178"/>
      <c r="BV221" s="178"/>
      <c r="BW221" s="178"/>
      <c r="BX221" s="178"/>
      <c r="BY221" s="178"/>
      <c r="BZ221" s="178"/>
      <c r="CA221" s="178"/>
      <c r="CB221" s="178"/>
      <c r="CC221" s="178"/>
      <c r="CD221" s="178"/>
      <c r="CE221" s="178"/>
      <c r="CF221" s="178"/>
      <c r="CG221" s="178"/>
      <c r="CH221" s="178"/>
      <c r="CI221" s="178"/>
      <c r="CJ221" s="178"/>
      <c r="CK221" s="178"/>
      <c r="CL221" s="178"/>
      <c r="CM221" s="178"/>
      <c r="CN221" s="178"/>
      <c r="CO221" s="178"/>
      <c r="CP221" s="178"/>
      <c r="CQ221" s="178"/>
      <c r="CR221" s="178"/>
      <c r="CS221" s="178"/>
      <c r="CT221" s="178"/>
      <c r="CU221" s="178"/>
      <c r="CV221" s="178"/>
      <c r="CW221" s="178"/>
      <c r="CX221" s="178"/>
      <c r="CY221" s="178"/>
      <c r="CZ221" s="178"/>
      <c r="DA221" s="178"/>
      <c r="DB221" s="178"/>
      <c r="DC221" s="178"/>
      <c r="DD221" s="178"/>
      <c r="DE221" s="178"/>
      <c r="DF221" s="178"/>
      <c r="DG221" s="178"/>
      <c r="DH221" s="178"/>
      <c r="DI221" s="178"/>
      <c r="DJ221" s="178"/>
      <c r="DK221" s="178"/>
      <c r="DL221" s="178"/>
      <c r="DM221" s="178"/>
      <c r="DN221" s="178"/>
      <c r="DO221" s="178"/>
      <c r="DP221" s="178"/>
      <c r="DQ221" s="178"/>
      <c r="DR221" s="178"/>
      <c r="DS221" s="178"/>
      <c r="DT221" s="178"/>
      <c r="DU221" s="178"/>
      <c r="DV221" s="178"/>
      <c r="DW221" s="178"/>
      <c r="DX221" s="178"/>
      <c r="DY221" s="178"/>
      <c r="DZ221" s="178"/>
      <c r="EA221" s="178"/>
      <c r="EB221" s="178"/>
      <c r="EC221" s="178"/>
      <c r="ED221" s="178"/>
      <c r="EE221" s="178"/>
      <c r="EF221" s="178"/>
      <c r="EG221" s="178"/>
      <c r="EH221" s="178"/>
      <c r="EI221" s="178"/>
      <c r="EJ221" s="178"/>
      <c r="EK221" s="178"/>
      <c r="EL221" s="178"/>
      <c r="EM221" s="178"/>
      <c r="EN221" s="178"/>
      <c r="EO221" s="178"/>
      <c r="EP221" s="178"/>
      <c r="EQ221" s="178"/>
      <c r="ER221" s="178"/>
      <c r="ES221" s="178"/>
      <c r="ET221" s="178"/>
      <c r="EU221" s="178"/>
      <c r="EV221" s="178"/>
      <c r="EW221" s="178"/>
      <c r="EX221" s="178"/>
      <c r="EY221" s="178"/>
      <c r="EZ221" s="178"/>
      <c r="FA221" s="178"/>
      <c r="FB221" s="178"/>
      <c r="FC221" s="178"/>
      <c r="FD221" s="178"/>
      <c r="FE221" s="178"/>
      <c r="FF221" s="178"/>
      <c r="FG221" s="178"/>
      <c r="FH221" s="178"/>
      <c r="FI221" s="178"/>
      <c r="FJ221" s="178"/>
      <c r="FK221" s="178"/>
      <c r="FL221" s="178"/>
      <c r="FM221" s="178"/>
      <c r="FN221" s="178"/>
      <c r="FO221" s="178"/>
      <c r="FP221" s="178"/>
      <c r="FQ221" s="178"/>
      <c r="FR221" s="178"/>
      <c r="FS221" s="178"/>
      <c r="FT221" s="178"/>
      <c r="FU221" s="408"/>
      <c r="FV221" s="408"/>
      <c r="FW221" s="408"/>
      <c r="FX221" s="408"/>
      <c r="FY221" s="408"/>
      <c r="FZ221" s="380">
        <v>37.309840447231871</v>
      </c>
      <c r="GA221" s="380">
        <v>40.557013791899507</v>
      </c>
      <c r="GB221" s="380">
        <v>43.541173991207181</v>
      </c>
      <c r="GC221" s="380">
        <v>46.391412182378524</v>
      </c>
    </row>
    <row r="222" spans="2:185">
      <c r="C222" s="397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  <c r="FG222" s="145"/>
      <c r="FH222" s="145"/>
      <c r="FI222" s="145"/>
      <c r="FJ222" s="145"/>
      <c r="FK222" s="145"/>
      <c r="FL222" s="145"/>
      <c r="FM222" s="145"/>
      <c r="FN222" s="145"/>
      <c r="FO222" s="145"/>
      <c r="FP222" s="145"/>
      <c r="FQ222" s="145"/>
      <c r="FR222" s="398"/>
      <c r="FS222" s="145"/>
      <c r="FT222" s="145"/>
      <c r="FU222" s="413"/>
      <c r="FV222" s="413"/>
      <c r="FW222" s="413"/>
      <c r="FX222" s="413"/>
      <c r="FY222" s="413"/>
      <c r="FZ222" s="413"/>
      <c r="GA222" s="413"/>
      <c r="GB222" s="413"/>
      <c r="GC222" s="413"/>
    </row>
    <row r="223" spans="2:185"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  <c r="FG223" s="145"/>
      <c r="FH223" s="145"/>
      <c r="FI223" s="145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5"/>
      <c r="FT223" s="145"/>
      <c r="FU223" s="413"/>
      <c r="FV223" s="413"/>
      <c r="FW223" s="413"/>
      <c r="FX223" s="413"/>
      <c r="FY223" s="413"/>
      <c r="FZ223" s="413"/>
      <c r="GA223" s="413"/>
      <c r="GB223" s="413"/>
      <c r="GC223" s="413"/>
    </row>
    <row r="224" spans="2:185"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FU224" s="413"/>
      <c r="FV224" s="413"/>
      <c r="FW224" s="413"/>
      <c r="FX224" s="413"/>
      <c r="FY224" s="413"/>
      <c r="FZ224" s="413"/>
      <c r="GA224" s="413"/>
      <c r="GB224" s="413"/>
      <c r="GC224" s="413"/>
    </row>
    <row r="225" spans="2:185">
      <c r="B225" s="150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FU225" s="413"/>
      <c r="FV225" s="413"/>
      <c r="FW225" s="413"/>
      <c r="FX225" s="413"/>
      <c r="FY225" s="413"/>
      <c r="FZ225" s="413"/>
      <c r="GA225" s="413"/>
      <c r="GB225" s="413"/>
      <c r="GC225" s="413"/>
    </row>
    <row r="226" spans="2:185">
      <c r="FU226" s="413"/>
      <c r="FV226" s="413"/>
      <c r="FW226" s="413"/>
      <c r="FX226" s="413"/>
      <c r="FY226" s="413"/>
      <c r="FZ226" s="413"/>
      <c r="GA226" s="413"/>
      <c r="GB226" s="413"/>
      <c r="GC226" s="413"/>
    </row>
    <row r="227" spans="2:185">
      <c r="FU227" s="413"/>
      <c r="FV227" s="413"/>
      <c r="FW227" s="413"/>
      <c r="FX227" s="413"/>
      <c r="FY227" s="413"/>
      <c r="FZ227" s="413"/>
      <c r="GA227" s="413"/>
      <c r="GB227" s="413"/>
      <c r="GC227" s="413"/>
    </row>
    <row r="228" spans="2:185">
      <c r="FU228" s="413"/>
      <c r="FV228" s="413"/>
      <c r="FW228" s="413"/>
      <c r="FX228" s="413"/>
      <c r="FY228" s="413"/>
      <c r="FZ228" s="413"/>
      <c r="GA228" s="413"/>
      <c r="GB228" s="413"/>
      <c r="GC228" s="413"/>
    </row>
    <row r="229" spans="2:185">
      <c r="FU229" s="413"/>
      <c r="FV229" s="413"/>
      <c r="FW229" s="413"/>
      <c r="FX229" s="413"/>
      <c r="FY229" s="413"/>
      <c r="FZ229" s="413"/>
      <c r="GA229" s="413"/>
      <c r="GB229" s="413"/>
      <c r="GC229" s="413"/>
    </row>
    <row r="230" spans="2:185">
      <c r="FU230" s="413"/>
      <c r="FV230" s="413"/>
      <c r="FW230" s="413"/>
      <c r="FX230" s="413"/>
      <c r="FY230" s="413"/>
      <c r="FZ230" s="413"/>
      <c r="GA230" s="413"/>
      <c r="GB230" s="413"/>
      <c r="GC230" s="413"/>
    </row>
    <row r="231" spans="2:185">
      <c r="FU231" s="413"/>
      <c r="FV231" s="413"/>
      <c r="FW231" s="413"/>
      <c r="FX231" s="413"/>
      <c r="FY231" s="413"/>
      <c r="FZ231" s="413"/>
      <c r="GA231" s="413"/>
      <c r="GB231" s="413"/>
      <c r="GC231" s="413"/>
    </row>
    <row r="232" spans="2:185">
      <c r="FU232" s="413"/>
      <c r="FV232" s="413"/>
      <c r="FW232" s="413"/>
      <c r="FX232" s="413"/>
      <c r="FY232" s="413"/>
      <c r="FZ232" s="413"/>
      <c r="GA232" s="413"/>
      <c r="GB232" s="413"/>
      <c r="GC232" s="413"/>
    </row>
    <row r="233" spans="2:185">
      <c r="FU233" s="413"/>
      <c r="FV233" s="413"/>
      <c r="FW233" s="413"/>
      <c r="FX233" s="413"/>
      <c r="FY233" s="413"/>
      <c r="FZ233" s="413"/>
      <c r="GA233" s="413"/>
      <c r="GB233" s="413"/>
      <c r="GC233" s="413"/>
    </row>
    <row r="234" spans="2:185">
      <c r="FU234" s="413"/>
      <c r="FV234" s="413"/>
      <c r="FW234" s="413"/>
      <c r="FX234" s="413"/>
      <c r="FY234" s="413"/>
      <c r="FZ234" s="413"/>
      <c r="GA234" s="413"/>
      <c r="GB234" s="413"/>
      <c r="GC234" s="413"/>
    </row>
    <row r="235" spans="2:185">
      <c r="FU235" s="413"/>
      <c r="FV235" s="413"/>
      <c r="FW235" s="413"/>
      <c r="FX235" s="413"/>
      <c r="FY235" s="413"/>
      <c r="FZ235" s="413"/>
      <c r="GA235" s="413"/>
      <c r="GB235" s="413"/>
      <c r="GC235" s="413"/>
    </row>
    <row r="236" spans="2:185">
      <c r="FU236" s="413"/>
      <c r="FV236" s="413"/>
      <c r="FW236" s="413"/>
      <c r="FX236" s="413"/>
      <c r="FY236" s="413"/>
      <c r="FZ236" s="413"/>
      <c r="GA236" s="413"/>
      <c r="GB236" s="413"/>
      <c r="GC236" s="413"/>
    </row>
    <row r="237" spans="2:185">
      <c r="FU237" s="413"/>
      <c r="FV237" s="413"/>
      <c r="FW237" s="413"/>
      <c r="FX237" s="413"/>
      <c r="FY237" s="413"/>
      <c r="FZ237" s="413"/>
      <c r="GA237" s="413"/>
      <c r="GB237" s="413"/>
      <c r="GC237" s="413"/>
    </row>
    <row r="238" spans="2:185">
      <c r="FU238" s="413"/>
      <c r="FV238" s="413"/>
      <c r="FW238" s="413"/>
      <c r="FX238" s="413"/>
      <c r="FY238" s="413"/>
      <c r="FZ238" s="413"/>
      <c r="GA238" s="413"/>
      <c r="GB238" s="413"/>
      <c r="GC238" s="413"/>
    </row>
    <row r="239" spans="2:185">
      <c r="FU239" s="413"/>
      <c r="FV239" s="413"/>
      <c r="FW239" s="413"/>
      <c r="FX239" s="413"/>
      <c r="FY239" s="413"/>
      <c r="FZ239" s="413"/>
      <c r="GA239" s="413"/>
      <c r="GB239" s="413"/>
      <c r="GC239" s="413"/>
    </row>
    <row r="240" spans="2:185">
      <c r="FU240" s="413"/>
      <c r="FV240" s="413"/>
      <c r="FW240" s="413"/>
      <c r="FX240" s="413"/>
      <c r="FY240" s="413"/>
      <c r="FZ240" s="413"/>
      <c r="GA240" s="413"/>
      <c r="GB240" s="413"/>
      <c r="GC240" s="413"/>
    </row>
    <row r="241" spans="27:185">
      <c r="FU241" s="413"/>
      <c r="FV241" s="413"/>
      <c r="FW241" s="413"/>
      <c r="FX241" s="413"/>
      <c r="FY241" s="413"/>
      <c r="FZ241" s="413"/>
      <c r="GA241" s="413"/>
      <c r="GB241" s="413"/>
      <c r="GC241" s="413"/>
    </row>
    <row r="242" spans="27:185">
      <c r="FU242" s="413"/>
      <c r="FV242" s="413"/>
      <c r="FW242" s="413"/>
      <c r="FX242" s="413"/>
      <c r="FY242" s="413"/>
      <c r="FZ242" s="413"/>
      <c r="GA242" s="413"/>
      <c r="GB242" s="413"/>
      <c r="GC242" s="413"/>
    </row>
    <row r="243" spans="27:185">
      <c r="FU243" s="413"/>
      <c r="FV243" s="413"/>
      <c r="FW243" s="413"/>
      <c r="FX243" s="413"/>
      <c r="FY243" s="413"/>
      <c r="FZ243" s="413"/>
      <c r="GA243" s="413"/>
      <c r="GB243" s="413"/>
      <c r="GC243" s="413"/>
    </row>
    <row r="244" spans="27:185">
      <c r="FU244" s="413"/>
      <c r="FV244" s="413"/>
      <c r="FW244" s="413"/>
      <c r="FX244" s="413"/>
      <c r="FY244" s="413"/>
      <c r="FZ244" s="413"/>
      <c r="GA244" s="413"/>
      <c r="GB244" s="413"/>
      <c r="GC244" s="413"/>
    </row>
    <row r="245" spans="27:185">
      <c r="FU245" s="413"/>
      <c r="FV245" s="413"/>
      <c r="FW245" s="413"/>
      <c r="FX245" s="413"/>
      <c r="FY245" s="413"/>
      <c r="FZ245" s="413"/>
      <c r="GA245" s="413"/>
      <c r="GB245" s="413"/>
      <c r="GC245" s="413"/>
    </row>
    <row r="246" spans="27:185">
      <c r="FU246" s="413"/>
      <c r="FV246" s="413"/>
      <c r="FW246" s="413"/>
      <c r="FX246" s="413"/>
      <c r="FY246" s="413"/>
      <c r="FZ246" s="413"/>
      <c r="GA246" s="413"/>
      <c r="GB246" s="413"/>
      <c r="GC246" s="413"/>
    </row>
    <row r="247" spans="27:185">
      <c r="FU247" s="413"/>
      <c r="FV247" s="413"/>
      <c r="FW247" s="413"/>
      <c r="FX247" s="413"/>
      <c r="FY247" s="413"/>
      <c r="FZ247" s="413"/>
      <c r="GA247" s="413"/>
      <c r="GB247" s="413"/>
      <c r="GC247" s="413"/>
    </row>
    <row r="248" spans="27:185">
      <c r="FU248" s="413"/>
      <c r="FV248" s="413"/>
      <c r="FW248" s="413"/>
      <c r="FX248" s="413"/>
      <c r="FY248" s="413"/>
      <c r="FZ248" s="413"/>
      <c r="GA248" s="413"/>
      <c r="GB248" s="413"/>
      <c r="GC248" s="413"/>
    </row>
    <row r="249" spans="27:185">
      <c r="FU249" s="413"/>
      <c r="FV249" s="413"/>
      <c r="FW249" s="413"/>
      <c r="FX249" s="413"/>
      <c r="FY249" s="413"/>
      <c r="FZ249" s="413"/>
      <c r="GA249" s="413"/>
      <c r="GB249" s="413"/>
      <c r="GC249" s="413"/>
    </row>
    <row r="250" spans="27:185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R112"/>
  <sheetViews>
    <sheetView showGridLines="0" zoomScale="80" zoomScaleNormal="80" workbookViewId="0">
      <pane xSplit="2" ySplit="2" topLeftCell="DU3" activePane="bottomRight" state="frozen"/>
      <selection activeCell="DP7" sqref="DP7"/>
      <selection pane="topRight" activeCell="DP7" sqref="DP7"/>
      <selection pane="bottomLeft" activeCell="DP7" sqref="DP7"/>
      <selection pane="bottomRight" activeCell="EP2" sqref="EP2:ER2"/>
    </sheetView>
  </sheetViews>
  <sheetFormatPr defaultRowHeight="12.75"/>
  <cols>
    <col min="1" max="1" width="3.7109375" style="144" customWidth="1"/>
    <col min="2" max="2" width="35.5703125" style="144" bestFit="1" customWidth="1"/>
    <col min="3" max="103" width="13.28515625" style="144" customWidth="1"/>
    <col min="104" max="126" width="10.28515625" style="144" bestFit="1" customWidth="1"/>
    <col min="127" max="137" width="11.7109375" style="144" bestFit="1" customWidth="1"/>
    <col min="138" max="16384" width="9.140625" style="144"/>
  </cols>
  <sheetData>
    <row r="1" spans="2:148" ht="15" customHeight="1">
      <c r="B1" s="164" t="s">
        <v>22</v>
      </c>
    </row>
    <row r="2" spans="2:148">
      <c r="B2" s="399" t="s">
        <v>21</v>
      </c>
      <c r="C2" s="208">
        <v>38353</v>
      </c>
      <c r="D2" s="208">
        <v>38384</v>
      </c>
      <c r="E2" s="208">
        <v>38412</v>
      </c>
      <c r="F2" s="208">
        <v>38443</v>
      </c>
      <c r="G2" s="208">
        <v>38473</v>
      </c>
      <c r="H2" s="208">
        <v>38504</v>
      </c>
      <c r="I2" s="208">
        <v>38534</v>
      </c>
      <c r="J2" s="208">
        <v>38565</v>
      </c>
      <c r="K2" s="208">
        <v>38596</v>
      </c>
      <c r="L2" s="208">
        <v>38626</v>
      </c>
      <c r="M2" s="208">
        <v>38657</v>
      </c>
      <c r="N2" s="208">
        <v>38687</v>
      </c>
      <c r="O2" s="208">
        <v>38718</v>
      </c>
      <c r="P2" s="208">
        <v>38749</v>
      </c>
      <c r="Q2" s="208">
        <v>38777</v>
      </c>
      <c r="R2" s="208">
        <v>38808</v>
      </c>
      <c r="S2" s="208">
        <v>38838</v>
      </c>
      <c r="T2" s="208">
        <v>38869</v>
      </c>
      <c r="U2" s="208">
        <v>38899</v>
      </c>
      <c r="V2" s="208">
        <v>38930</v>
      </c>
      <c r="W2" s="208">
        <v>38961</v>
      </c>
      <c r="X2" s="208">
        <v>38991</v>
      </c>
      <c r="Y2" s="208">
        <v>39022</v>
      </c>
      <c r="Z2" s="208">
        <v>39052</v>
      </c>
      <c r="AA2" s="208">
        <v>39083</v>
      </c>
      <c r="AB2" s="208">
        <v>39114</v>
      </c>
      <c r="AC2" s="208">
        <v>39142</v>
      </c>
      <c r="AD2" s="208">
        <v>39173</v>
      </c>
      <c r="AE2" s="208">
        <v>39203</v>
      </c>
      <c r="AF2" s="208">
        <v>39234</v>
      </c>
      <c r="AG2" s="208">
        <v>39264</v>
      </c>
      <c r="AH2" s="208">
        <v>39295</v>
      </c>
      <c r="AI2" s="208">
        <v>39326</v>
      </c>
      <c r="AJ2" s="208">
        <v>39356</v>
      </c>
      <c r="AK2" s="208">
        <v>39387</v>
      </c>
      <c r="AL2" s="208">
        <v>39417</v>
      </c>
      <c r="AM2" s="208">
        <v>39448</v>
      </c>
      <c r="AN2" s="208">
        <v>39479</v>
      </c>
      <c r="AO2" s="208">
        <v>39508</v>
      </c>
      <c r="AP2" s="208">
        <v>39539</v>
      </c>
      <c r="AQ2" s="208">
        <v>39569</v>
      </c>
      <c r="AR2" s="208">
        <v>39600</v>
      </c>
      <c r="AS2" s="208">
        <v>39630</v>
      </c>
      <c r="AT2" s="208">
        <v>39661</v>
      </c>
      <c r="AU2" s="208">
        <v>39692</v>
      </c>
      <c r="AV2" s="208">
        <v>39722</v>
      </c>
      <c r="AW2" s="208">
        <v>39753</v>
      </c>
      <c r="AX2" s="208">
        <v>39783</v>
      </c>
      <c r="AY2" s="208">
        <v>39814</v>
      </c>
      <c r="AZ2" s="208">
        <v>39845</v>
      </c>
      <c r="BA2" s="208">
        <v>39873</v>
      </c>
      <c r="BB2" s="208">
        <v>39904</v>
      </c>
      <c r="BC2" s="208">
        <v>39934</v>
      </c>
      <c r="BD2" s="208">
        <v>39965</v>
      </c>
      <c r="BE2" s="208">
        <v>39995</v>
      </c>
      <c r="BF2" s="208">
        <v>40026</v>
      </c>
      <c r="BG2" s="208">
        <v>40057</v>
      </c>
      <c r="BH2" s="208">
        <v>40087</v>
      </c>
      <c r="BI2" s="208">
        <v>40118</v>
      </c>
      <c r="BJ2" s="208">
        <v>40148</v>
      </c>
      <c r="BK2" s="208">
        <v>40179</v>
      </c>
      <c r="BL2" s="208">
        <v>40210</v>
      </c>
      <c r="BM2" s="208">
        <v>40238</v>
      </c>
      <c r="BN2" s="208">
        <v>40269</v>
      </c>
      <c r="BO2" s="208">
        <v>40299</v>
      </c>
      <c r="BP2" s="208">
        <v>40330</v>
      </c>
      <c r="BQ2" s="208">
        <v>40360</v>
      </c>
      <c r="BR2" s="208">
        <v>40391</v>
      </c>
      <c r="BS2" s="208">
        <v>40422</v>
      </c>
      <c r="BT2" s="208">
        <v>40452</v>
      </c>
      <c r="BU2" s="208">
        <v>40483</v>
      </c>
      <c r="BV2" s="208">
        <v>40513</v>
      </c>
      <c r="BW2" s="208">
        <v>40544</v>
      </c>
      <c r="BX2" s="208">
        <v>40575</v>
      </c>
      <c r="BY2" s="208">
        <v>40603</v>
      </c>
      <c r="BZ2" s="208">
        <v>40634</v>
      </c>
      <c r="CA2" s="208">
        <v>40664</v>
      </c>
      <c r="CB2" s="208">
        <v>40695</v>
      </c>
      <c r="CC2" s="208">
        <v>40725</v>
      </c>
      <c r="CD2" s="208">
        <v>40756</v>
      </c>
      <c r="CE2" s="208">
        <v>40787</v>
      </c>
      <c r="CF2" s="208">
        <v>40817</v>
      </c>
      <c r="CG2" s="208">
        <v>40848</v>
      </c>
      <c r="CH2" s="208">
        <v>40907</v>
      </c>
      <c r="CI2" s="208">
        <v>40938</v>
      </c>
      <c r="CJ2" s="208">
        <v>40968</v>
      </c>
      <c r="CK2" s="208">
        <v>40998</v>
      </c>
      <c r="CL2" s="208">
        <v>41029</v>
      </c>
      <c r="CM2" s="208">
        <v>41059</v>
      </c>
      <c r="CN2" s="208">
        <v>41090</v>
      </c>
      <c r="CO2" s="208">
        <v>41120</v>
      </c>
      <c r="CP2" s="208">
        <v>41151</v>
      </c>
      <c r="CQ2" s="208">
        <v>41182</v>
      </c>
      <c r="CR2" s="208">
        <v>41212</v>
      </c>
      <c r="CS2" s="208">
        <v>41243</v>
      </c>
      <c r="CT2" s="208">
        <v>41273</v>
      </c>
      <c r="CU2" s="208">
        <v>41304</v>
      </c>
      <c r="CV2" s="208">
        <v>41333</v>
      </c>
      <c r="CW2" s="208">
        <v>41363</v>
      </c>
      <c r="CX2" s="208">
        <v>41394</v>
      </c>
      <c r="CY2" s="208">
        <v>41424</v>
      </c>
      <c r="CZ2" s="208">
        <v>41455</v>
      </c>
      <c r="DA2" s="208">
        <v>41485</v>
      </c>
      <c r="DB2" s="208">
        <v>41516</v>
      </c>
      <c r="DC2" s="208">
        <v>41547</v>
      </c>
      <c r="DD2" s="208">
        <v>41577</v>
      </c>
      <c r="DE2" s="208">
        <v>41608</v>
      </c>
      <c r="DF2" s="208">
        <v>41638</v>
      </c>
      <c r="DG2" s="208">
        <v>41670</v>
      </c>
      <c r="DH2" s="208">
        <v>41671</v>
      </c>
      <c r="DI2" s="208">
        <v>41729</v>
      </c>
      <c r="DJ2" s="208">
        <v>41759</v>
      </c>
      <c r="DK2" s="208">
        <v>41790</v>
      </c>
      <c r="DL2" s="208">
        <v>41820</v>
      </c>
      <c r="DM2" s="208">
        <v>41851</v>
      </c>
      <c r="DN2" s="208">
        <v>41881</v>
      </c>
      <c r="DO2" s="208">
        <v>41912</v>
      </c>
      <c r="DP2" s="208">
        <v>41943</v>
      </c>
      <c r="DQ2" s="208">
        <v>41973</v>
      </c>
      <c r="DR2" s="208">
        <v>42004</v>
      </c>
      <c r="DS2" s="208">
        <v>42035</v>
      </c>
      <c r="DT2" s="208">
        <v>42063</v>
      </c>
      <c r="DU2" s="208">
        <v>42064</v>
      </c>
      <c r="DV2" s="208">
        <v>42095</v>
      </c>
      <c r="DW2" s="208">
        <v>42125</v>
      </c>
      <c r="DX2" s="208">
        <v>42156</v>
      </c>
      <c r="DY2" s="208">
        <v>42186</v>
      </c>
      <c r="DZ2" s="208">
        <v>42217</v>
      </c>
      <c r="EA2" s="208">
        <v>42248</v>
      </c>
      <c r="EB2" s="208">
        <v>42278</v>
      </c>
      <c r="EC2" s="208">
        <v>42309</v>
      </c>
      <c r="ED2" s="208">
        <v>42339</v>
      </c>
      <c r="EE2" s="208">
        <v>42370</v>
      </c>
      <c r="EF2" s="208">
        <v>42401</v>
      </c>
      <c r="EG2" s="208">
        <v>42430</v>
      </c>
      <c r="EH2" s="208">
        <v>42461</v>
      </c>
      <c r="EI2" s="208">
        <v>42491</v>
      </c>
      <c r="EJ2" s="208">
        <v>42522</v>
      </c>
      <c r="EK2" s="208">
        <v>42552</v>
      </c>
      <c r="EL2" s="208">
        <v>42583</v>
      </c>
      <c r="EM2" s="208">
        <v>42614</v>
      </c>
      <c r="EN2" s="208">
        <v>42644</v>
      </c>
      <c r="EO2" s="208">
        <v>42675</v>
      </c>
      <c r="EP2" s="208">
        <v>42705</v>
      </c>
      <c r="EQ2" s="208">
        <v>42736</v>
      </c>
      <c r="ER2" s="208">
        <v>42767</v>
      </c>
    </row>
    <row r="3" spans="2:148" ht="15" customHeight="1">
      <c r="B3" s="164" t="s">
        <v>91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400"/>
      <c r="CO3" s="400"/>
      <c r="CP3" s="400"/>
      <c r="CQ3" s="400"/>
      <c r="CR3" s="400"/>
    </row>
    <row r="4" spans="2:148" ht="15" customHeight="1">
      <c r="B4" s="172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1"/>
      <c r="BR4" s="400"/>
      <c r="BS4" s="402">
        <v>50</v>
      </c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  <c r="CM4" s="400"/>
      <c r="CN4" s="400"/>
      <c r="CO4" s="400"/>
      <c r="CP4" s="400"/>
      <c r="CQ4" s="400"/>
      <c r="CR4" s="400"/>
      <c r="DP4" s="402"/>
    </row>
    <row r="5" spans="2:148" ht="15" customHeight="1">
      <c r="B5" s="155" t="s">
        <v>325</v>
      </c>
      <c r="C5" s="145">
        <v>34</v>
      </c>
      <c r="D5" s="145">
        <v>35.85916898088967</v>
      </c>
      <c r="E5" s="145">
        <v>40</v>
      </c>
      <c r="F5" s="145">
        <v>40</v>
      </c>
      <c r="G5" s="145">
        <v>40</v>
      </c>
      <c r="H5" s="145">
        <v>40</v>
      </c>
      <c r="I5" s="145">
        <v>40</v>
      </c>
      <c r="J5" s="145">
        <v>40</v>
      </c>
      <c r="K5" s="145">
        <v>40</v>
      </c>
      <c r="L5" s="145">
        <v>40</v>
      </c>
      <c r="M5" s="145">
        <v>40</v>
      </c>
      <c r="N5" s="145">
        <v>40</v>
      </c>
      <c r="O5" s="145">
        <v>40</v>
      </c>
      <c r="P5" s="145">
        <v>40</v>
      </c>
      <c r="Q5" s="145">
        <v>40</v>
      </c>
      <c r="R5" s="145">
        <v>40</v>
      </c>
      <c r="S5" s="145">
        <v>40</v>
      </c>
      <c r="T5" s="145">
        <v>40</v>
      </c>
      <c r="U5" s="145">
        <v>40</v>
      </c>
      <c r="V5" s="145">
        <v>40</v>
      </c>
      <c r="W5" s="145">
        <v>40</v>
      </c>
      <c r="X5" s="145">
        <v>40</v>
      </c>
      <c r="Y5" s="145">
        <v>40</v>
      </c>
      <c r="Z5" s="145">
        <v>40</v>
      </c>
      <c r="AA5" s="145">
        <v>40</v>
      </c>
      <c r="AB5" s="145">
        <v>40</v>
      </c>
      <c r="AC5" s="145">
        <v>40</v>
      </c>
      <c r="AD5" s="145">
        <v>40</v>
      </c>
      <c r="AE5" s="145">
        <v>40</v>
      </c>
      <c r="AF5" s="145">
        <v>40</v>
      </c>
      <c r="AG5" s="145">
        <v>40</v>
      </c>
      <c r="AH5" s="145">
        <v>40</v>
      </c>
      <c r="AI5" s="145">
        <v>40</v>
      </c>
      <c r="AJ5" s="145">
        <v>40</v>
      </c>
      <c r="AK5" s="145">
        <v>40</v>
      </c>
      <c r="AL5" s="145">
        <v>40</v>
      </c>
      <c r="AM5" s="145">
        <v>40</v>
      </c>
      <c r="AN5" s="145">
        <v>40</v>
      </c>
      <c r="AO5" s="145">
        <v>40</v>
      </c>
      <c r="AP5" s="145">
        <v>40</v>
      </c>
      <c r="AQ5" s="145">
        <v>40</v>
      </c>
      <c r="AR5" s="145">
        <v>40</v>
      </c>
      <c r="AS5" s="145">
        <v>40</v>
      </c>
      <c r="AT5" s="145">
        <v>40</v>
      </c>
      <c r="AU5" s="145">
        <v>40</v>
      </c>
      <c r="AV5" s="145">
        <v>40</v>
      </c>
      <c r="AW5" s="145">
        <v>40</v>
      </c>
      <c r="AX5" s="145">
        <v>40</v>
      </c>
      <c r="AY5" s="145">
        <v>40</v>
      </c>
      <c r="AZ5" s="145">
        <v>40</v>
      </c>
      <c r="BA5" s="145">
        <v>40</v>
      </c>
      <c r="BB5" s="145">
        <v>40</v>
      </c>
      <c r="BC5" s="145">
        <v>40</v>
      </c>
      <c r="BD5" s="145">
        <v>40</v>
      </c>
      <c r="BE5" s="145">
        <v>40</v>
      </c>
      <c r="BF5" s="145">
        <v>40</v>
      </c>
      <c r="BG5" s="145">
        <v>40</v>
      </c>
      <c r="BH5" s="145">
        <v>40</v>
      </c>
      <c r="BI5" s="145">
        <v>40</v>
      </c>
      <c r="BJ5" s="145">
        <v>40</v>
      </c>
      <c r="BK5" s="145">
        <v>40</v>
      </c>
      <c r="BL5" s="145">
        <v>40</v>
      </c>
      <c r="BM5" s="145">
        <v>40</v>
      </c>
      <c r="BN5" s="145">
        <v>40</v>
      </c>
      <c r="BO5" s="145">
        <v>40</v>
      </c>
      <c r="BP5" s="145">
        <v>40</v>
      </c>
      <c r="BQ5" s="145">
        <v>40</v>
      </c>
      <c r="BR5" s="145">
        <v>40</v>
      </c>
      <c r="BS5" s="145">
        <v>60</v>
      </c>
      <c r="BT5" s="145">
        <v>60</v>
      </c>
      <c r="BU5" s="145">
        <v>60</v>
      </c>
      <c r="BV5" s="145">
        <v>60</v>
      </c>
      <c r="BW5" s="145">
        <v>60</v>
      </c>
      <c r="BX5" s="145">
        <v>60</v>
      </c>
      <c r="BY5" s="145">
        <v>60</v>
      </c>
      <c r="BZ5" s="145">
        <v>60</v>
      </c>
      <c r="CA5" s="145">
        <v>60</v>
      </c>
      <c r="CB5" s="145">
        <v>60</v>
      </c>
      <c r="CC5" s="145">
        <v>60</v>
      </c>
      <c r="CD5" s="145">
        <v>60</v>
      </c>
      <c r="CE5" s="145">
        <v>60</v>
      </c>
      <c r="CF5" s="145">
        <v>60</v>
      </c>
      <c r="CG5" s="145">
        <v>60</v>
      </c>
      <c r="CH5" s="145">
        <v>60</v>
      </c>
      <c r="CI5" s="145">
        <v>60</v>
      </c>
      <c r="CJ5" s="145">
        <v>60</v>
      </c>
      <c r="CK5" s="145">
        <v>60</v>
      </c>
      <c r="CL5" s="145">
        <v>60</v>
      </c>
      <c r="CM5" s="145">
        <v>60</v>
      </c>
      <c r="CN5" s="145">
        <v>60</v>
      </c>
      <c r="CO5" s="145">
        <v>60</v>
      </c>
      <c r="CP5" s="145">
        <v>60</v>
      </c>
      <c r="CQ5" s="145">
        <v>60</v>
      </c>
      <c r="CR5" s="145">
        <v>60</v>
      </c>
      <c r="CS5" s="145">
        <v>60</v>
      </c>
      <c r="CT5" s="145">
        <v>60</v>
      </c>
      <c r="CU5" s="145">
        <v>60</v>
      </c>
      <c r="CV5" s="145">
        <v>60</v>
      </c>
      <c r="CW5" s="145">
        <v>60</v>
      </c>
      <c r="CX5" s="145">
        <v>60</v>
      </c>
      <c r="CY5" s="145">
        <v>60</v>
      </c>
      <c r="CZ5" s="145">
        <v>60</v>
      </c>
      <c r="DA5" s="145">
        <v>60</v>
      </c>
      <c r="DB5" s="145">
        <v>60</v>
      </c>
      <c r="DC5" s="145">
        <v>60</v>
      </c>
      <c r="DD5" s="145">
        <v>60</v>
      </c>
      <c r="DE5" s="145">
        <v>60</v>
      </c>
      <c r="DF5" s="145">
        <v>60</v>
      </c>
      <c r="DG5" s="145">
        <v>60</v>
      </c>
      <c r="DH5" s="145">
        <v>60</v>
      </c>
      <c r="DI5" s="145">
        <v>60</v>
      </c>
      <c r="DJ5" s="145">
        <v>60</v>
      </c>
      <c r="DK5" s="145">
        <v>60</v>
      </c>
      <c r="DL5" s="145">
        <v>60</v>
      </c>
      <c r="DM5" s="145">
        <v>60</v>
      </c>
      <c r="DN5" s="145">
        <v>60</v>
      </c>
      <c r="DO5" s="145">
        <v>60</v>
      </c>
      <c r="DP5" s="145">
        <v>75</v>
      </c>
      <c r="DQ5" s="145">
        <v>75</v>
      </c>
      <c r="DR5" s="146">
        <v>90</v>
      </c>
      <c r="DS5" s="146">
        <v>90</v>
      </c>
      <c r="DT5" s="146">
        <v>90</v>
      </c>
      <c r="DU5" s="146">
        <v>90</v>
      </c>
      <c r="DV5" s="146">
        <v>90</v>
      </c>
      <c r="DW5" s="146">
        <v>115</v>
      </c>
      <c r="DX5" s="146">
        <v>115</v>
      </c>
      <c r="DY5" s="147">
        <v>115</v>
      </c>
      <c r="DZ5" s="147">
        <v>115</v>
      </c>
      <c r="EA5" s="147">
        <v>115</v>
      </c>
      <c r="EB5" s="147">
        <v>115</v>
      </c>
      <c r="EC5" s="147">
        <v>115</v>
      </c>
      <c r="ED5" s="147">
        <v>115</v>
      </c>
      <c r="EE5" s="147">
        <v>160</v>
      </c>
      <c r="EF5" s="147">
        <v>160</v>
      </c>
      <c r="EG5" s="147">
        <v>160</v>
      </c>
      <c r="EH5" s="148">
        <v>160</v>
      </c>
      <c r="EI5" s="148">
        <v>160</v>
      </c>
      <c r="EJ5" s="148">
        <v>160</v>
      </c>
      <c r="EK5" s="148">
        <v>160</v>
      </c>
      <c r="EL5" s="148">
        <v>160</v>
      </c>
      <c r="EM5" s="148">
        <v>160</v>
      </c>
      <c r="EN5" s="148">
        <v>160</v>
      </c>
      <c r="EO5" s="148">
        <v>160</v>
      </c>
      <c r="EP5" s="148">
        <v>160</v>
      </c>
      <c r="EQ5" s="148">
        <v>160</v>
      </c>
      <c r="ER5" s="148">
        <v>160</v>
      </c>
    </row>
    <row r="6" spans="2:148" ht="15" customHeight="1">
      <c r="B6" s="155" t="s">
        <v>324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>
        <v>26</v>
      </c>
      <c r="BL6" s="145">
        <v>26</v>
      </c>
      <c r="BM6" s="145">
        <v>26</v>
      </c>
      <c r="BN6" s="145">
        <v>26</v>
      </c>
      <c r="BO6" s="145">
        <v>26</v>
      </c>
      <c r="BP6" s="145">
        <v>26</v>
      </c>
      <c r="BQ6" s="145">
        <v>26</v>
      </c>
      <c r="BR6" s="145">
        <v>26</v>
      </c>
      <c r="BS6" s="145">
        <v>26</v>
      </c>
      <c r="BT6" s="145">
        <v>26</v>
      </c>
      <c r="BU6" s="145">
        <v>26</v>
      </c>
      <c r="BV6" s="145">
        <v>26</v>
      </c>
      <c r="BW6" s="145">
        <v>26</v>
      </c>
      <c r="BX6" s="145">
        <v>26</v>
      </c>
      <c r="BY6" s="145">
        <v>26</v>
      </c>
      <c r="BZ6" s="145">
        <v>26</v>
      </c>
      <c r="CA6" s="145">
        <v>26</v>
      </c>
      <c r="CB6" s="145">
        <v>26</v>
      </c>
      <c r="CC6" s="145">
        <v>26</v>
      </c>
      <c r="CD6" s="145">
        <v>26</v>
      </c>
      <c r="CE6" s="145">
        <v>26</v>
      </c>
      <c r="CF6" s="145">
        <v>26</v>
      </c>
      <c r="CG6" s="145">
        <v>26</v>
      </c>
      <c r="CH6" s="145">
        <v>26</v>
      </c>
      <c r="CI6" s="145">
        <v>26</v>
      </c>
      <c r="CJ6" s="145">
        <v>26</v>
      </c>
      <c r="CK6" s="145">
        <v>26</v>
      </c>
      <c r="CL6" s="145">
        <v>26</v>
      </c>
      <c r="CM6" s="145">
        <v>26</v>
      </c>
      <c r="CN6" s="145">
        <v>26</v>
      </c>
      <c r="CO6" s="145">
        <v>26</v>
      </c>
      <c r="CP6" s="145">
        <v>26</v>
      </c>
      <c r="CQ6" s="145">
        <v>26</v>
      </c>
      <c r="CR6" s="145">
        <v>26</v>
      </c>
      <c r="CS6" s="145">
        <v>26</v>
      </c>
      <c r="CT6" s="145">
        <v>26</v>
      </c>
      <c r="CU6" s="145">
        <v>26</v>
      </c>
      <c r="CV6" s="145">
        <v>26</v>
      </c>
      <c r="CW6" s="145">
        <v>26</v>
      </c>
      <c r="CX6" s="145">
        <v>26</v>
      </c>
      <c r="CY6" s="145">
        <v>26</v>
      </c>
      <c r="CZ6" s="145">
        <v>26</v>
      </c>
      <c r="DA6" s="145">
        <v>26</v>
      </c>
      <c r="DB6" s="145">
        <v>26</v>
      </c>
      <c r="DC6" s="145">
        <v>26</v>
      </c>
      <c r="DD6" s="145">
        <v>26</v>
      </c>
      <c r="DE6" s="145">
        <v>26</v>
      </c>
      <c r="DF6" s="145">
        <v>26</v>
      </c>
      <c r="DG6" s="145">
        <v>26</v>
      </c>
      <c r="DH6" s="145">
        <v>26</v>
      </c>
      <c r="DI6" s="145">
        <v>26</v>
      </c>
      <c r="DJ6" s="145">
        <v>26</v>
      </c>
      <c r="DK6" s="145">
        <v>26</v>
      </c>
      <c r="DL6" s="145">
        <v>26</v>
      </c>
      <c r="DM6" s="145">
        <v>26</v>
      </c>
      <c r="DN6" s="145">
        <v>26</v>
      </c>
      <c r="DO6" s="145">
        <v>35</v>
      </c>
      <c r="DP6" s="145">
        <v>35</v>
      </c>
      <c r="DQ6" s="145">
        <v>35</v>
      </c>
      <c r="DR6" s="145">
        <v>35</v>
      </c>
      <c r="DS6" s="145">
        <v>35</v>
      </c>
      <c r="DT6" s="145">
        <v>35</v>
      </c>
      <c r="DU6" s="145">
        <v>35</v>
      </c>
      <c r="DV6" s="145">
        <v>35</v>
      </c>
      <c r="DW6" s="145">
        <v>45</v>
      </c>
      <c r="DX6" s="145">
        <v>45</v>
      </c>
      <c r="DY6" s="145">
        <v>45</v>
      </c>
      <c r="DZ6" s="145">
        <v>45</v>
      </c>
      <c r="EA6" s="145">
        <v>45</v>
      </c>
      <c r="EB6" s="145">
        <v>45</v>
      </c>
      <c r="EC6" s="145">
        <v>45</v>
      </c>
      <c r="ED6" s="145">
        <v>45</v>
      </c>
      <c r="EE6" s="145">
        <v>70</v>
      </c>
      <c r="EF6" s="145">
        <v>70</v>
      </c>
      <c r="EG6" s="145">
        <v>70</v>
      </c>
      <c r="EH6" s="403">
        <v>70</v>
      </c>
      <c r="EI6" s="403">
        <v>70</v>
      </c>
      <c r="EJ6" s="403">
        <v>70</v>
      </c>
      <c r="EK6" s="403">
        <v>70</v>
      </c>
      <c r="EL6" s="403">
        <v>70</v>
      </c>
      <c r="EM6" s="403">
        <v>70</v>
      </c>
      <c r="EN6" s="403">
        <v>70</v>
      </c>
      <c r="EO6" s="403">
        <v>70</v>
      </c>
      <c r="EP6" s="403">
        <v>70</v>
      </c>
      <c r="EQ6" s="403">
        <v>70</v>
      </c>
      <c r="ER6" s="403">
        <v>70</v>
      </c>
    </row>
    <row r="7" spans="2:148" ht="15" customHeight="1">
      <c r="B7" s="155" t="s">
        <v>326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>
        <v>37</v>
      </c>
      <c r="BL7" s="145">
        <v>37</v>
      </c>
      <c r="BM7" s="145">
        <v>37</v>
      </c>
      <c r="BN7" s="145">
        <v>37</v>
      </c>
      <c r="BO7" s="145">
        <v>37</v>
      </c>
      <c r="BP7" s="145">
        <v>37</v>
      </c>
      <c r="BQ7" s="145">
        <v>37</v>
      </c>
      <c r="BR7" s="145">
        <v>37</v>
      </c>
      <c r="BS7" s="145">
        <v>37</v>
      </c>
      <c r="BT7" s="145">
        <v>37</v>
      </c>
      <c r="BU7" s="145">
        <v>37</v>
      </c>
      <c r="BV7" s="145">
        <v>37</v>
      </c>
      <c r="BW7" s="145">
        <v>37</v>
      </c>
      <c r="BX7" s="145">
        <v>37</v>
      </c>
      <c r="BY7" s="145">
        <v>37</v>
      </c>
      <c r="BZ7" s="145">
        <v>37</v>
      </c>
      <c r="CA7" s="145">
        <v>37</v>
      </c>
      <c r="CB7" s="145">
        <v>37</v>
      </c>
      <c r="CC7" s="145">
        <v>37</v>
      </c>
      <c r="CD7" s="145">
        <v>37</v>
      </c>
      <c r="CE7" s="145">
        <v>37</v>
      </c>
      <c r="CF7" s="145">
        <v>37</v>
      </c>
      <c r="CG7" s="145">
        <v>37</v>
      </c>
      <c r="CH7" s="145">
        <v>37</v>
      </c>
      <c r="CI7" s="145">
        <v>37</v>
      </c>
      <c r="CJ7" s="145">
        <v>37</v>
      </c>
      <c r="CK7" s="145">
        <v>37</v>
      </c>
      <c r="CL7" s="145">
        <v>37</v>
      </c>
      <c r="CM7" s="145">
        <v>37</v>
      </c>
      <c r="CN7" s="145">
        <v>37</v>
      </c>
      <c r="CO7" s="145">
        <v>37</v>
      </c>
      <c r="CP7" s="145">
        <v>37</v>
      </c>
      <c r="CQ7" s="145">
        <v>37</v>
      </c>
      <c r="CR7" s="145">
        <v>37</v>
      </c>
      <c r="CS7" s="145">
        <v>37</v>
      </c>
      <c r="CT7" s="145">
        <v>37</v>
      </c>
      <c r="CU7" s="145">
        <v>37</v>
      </c>
      <c r="CV7" s="145">
        <v>37</v>
      </c>
      <c r="CW7" s="145">
        <v>37</v>
      </c>
      <c r="CX7" s="145">
        <v>37</v>
      </c>
      <c r="CY7" s="145">
        <v>37</v>
      </c>
      <c r="CZ7" s="145">
        <v>37</v>
      </c>
      <c r="DA7" s="145">
        <v>37</v>
      </c>
      <c r="DB7" s="145">
        <v>37</v>
      </c>
      <c r="DC7" s="145">
        <v>37</v>
      </c>
      <c r="DD7" s="145">
        <v>37</v>
      </c>
      <c r="DE7" s="145">
        <v>37</v>
      </c>
      <c r="DF7" s="145">
        <v>37</v>
      </c>
      <c r="DG7" s="145">
        <v>37</v>
      </c>
      <c r="DH7" s="145">
        <v>37</v>
      </c>
      <c r="DI7" s="145">
        <v>37</v>
      </c>
      <c r="DJ7" s="145">
        <v>37</v>
      </c>
      <c r="DK7" s="145">
        <v>37</v>
      </c>
      <c r="DL7" s="145">
        <v>37</v>
      </c>
      <c r="DM7" s="145">
        <v>37</v>
      </c>
      <c r="DN7" s="145">
        <v>37</v>
      </c>
      <c r="DO7" s="145">
        <v>37</v>
      </c>
      <c r="DP7" s="145">
        <v>45</v>
      </c>
      <c r="DQ7" s="145">
        <v>45</v>
      </c>
      <c r="DR7" s="146">
        <v>45</v>
      </c>
      <c r="DS7" s="146">
        <v>45</v>
      </c>
      <c r="DT7" s="146">
        <v>45</v>
      </c>
      <c r="DU7" s="146">
        <v>45</v>
      </c>
      <c r="DV7" s="146">
        <v>45</v>
      </c>
      <c r="DW7" s="146">
        <v>55</v>
      </c>
      <c r="DX7" s="146">
        <v>55</v>
      </c>
      <c r="DY7" s="147">
        <v>55</v>
      </c>
      <c r="DZ7" s="147">
        <v>55</v>
      </c>
      <c r="EA7" s="147">
        <v>55</v>
      </c>
      <c r="EB7" s="147">
        <v>55</v>
      </c>
      <c r="EC7" s="147">
        <v>55</v>
      </c>
      <c r="ED7" s="147">
        <v>55</v>
      </c>
      <c r="EE7" s="147">
        <v>100</v>
      </c>
      <c r="EF7" s="147">
        <v>100</v>
      </c>
      <c r="EG7" s="147">
        <v>100</v>
      </c>
      <c r="EH7" s="148">
        <v>100</v>
      </c>
      <c r="EI7" s="148">
        <v>100</v>
      </c>
      <c r="EJ7" s="148">
        <v>100</v>
      </c>
      <c r="EK7" s="148">
        <v>100</v>
      </c>
      <c r="EL7" s="148">
        <v>100</v>
      </c>
      <c r="EM7" s="148">
        <v>100</v>
      </c>
      <c r="EN7" s="148">
        <v>100</v>
      </c>
      <c r="EO7" s="148">
        <v>100</v>
      </c>
      <c r="EP7" s="148">
        <v>100</v>
      </c>
      <c r="EQ7" s="148">
        <v>100</v>
      </c>
      <c r="ER7" s="148">
        <v>100</v>
      </c>
    </row>
    <row r="8" spans="2:148" ht="15" customHeight="1">
      <c r="B8" s="155" t="s">
        <v>135</v>
      </c>
      <c r="C8" s="145">
        <v>25</v>
      </c>
      <c r="D8" s="145">
        <v>26.367593746870419</v>
      </c>
      <c r="E8" s="145">
        <v>29</v>
      </c>
      <c r="F8" s="145">
        <v>29</v>
      </c>
      <c r="G8" s="145">
        <v>29</v>
      </c>
      <c r="H8" s="145">
        <v>29</v>
      </c>
      <c r="I8" s="145">
        <v>29</v>
      </c>
      <c r="J8" s="145">
        <v>29</v>
      </c>
      <c r="K8" s="145">
        <v>29</v>
      </c>
      <c r="L8" s="145">
        <v>29</v>
      </c>
      <c r="M8" s="145">
        <v>29</v>
      </c>
      <c r="N8" s="145">
        <v>29</v>
      </c>
      <c r="O8" s="145">
        <v>29</v>
      </c>
      <c r="P8" s="145">
        <v>29</v>
      </c>
      <c r="Q8" s="145">
        <v>29</v>
      </c>
      <c r="R8" s="145">
        <v>29</v>
      </c>
      <c r="S8" s="145">
        <v>29</v>
      </c>
      <c r="T8" s="145">
        <v>29</v>
      </c>
      <c r="U8" s="145">
        <v>29</v>
      </c>
      <c r="V8" s="145">
        <v>29</v>
      </c>
      <c r="W8" s="145">
        <v>29</v>
      </c>
      <c r="X8" s="145">
        <v>29</v>
      </c>
      <c r="Y8" s="145">
        <v>29</v>
      </c>
      <c r="Z8" s="145">
        <v>29</v>
      </c>
      <c r="AA8" s="145">
        <v>29</v>
      </c>
      <c r="AB8" s="145">
        <v>29</v>
      </c>
      <c r="AC8" s="145">
        <v>29</v>
      </c>
      <c r="AD8" s="145">
        <v>29</v>
      </c>
      <c r="AE8" s="145">
        <v>29</v>
      </c>
      <c r="AF8" s="145">
        <v>29</v>
      </c>
      <c r="AG8" s="145">
        <v>29</v>
      </c>
      <c r="AH8" s="145">
        <v>29</v>
      </c>
      <c r="AI8" s="145">
        <v>29</v>
      </c>
      <c r="AJ8" s="145">
        <v>29</v>
      </c>
      <c r="AK8" s="145">
        <v>29</v>
      </c>
      <c r="AL8" s="145">
        <v>29</v>
      </c>
      <c r="AM8" s="145">
        <v>29</v>
      </c>
      <c r="AN8" s="145">
        <v>29</v>
      </c>
      <c r="AO8" s="145">
        <v>29</v>
      </c>
      <c r="AP8" s="145">
        <v>29</v>
      </c>
      <c r="AQ8" s="145">
        <v>29</v>
      </c>
      <c r="AR8" s="145">
        <v>29</v>
      </c>
      <c r="AS8" s="145">
        <v>29</v>
      </c>
      <c r="AT8" s="145">
        <v>29</v>
      </c>
      <c r="AU8" s="145">
        <v>29</v>
      </c>
      <c r="AV8" s="145">
        <v>29</v>
      </c>
      <c r="AW8" s="145">
        <v>29</v>
      </c>
      <c r="AX8" s="145">
        <v>29</v>
      </c>
      <c r="AY8" s="145">
        <v>29</v>
      </c>
      <c r="AZ8" s="145">
        <v>29</v>
      </c>
      <c r="BA8" s="145">
        <v>29</v>
      </c>
      <c r="BB8" s="145">
        <v>29</v>
      </c>
      <c r="BC8" s="145">
        <v>29</v>
      </c>
      <c r="BD8" s="145">
        <v>29</v>
      </c>
      <c r="BE8" s="145">
        <v>29</v>
      </c>
      <c r="BF8" s="145">
        <v>29</v>
      </c>
      <c r="BG8" s="145">
        <v>29</v>
      </c>
      <c r="BH8" s="145">
        <v>29</v>
      </c>
      <c r="BI8" s="145">
        <v>29</v>
      </c>
      <c r="BJ8" s="145">
        <v>29</v>
      </c>
      <c r="BK8" s="145">
        <v>29</v>
      </c>
      <c r="BL8" s="145">
        <v>29</v>
      </c>
      <c r="BM8" s="145">
        <v>29</v>
      </c>
      <c r="BN8" s="145">
        <v>29</v>
      </c>
      <c r="BO8" s="145">
        <v>29</v>
      </c>
      <c r="BP8" s="145">
        <v>29</v>
      </c>
      <c r="BQ8" s="145">
        <v>29</v>
      </c>
      <c r="BR8" s="145">
        <v>29</v>
      </c>
      <c r="BS8" s="145">
        <v>40</v>
      </c>
      <c r="BT8" s="145">
        <v>40</v>
      </c>
      <c r="BU8" s="145">
        <v>40</v>
      </c>
      <c r="BV8" s="145">
        <v>40</v>
      </c>
      <c r="BW8" s="145">
        <v>40</v>
      </c>
      <c r="BX8" s="145">
        <v>40</v>
      </c>
      <c r="BY8" s="145">
        <v>40</v>
      </c>
      <c r="BZ8" s="145">
        <v>40</v>
      </c>
      <c r="CA8" s="145">
        <v>40</v>
      </c>
      <c r="CB8" s="145">
        <v>40</v>
      </c>
      <c r="CC8" s="145">
        <v>40</v>
      </c>
      <c r="CD8" s="145">
        <v>40</v>
      </c>
      <c r="CE8" s="145">
        <v>40</v>
      </c>
      <c r="CF8" s="145">
        <v>40</v>
      </c>
      <c r="CG8" s="145">
        <v>40</v>
      </c>
      <c r="CH8" s="145">
        <v>40</v>
      </c>
      <c r="CI8" s="145">
        <v>40</v>
      </c>
      <c r="CJ8" s="145">
        <v>40</v>
      </c>
      <c r="CK8" s="145">
        <v>40</v>
      </c>
      <c r="CL8" s="145">
        <v>40</v>
      </c>
      <c r="CM8" s="145">
        <v>40</v>
      </c>
      <c r="CN8" s="145">
        <v>40</v>
      </c>
      <c r="CO8" s="145">
        <v>40</v>
      </c>
      <c r="CP8" s="145">
        <v>40</v>
      </c>
      <c r="CQ8" s="145">
        <v>40</v>
      </c>
      <c r="CR8" s="145">
        <v>40</v>
      </c>
      <c r="CS8" s="145">
        <v>40</v>
      </c>
      <c r="CT8" s="145">
        <v>40</v>
      </c>
      <c r="CU8" s="145">
        <v>40</v>
      </c>
      <c r="CV8" s="145">
        <v>40</v>
      </c>
      <c r="CW8" s="145">
        <v>40</v>
      </c>
      <c r="CX8" s="145">
        <v>40</v>
      </c>
      <c r="CY8" s="145">
        <v>40</v>
      </c>
      <c r="CZ8" s="145">
        <v>40</v>
      </c>
      <c r="DA8" s="145">
        <v>40</v>
      </c>
      <c r="DB8" s="145">
        <v>40</v>
      </c>
      <c r="DC8" s="145">
        <v>40</v>
      </c>
      <c r="DD8" s="145">
        <v>40</v>
      </c>
      <c r="DE8" s="145">
        <v>40</v>
      </c>
      <c r="DF8" s="145">
        <v>40</v>
      </c>
      <c r="DG8" s="145">
        <v>40</v>
      </c>
      <c r="DH8" s="145">
        <v>40</v>
      </c>
      <c r="DI8" s="145">
        <v>40</v>
      </c>
      <c r="DJ8" s="145">
        <v>40</v>
      </c>
      <c r="DK8" s="145">
        <v>40</v>
      </c>
      <c r="DL8" s="145">
        <v>40</v>
      </c>
      <c r="DM8" s="145">
        <v>40</v>
      </c>
      <c r="DN8" s="145">
        <v>40</v>
      </c>
      <c r="DO8" s="145">
        <v>40</v>
      </c>
      <c r="DP8" s="145">
        <v>50</v>
      </c>
      <c r="DQ8" s="145">
        <v>50</v>
      </c>
      <c r="DR8" s="146">
        <v>60</v>
      </c>
      <c r="DS8" s="146">
        <v>60</v>
      </c>
      <c r="DT8" s="146">
        <v>60</v>
      </c>
      <c r="DU8" s="146">
        <v>60</v>
      </c>
      <c r="DV8" s="146">
        <v>60</v>
      </c>
      <c r="DW8" s="146">
        <v>75</v>
      </c>
      <c r="DX8" s="146">
        <v>75</v>
      </c>
      <c r="DY8" s="147">
        <v>75</v>
      </c>
      <c r="DZ8" s="147">
        <v>75</v>
      </c>
      <c r="EA8" s="147">
        <v>75</v>
      </c>
      <c r="EB8" s="147">
        <v>75</v>
      </c>
      <c r="EC8" s="147">
        <v>75</v>
      </c>
      <c r="ED8" s="147">
        <v>75</v>
      </c>
      <c r="EE8" s="147">
        <v>135</v>
      </c>
      <c r="EF8" s="147">
        <v>135</v>
      </c>
      <c r="EG8" s="147">
        <v>135</v>
      </c>
      <c r="EH8" s="148">
        <v>135</v>
      </c>
      <c r="EI8" s="148">
        <v>135</v>
      </c>
      <c r="EJ8" s="148">
        <v>135</v>
      </c>
      <c r="EK8" s="148">
        <v>135</v>
      </c>
      <c r="EL8" s="148">
        <v>135</v>
      </c>
      <c r="EM8" s="148">
        <v>135</v>
      </c>
      <c r="EN8" s="148">
        <v>135</v>
      </c>
      <c r="EO8" s="148">
        <v>135</v>
      </c>
      <c r="EP8" s="148">
        <v>135</v>
      </c>
      <c r="EQ8" s="148">
        <v>135</v>
      </c>
      <c r="ER8" s="148">
        <v>135</v>
      </c>
    </row>
    <row r="9" spans="2:148" ht="15" customHeight="1">
      <c r="B9" s="155" t="s">
        <v>136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</row>
    <row r="10" spans="2:148" ht="15" customHeight="1">
      <c r="BS10" s="188"/>
      <c r="DP10" s="188"/>
    </row>
    <row r="11" spans="2:148" ht="15" customHeight="1"/>
    <row r="12" spans="2:148" ht="15" customHeight="1"/>
    <row r="13" spans="2:148" ht="15" customHeight="1"/>
    <row r="14" spans="2:148" ht="15" customHeight="1"/>
    <row r="15" spans="2:148" ht="15" customHeight="1"/>
    <row r="16" spans="2:148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T12"/>
  <sheetViews>
    <sheetView showGridLines="0" zoomScale="80" zoomScaleNormal="80" workbookViewId="0">
      <pane xSplit="3" ySplit="3" topLeftCell="CZ4" activePane="bottomRight" state="frozen"/>
      <selection activeCell="DP7" sqref="DP7"/>
      <selection pane="topRight" activeCell="DP7" sqref="DP7"/>
      <selection pane="bottomLeft" activeCell="DP7" sqref="DP7"/>
      <selection pane="bottomRight" activeCell="DT1" sqref="DT1:DT1048576"/>
    </sheetView>
  </sheetViews>
  <sheetFormatPr defaultRowHeight="12.75"/>
  <cols>
    <col min="1" max="1" width="2.42578125" style="144" customWidth="1"/>
    <col min="2" max="2" width="9.140625" style="144"/>
    <col min="3" max="3" width="42.42578125" style="144" customWidth="1"/>
    <col min="4" max="80" width="13.28515625" style="144" customWidth="1"/>
    <col min="81" max="98" width="10.85546875" style="144" bestFit="1" customWidth="1"/>
    <col min="99" max="99" width="12.28515625" style="148" bestFit="1" customWidth="1"/>
    <col min="100" max="110" width="12.28515625" style="144" bestFit="1" customWidth="1"/>
    <col min="111" max="113" width="11.5703125" style="144" customWidth="1"/>
    <col min="114" max="115" width="11.7109375" style="144" bestFit="1" customWidth="1"/>
    <col min="116" max="16384" width="9.140625" style="144"/>
  </cols>
  <sheetData>
    <row r="1" spans="2:124">
      <c r="B1" s="164" t="s">
        <v>22</v>
      </c>
    </row>
    <row r="2" spans="2:124">
      <c r="B2" s="150" t="s">
        <v>358</v>
      </c>
    </row>
    <row r="3" spans="2:124" ht="15" customHeight="1">
      <c r="B3" s="269" t="s">
        <v>103</v>
      </c>
      <c r="D3" s="351">
        <v>39083</v>
      </c>
      <c r="E3" s="351">
        <v>39114</v>
      </c>
      <c r="F3" s="351">
        <v>39142</v>
      </c>
      <c r="G3" s="351">
        <v>39173</v>
      </c>
      <c r="H3" s="351">
        <v>39203</v>
      </c>
      <c r="I3" s="351">
        <v>39234</v>
      </c>
      <c r="J3" s="351">
        <v>39264</v>
      </c>
      <c r="K3" s="351">
        <v>39295</v>
      </c>
      <c r="L3" s="351">
        <v>39326</v>
      </c>
      <c r="M3" s="351">
        <v>39356</v>
      </c>
      <c r="N3" s="351">
        <v>39387</v>
      </c>
      <c r="O3" s="351">
        <v>39417</v>
      </c>
      <c r="P3" s="351">
        <v>39448</v>
      </c>
      <c r="Q3" s="351">
        <v>39479</v>
      </c>
      <c r="R3" s="351">
        <v>39508</v>
      </c>
      <c r="S3" s="351">
        <v>39539</v>
      </c>
      <c r="T3" s="351">
        <v>39569</v>
      </c>
      <c r="U3" s="351">
        <v>39600</v>
      </c>
      <c r="V3" s="351">
        <v>39630</v>
      </c>
      <c r="W3" s="351">
        <v>39661</v>
      </c>
      <c r="X3" s="351">
        <v>39692</v>
      </c>
      <c r="Y3" s="351">
        <v>39722</v>
      </c>
      <c r="Z3" s="351">
        <v>39753</v>
      </c>
      <c r="AA3" s="351">
        <v>39783</v>
      </c>
      <c r="AB3" s="351">
        <v>39814</v>
      </c>
      <c r="AC3" s="351">
        <v>39845</v>
      </c>
      <c r="AD3" s="351">
        <v>39873</v>
      </c>
      <c r="AE3" s="351">
        <v>39904</v>
      </c>
      <c r="AF3" s="351">
        <v>39934</v>
      </c>
      <c r="AG3" s="351">
        <v>39965</v>
      </c>
      <c r="AH3" s="351">
        <v>39995</v>
      </c>
      <c r="AI3" s="351">
        <v>40026</v>
      </c>
      <c r="AJ3" s="351">
        <v>40057</v>
      </c>
      <c r="AK3" s="351">
        <v>40087</v>
      </c>
      <c r="AL3" s="351">
        <v>40118</v>
      </c>
      <c r="AM3" s="351">
        <v>40148</v>
      </c>
      <c r="AN3" s="351">
        <v>40179</v>
      </c>
      <c r="AO3" s="351">
        <v>40210</v>
      </c>
      <c r="AP3" s="351">
        <v>40238</v>
      </c>
      <c r="AQ3" s="351">
        <v>40269</v>
      </c>
      <c r="AR3" s="351">
        <v>40299</v>
      </c>
      <c r="AS3" s="351">
        <v>40330</v>
      </c>
      <c r="AT3" s="351">
        <v>40360</v>
      </c>
      <c r="AU3" s="351">
        <v>40391</v>
      </c>
      <c r="AV3" s="351">
        <v>40422</v>
      </c>
      <c r="AW3" s="351">
        <v>40452</v>
      </c>
      <c r="AX3" s="351">
        <v>40483</v>
      </c>
      <c r="AY3" s="351">
        <v>40513</v>
      </c>
      <c r="AZ3" s="351">
        <v>40544</v>
      </c>
      <c r="BA3" s="351">
        <v>40575</v>
      </c>
      <c r="BB3" s="351">
        <v>40603</v>
      </c>
      <c r="BC3" s="351">
        <v>40634</v>
      </c>
      <c r="BD3" s="351">
        <v>40664</v>
      </c>
      <c r="BE3" s="351">
        <v>40695</v>
      </c>
      <c r="BF3" s="351">
        <v>40725</v>
      </c>
      <c r="BG3" s="351">
        <v>40756</v>
      </c>
      <c r="BH3" s="351">
        <v>40787</v>
      </c>
      <c r="BI3" s="351">
        <v>40817</v>
      </c>
      <c r="BJ3" s="351">
        <v>40848</v>
      </c>
      <c r="BK3" s="404">
        <v>40907</v>
      </c>
      <c r="BL3" s="404">
        <v>40938</v>
      </c>
      <c r="BM3" s="404">
        <v>40968</v>
      </c>
      <c r="BN3" s="404">
        <v>40998</v>
      </c>
      <c r="BO3" s="404">
        <v>41029</v>
      </c>
      <c r="BP3" s="404">
        <v>41059</v>
      </c>
      <c r="BQ3" s="404">
        <v>41090</v>
      </c>
      <c r="BR3" s="404">
        <v>41120</v>
      </c>
      <c r="BS3" s="404">
        <v>41151</v>
      </c>
      <c r="BT3" s="404">
        <v>41182</v>
      </c>
      <c r="BU3" s="404">
        <v>41212</v>
      </c>
      <c r="BV3" s="404">
        <v>41243</v>
      </c>
      <c r="BW3" s="404">
        <v>41273</v>
      </c>
      <c r="BX3" s="404">
        <v>41304</v>
      </c>
      <c r="BY3" s="404">
        <v>41333</v>
      </c>
      <c r="BZ3" s="404">
        <v>41363</v>
      </c>
      <c r="CA3" s="404">
        <v>41394</v>
      </c>
      <c r="CB3" s="404">
        <v>41424</v>
      </c>
      <c r="CC3" s="404">
        <v>41455</v>
      </c>
      <c r="CD3" s="404">
        <v>41485</v>
      </c>
      <c r="CE3" s="404">
        <v>41516</v>
      </c>
      <c r="CF3" s="404">
        <v>41547</v>
      </c>
      <c r="CG3" s="404">
        <v>41577</v>
      </c>
      <c r="CH3" s="404">
        <v>41608</v>
      </c>
      <c r="CI3" s="404">
        <v>41638</v>
      </c>
      <c r="CJ3" s="404">
        <v>41670</v>
      </c>
      <c r="CK3" s="404">
        <v>41671</v>
      </c>
      <c r="CL3" s="404">
        <v>41729</v>
      </c>
      <c r="CM3" s="404">
        <v>41759</v>
      </c>
      <c r="CN3" s="404">
        <v>41790</v>
      </c>
      <c r="CO3" s="404">
        <v>41820</v>
      </c>
      <c r="CP3" s="404">
        <v>41851</v>
      </c>
      <c r="CQ3" s="404">
        <v>41881</v>
      </c>
      <c r="CR3" s="404">
        <v>41912</v>
      </c>
      <c r="CS3" s="404">
        <v>41943</v>
      </c>
      <c r="CT3" s="404">
        <v>41973</v>
      </c>
      <c r="CU3" s="404">
        <v>42004</v>
      </c>
      <c r="CV3" s="404">
        <v>42035</v>
      </c>
      <c r="CW3" s="404">
        <v>42063</v>
      </c>
      <c r="CX3" s="404">
        <v>42064</v>
      </c>
      <c r="CY3" s="404">
        <v>42095</v>
      </c>
      <c r="CZ3" s="404">
        <v>42125</v>
      </c>
      <c r="DA3" s="404">
        <v>42156</v>
      </c>
      <c r="DB3" s="404">
        <v>42186</v>
      </c>
      <c r="DC3" s="404">
        <v>42217</v>
      </c>
      <c r="DD3" s="404">
        <v>42248</v>
      </c>
      <c r="DE3" s="404">
        <v>42278</v>
      </c>
      <c r="DF3" s="404">
        <v>42309</v>
      </c>
      <c r="DG3" s="404">
        <v>42339</v>
      </c>
      <c r="DH3" s="404">
        <v>42370</v>
      </c>
      <c r="DI3" s="404">
        <v>42401</v>
      </c>
      <c r="DJ3" s="404">
        <v>42430</v>
      </c>
      <c r="DK3" s="404">
        <v>42461</v>
      </c>
      <c r="DL3" s="404">
        <v>42491</v>
      </c>
      <c r="DM3" s="404">
        <v>42522</v>
      </c>
      <c r="DN3" s="404">
        <v>42583</v>
      </c>
      <c r="DO3" s="404">
        <v>42614</v>
      </c>
      <c r="DP3" s="404">
        <v>42644</v>
      </c>
      <c r="DQ3" s="404">
        <v>42675</v>
      </c>
      <c r="DR3" s="404">
        <v>42705</v>
      </c>
      <c r="DS3" s="404">
        <v>42736</v>
      </c>
      <c r="DT3" s="404">
        <v>42767</v>
      </c>
    </row>
    <row r="5" spans="2:124">
      <c r="B5" s="144" t="s">
        <v>112</v>
      </c>
      <c r="D5" s="143"/>
      <c r="E5" s="143"/>
      <c r="F5" s="143"/>
      <c r="G5" s="143"/>
      <c r="H5" s="143"/>
      <c r="I5" s="143"/>
      <c r="J5" s="143"/>
      <c r="K5" s="273">
        <v>53.079316954117743</v>
      </c>
      <c r="L5" s="273">
        <v>53.174859724635155</v>
      </c>
      <c r="M5" s="273">
        <v>53.551722875009389</v>
      </c>
      <c r="N5" s="273">
        <v>54.066592249464328</v>
      </c>
      <c r="O5" s="273">
        <v>54.677004394436686</v>
      </c>
      <c r="P5" s="273">
        <v>54.963632705988914</v>
      </c>
      <c r="Q5" s="273">
        <v>55.16002617871915</v>
      </c>
      <c r="R5" s="273">
        <v>55.467886217053028</v>
      </c>
      <c r="S5" s="273">
        <v>55.775746255386913</v>
      </c>
      <c r="T5" s="273">
        <v>56.152609405761154</v>
      </c>
      <c r="U5" s="273">
        <v>56.64624705343445</v>
      </c>
      <c r="V5" s="273">
        <v>57.214195744843515</v>
      </c>
      <c r="W5" s="273">
        <v>57.760912709470915</v>
      </c>
      <c r="X5" s="273">
        <v>58.2014710401901</v>
      </c>
      <c r="Y5" s="273">
        <v>58.790651458380808</v>
      </c>
      <c r="Z5" s="273">
        <v>59.358600149789858</v>
      </c>
      <c r="AA5" s="273">
        <v>59.931856772894335</v>
      </c>
      <c r="AB5" s="273">
        <v>60.4095706254814</v>
      </c>
      <c r="AC5" s="273">
        <v>60.866052751286809</v>
      </c>
      <c r="AD5" s="273">
        <v>61.311919013701399</v>
      </c>
      <c r="AE5" s="273">
        <v>61.773709071202219</v>
      </c>
      <c r="AF5" s="273">
        <v>62.288578445657166</v>
      </c>
      <c r="AG5" s="273">
        <v>62.867143000457048</v>
      </c>
      <c r="AH5" s="273">
        <v>63.3873203066074</v>
      </c>
      <c r="AI5" s="273">
        <v>63.981808656493527</v>
      </c>
      <c r="AJ5" s="273">
        <v>64.42767491890811</v>
      </c>
      <c r="AK5" s="273">
        <v>64.926620498276804</v>
      </c>
      <c r="AL5" s="273">
        <v>65.675038867329874</v>
      </c>
      <c r="AM5" s="273">
        <v>66.89586315727459</v>
      </c>
      <c r="AN5" s="273">
        <v>67.42665632681576</v>
      </c>
      <c r="AO5" s="273">
        <v>68.010528813311055</v>
      </c>
      <c r="AP5" s="273">
        <v>68.705867865409999</v>
      </c>
      <c r="AQ5" s="273">
        <v>69.337511737163993</v>
      </c>
      <c r="AR5" s="273">
        <v>70.05939044774</v>
      </c>
      <c r="AS5" s="273">
        <v>70.760037431534357</v>
      </c>
      <c r="AT5" s="273">
        <v>71.529687527369063</v>
      </c>
      <c r="AU5" s="273">
        <v>72.267490033031308</v>
      </c>
      <c r="AV5" s="273">
        <v>73.403387415849423</v>
      </c>
      <c r="AW5" s="273">
        <v>74.08280267286213</v>
      </c>
      <c r="AX5" s="273">
        <v>74.703830681225313</v>
      </c>
      <c r="AY5" s="273">
        <v>75.420401460105907</v>
      </c>
      <c r="AZ5" s="273">
        <v>72.575350071365179</v>
      </c>
      <c r="BA5" s="273">
        <v>73.875793336741083</v>
      </c>
      <c r="BB5" s="273">
        <v>74.533976866972139</v>
      </c>
      <c r="BC5" s="273">
        <v>75.144389011944483</v>
      </c>
      <c r="BD5" s="273">
        <v>75.781340815393904</v>
      </c>
      <c r="BE5" s="273">
        <v>76.365213301889199</v>
      </c>
      <c r="BF5" s="273">
        <v>76.880082676344145</v>
      </c>
      <c r="BG5" s="273">
        <v>77.469263094534853</v>
      </c>
      <c r="BH5" s="273">
        <v>78.042519717639337</v>
      </c>
      <c r="BI5" s="273">
        <v>78.541465297008045</v>
      </c>
      <c r="BJ5" s="273">
        <v>79.035102944681341</v>
      </c>
      <c r="BK5" s="273">
        <v>79.613667499481238</v>
      </c>
      <c r="BL5" s="273">
        <v>80.096689283763709</v>
      </c>
      <c r="BM5" s="273">
        <v>80.882263174684638</v>
      </c>
      <c r="BN5" s="273">
        <v>81.359977027271697</v>
      </c>
      <c r="BO5" s="273">
        <v>81.710300519168868</v>
      </c>
      <c r="BP5" s="273">
        <v>82.150858849888053</v>
      </c>
      <c r="BQ5" s="273">
        <v>82.628572702475097</v>
      </c>
      <c r="BR5" s="273">
        <v>83.223061052361217</v>
      </c>
      <c r="BS5" s="273">
        <v>83.849396992419798</v>
      </c>
      <c r="BT5" s="273">
        <v>84.422653615524268</v>
      </c>
      <c r="BU5" s="273">
        <v>84.974678511847102</v>
      </c>
      <c r="BV5" s="273">
        <v>85.367465457307574</v>
      </c>
      <c r="BW5" s="273">
        <v>86.36004868434955</v>
      </c>
      <c r="BX5" s="273">
        <v>87.93650439788685</v>
      </c>
      <c r="BY5" s="273">
        <v>88.653075176767445</v>
      </c>
      <c r="BZ5" s="273">
        <v>89.295334911912263</v>
      </c>
      <c r="CA5" s="273">
        <v>89.863283603321335</v>
      </c>
      <c r="CB5" s="273">
        <v>90.314457797431331</v>
      </c>
      <c r="CC5" s="273">
        <v>90.686013016110138</v>
      </c>
      <c r="CD5" s="273">
        <v>91.195574458869658</v>
      </c>
      <c r="CE5" s="273">
        <v>91.832526262319078</v>
      </c>
      <c r="CF5" s="273">
        <v>92.379243226946485</v>
      </c>
      <c r="CG5" s="273">
        <v>92.819801557665656</v>
      </c>
      <c r="CH5" s="273">
        <v>93.642530970454473</v>
      </c>
      <c r="CI5" s="273">
        <v>94.295406568990131</v>
      </c>
      <c r="CJ5" s="273">
        <v>94.826199738531301</v>
      </c>
      <c r="CK5" s="273">
        <v>95.155291503646822</v>
      </c>
      <c r="CL5" s="273">
        <v>95.494999132153168</v>
      </c>
      <c r="CM5" s="273">
        <v>96.025792301694352</v>
      </c>
      <c r="CN5" s="273">
        <v>96.423887178850237</v>
      </c>
      <c r="CO5" s="273">
        <v>96.683975831925423</v>
      </c>
      <c r="CP5" s="273">
        <v>97.400546610806003</v>
      </c>
      <c r="CQ5" s="273">
        <v>97.687174922358238</v>
      </c>
      <c r="CR5" s="273">
        <v>98.217968091899408</v>
      </c>
      <c r="CS5" s="273">
        <v>98.876151622130465</v>
      </c>
      <c r="CT5" s="273">
        <v>99.50248756218906</v>
      </c>
      <c r="CU5" s="415">
        <v>100</v>
      </c>
      <c r="CV5" s="233">
        <v>100.58</v>
      </c>
      <c r="CW5" s="233">
        <v>101.13</v>
      </c>
      <c r="CX5" s="233">
        <v>101.71</v>
      </c>
      <c r="CY5" s="233">
        <v>102.45</v>
      </c>
      <c r="CZ5" s="233">
        <v>104.47</v>
      </c>
      <c r="DA5" s="233">
        <v>106.24</v>
      </c>
      <c r="DB5" s="233">
        <v>107.33</v>
      </c>
      <c r="DC5" s="233">
        <v>108.11</v>
      </c>
      <c r="DD5" s="233">
        <v>108.93</v>
      </c>
      <c r="DE5" s="233">
        <v>109.82</v>
      </c>
      <c r="DF5" s="233">
        <v>110.74</v>
      </c>
      <c r="DG5" s="233">
        <v>111.72</v>
      </c>
      <c r="DH5" s="233">
        <v>113.86</v>
      </c>
      <c r="DI5" s="233">
        <v>115.38</v>
      </c>
      <c r="DJ5" s="233">
        <v>116.66</v>
      </c>
      <c r="DK5" s="233">
        <v>118.03</v>
      </c>
      <c r="DL5" s="144">
        <v>119.44</v>
      </c>
      <c r="DM5" s="144">
        <v>122.69</v>
      </c>
      <c r="DN5" s="144">
        <v>133.06</v>
      </c>
      <c r="DO5" s="144">
        <v>136.87</v>
      </c>
      <c r="DP5" s="144">
        <v>140.41</v>
      </c>
      <c r="DQ5" s="144">
        <v>143.27000000000001</v>
      </c>
      <c r="DR5" s="144">
        <v>145.07</v>
      </c>
      <c r="DS5" s="144">
        <v>146.81</v>
      </c>
      <c r="DT5" s="144">
        <v>148.63</v>
      </c>
    </row>
    <row r="6" spans="2:124">
      <c r="B6" s="144" t="s">
        <v>198</v>
      </c>
      <c r="D6" s="143"/>
      <c r="E6" s="143"/>
      <c r="F6" s="143"/>
      <c r="G6" s="143"/>
      <c r="H6" s="143"/>
      <c r="I6" s="143"/>
      <c r="J6" s="143"/>
      <c r="K6" s="233"/>
      <c r="L6" s="289">
        <v>0.18000000000000238</v>
      </c>
      <c r="M6" s="289">
        <v>0.70872429626671618</v>
      </c>
      <c r="N6" s="289">
        <v>0.96144315591237817</v>
      </c>
      <c r="O6" s="289">
        <v>1.1290005890437937</v>
      </c>
      <c r="P6" s="289">
        <v>0.52422094942237152</v>
      </c>
      <c r="Q6" s="289">
        <v>0.35731530661515798</v>
      </c>
      <c r="R6" s="289">
        <v>0.55812163202462184</v>
      </c>
      <c r="S6" s="289">
        <v>0.55502392344497498</v>
      </c>
      <c r="T6" s="289">
        <v>0.67567567567567988</v>
      </c>
      <c r="U6" s="289">
        <v>0.87910010397957983</v>
      </c>
      <c r="V6" s="289">
        <v>1.0026236881559347</v>
      </c>
      <c r="W6" s="289">
        <v>0.95556174042117359</v>
      </c>
      <c r="X6" s="289">
        <v>0.76272743980887459</v>
      </c>
      <c r="Y6" s="289">
        <v>1.0123119015047921</v>
      </c>
      <c r="Z6" s="289">
        <v>0.96605272661609565</v>
      </c>
      <c r="AA6" s="289">
        <v>0.96575158723062327</v>
      </c>
      <c r="AB6" s="289">
        <v>0.79709503144098637</v>
      </c>
      <c r="AC6" s="289">
        <v>0.75564537386871855</v>
      </c>
      <c r="AD6" s="289">
        <v>0.73253684485916626</v>
      </c>
      <c r="AE6" s="289">
        <v>0.75318154272356885</v>
      </c>
      <c r="AF6" s="289">
        <v>0.83347654236123336</v>
      </c>
      <c r="AG6" s="289">
        <v>0.92884533446953021</v>
      </c>
      <c r="AH6" s="289">
        <v>0.82742316784869541</v>
      </c>
      <c r="AI6" s="289">
        <v>0.93786635404455865</v>
      </c>
      <c r="AJ6" s="289">
        <v>0.69686411149825211</v>
      </c>
      <c r="AK6" s="289">
        <v>0.77442741802602466</v>
      </c>
      <c r="AL6" s="289">
        <v>1.1527141922825557</v>
      </c>
      <c r="AM6" s="289">
        <v>1.8588862846520726</v>
      </c>
      <c r="AN6" s="289">
        <v>0.79346187415694214</v>
      </c>
      <c r="AO6" s="289">
        <v>0.8659371801936544</v>
      </c>
      <c r="AP6" s="289">
        <v>1.022399125887774</v>
      </c>
      <c r="AQ6" s="289">
        <v>0.9193448702101259</v>
      </c>
      <c r="AR6" s="289">
        <v>1.0411084743167764</v>
      </c>
      <c r="AS6" s="289">
        <v>1.0000757633154</v>
      </c>
      <c r="AT6" s="289">
        <v>1.0876903458105103</v>
      </c>
      <c r="AU6" s="289">
        <v>1.0314633422380703</v>
      </c>
      <c r="AV6" s="289">
        <v>1.5717958134410459</v>
      </c>
      <c r="AW6" s="289">
        <v>0.92559114903463247</v>
      </c>
      <c r="AX6" s="289">
        <v>0.83828903059397497</v>
      </c>
      <c r="AY6" s="289">
        <v>0.95921557481881692</v>
      </c>
      <c r="AZ6" s="289">
        <v>-3.7722570201984884</v>
      </c>
      <c r="BA6" s="289">
        <v>1.7918525561325449</v>
      </c>
      <c r="BB6" s="289">
        <v>0.89093260525936468</v>
      </c>
      <c r="BC6" s="289">
        <v>0.81897165645918868</v>
      </c>
      <c r="BD6" s="289">
        <v>0.8476372112735886</v>
      </c>
      <c r="BE6" s="289">
        <v>0.7704699866918796</v>
      </c>
      <c r="BF6" s="289">
        <v>0.67421978174742048</v>
      </c>
      <c r="BG6" s="289">
        <v>0.7663628831814373</v>
      </c>
      <c r="BH6" s="289">
        <v>0.73997944501542623</v>
      </c>
      <c r="BI6" s="289">
        <v>0.63932530776031893</v>
      </c>
      <c r="BJ6" s="289">
        <v>0.62850577819828501</v>
      </c>
      <c r="BK6" s="289">
        <v>0.73203492276696647</v>
      </c>
      <c r="BL6" s="289">
        <v>0.6067071138075919</v>
      </c>
      <c r="BM6" s="289">
        <v>0.98078197481774598</v>
      </c>
      <c r="BN6" s="289">
        <v>0.59062869142931795</v>
      </c>
      <c r="BO6" s="289">
        <v>0.43058455114821648</v>
      </c>
      <c r="BP6" s="289">
        <v>0.53917110562557991</v>
      </c>
      <c r="BQ6" s="289">
        <v>0.58150804419458968</v>
      </c>
      <c r="BR6" s="289">
        <v>0.71947067514614993</v>
      </c>
      <c r="BS6" s="289">
        <v>0.75259901779449745</v>
      </c>
      <c r="BT6" s="289">
        <v>0.68367411533836187</v>
      </c>
      <c r="BU6" s="289">
        <v>0.65388242690977982</v>
      </c>
      <c r="BV6" s="289">
        <v>0.46223999000563065</v>
      </c>
      <c r="BW6" s="289">
        <v>1.1627183983087486</v>
      </c>
      <c r="BX6" s="289">
        <v>1.8254456054087376</v>
      </c>
      <c r="BY6" s="289">
        <v>0.8148729401822985</v>
      </c>
      <c r="BZ6" s="289">
        <v>0.72446413603159954</v>
      </c>
      <c r="CA6" s="289">
        <v>0.63603400106997388</v>
      </c>
      <c r="CB6" s="289">
        <v>0.50206733608977316</v>
      </c>
      <c r="CC6" s="289">
        <v>0.41140170437847789</v>
      </c>
      <c r="CD6" s="289">
        <v>0.5618964003511806</v>
      </c>
      <c r="CE6" s="289">
        <v>0.69844595774402052</v>
      </c>
      <c r="CF6" s="289">
        <v>0.59534130975087418</v>
      </c>
      <c r="CG6" s="289">
        <v>0.47690186164099924</v>
      </c>
      <c r="CH6" s="289">
        <v>0.88637273403098238</v>
      </c>
      <c r="CI6" s="289">
        <v>0.69719986396101774</v>
      </c>
      <c r="CJ6" s="289">
        <v>0.56290458767238594</v>
      </c>
      <c r="CK6" s="289">
        <v>0.3470472991883522</v>
      </c>
      <c r="CL6" s="289">
        <v>0.35700340268867148</v>
      </c>
      <c r="CM6" s="289">
        <v>0.55583347229171132</v>
      </c>
      <c r="CN6" s="289">
        <v>0.41457078105135992</v>
      </c>
      <c r="CO6" s="289">
        <v>0.26973466916218047</v>
      </c>
      <c r="CP6" s="289">
        <v>0.74114740598407725</v>
      </c>
      <c r="CQ6" s="289">
        <v>0.29427792915530659</v>
      </c>
      <c r="CR6" s="289">
        <v>0.54336013910019076</v>
      </c>
      <c r="CS6" s="289">
        <v>0.67012537829658214</v>
      </c>
      <c r="CT6" s="289">
        <v>0.6334550139574846</v>
      </c>
      <c r="CU6" s="415">
        <v>0.49999999999998934</v>
      </c>
      <c r="CV6" s="289">
        <v>0.58000000000000274</v>
      </c>
      <c r="CW6" s="289">
        <v>0.54682839530721949</v>
      </c>
      <c r="CX6" s="289">
        <v>0.57351923267081606</v>
      </c>
      <c r="CY6" s="289">
        <v>0.727558745452761</v>
      </c>
      <c r="CZ6" s="289">
        <v>1.9716935090287935</v>
      </c>
      <c r="DA6" s="289">
        <v>1.6942662965444555</v>
      </c>
      <c r="DB6" s="289">
        <v>1.0259789156626509</v>
      </c>
      <c r="DC6" s="289">
        <v>0.72673064380881502</v>
      </c>
      <c r="DD6" s="289">
        <v>0.7584867264822881</v>
      </c>
      <c r="DE6" s="289">
        <v>0.81703846506930855</v>
      </c>
      <c r="DF6" s="289">
        <v>0.83773447459478678</v>
      </c>
      <c r="DG6" s="289">
        <v>0.88495575221239076</v>
      </c>
      <c r="DH6" s="289">
        <v>1.9155030433225972</v>
      </c>
      <c r="DI6" s="289">
        <v>1.3349727735815886</v>
      </c>
      <c r="DJ6" s="289">
        <v>1.1093777084416601</v>
      </c>
      <c r="DK6" s="289">
        <v>1.1743528201611599</v>
      </c>
      <c r="DL6" s="146">
        <v>1.1946115394391166</v>
      </c>
      <c r="DM6" s="146">
        <v>2.7210314802411206</v>
      </c>
      <c r="DN6" s="146">
        <v>3.8476547256692584</v>
      </c>
      <c r="DO6" s="146">
        <f t="shared" ref="DO6:DR6" si="0">(DO5/DN5-1)*100</f>
        <v>2.8633699083120412</v>
      </c>
      <c r="DP6" s="146">
        <f t="shared" si="0"/>
        <v>2.586395850076717</v>
      </c>
      <c r="DQ6" s="146">
        <f t="shared" si="0"/>
        <v>2.036891959262177</v>
      </c>
      <c r="DR6" s="146">
        <f t="shared" si="0"/>
        <v>1.2563690933202976</v>
      </c>
      <c r="DS6" s="146">
        <v>1.1994209691873037</v>
      </c>
      <c r="DT6" s="146">
        <v>1.2396975682855249</v>
      </c>
    </row>
    <row r="7" spans="2:124">
      <c r="B7" s="144" t="s">
        <v>200</v>
      </c>
      <c r="D7" s="301"/>
      <c r="E7" s="301"/>
      <c r="F7" s="301"/>
      <c r="G7" s="301"/>
      <c r="H7" s="301"/>
      <c r="I7" s="301"/>
      <c r="J7" s="301"/>
      <c r="K7" s="289"/>
      <c r="L7" s="289">
        <v>0.18</v>
      </c>
      <c r="M7" s="289">
        <v>0.89</v>
      </c>
      <c r="N7" s="289">
        <v>1.86</v>
      </c>
      <c r="O7" s="289">
        <v>3.01</v>
      </c>
      <c r="P7" s="289">
        <v>1.66</v>
      </c>
      <c r="Q7" s="289">
        <v>2.02</v>
      </c>
      <c r="R7" s="289">
        <v>2.59</v>
      </c>
      <c r="S7" s="289">
        <v>3.17</v>
      </c>
      <c r="T7" s="289">
        <v>3.86</v>
      </c>
      <c r="U7" s="289">
        <v>4.7699999999999996</v>
      </c>
      <c r="V7" s="289">
        <v>5.83</v>
      </c>
      <c r="W7" s="289">
        <v>6.84</v>
      </c>
      <c r="X7" s="289">
        <v>7.65</v>
      </c>
      <c r="Y7" s="289">
        <v>8.74</v>
      </c>
      <c r="Z7" s="289">
        <v>9.7899999999999991</v>
      </c>
      <c r="AA7" s="289">
        <v>10.85</v>
      </c>
      <c r="AB7" s="289">
        <v>0.79</v>
      </c>
      <c r="AC7" s="289">
        <v>1.56</v>
      </c>
      <c r="AD7" s="289">
        <v>2.2999999999999998</v>
      </c>
      <c r="AE7" s="289">
        <v>3.07</v>
      </c>
      <c r="AF7" s="289">
        <v>3.93</v>
      </c>
      <c r="AG7" s="289">
        <v>4.9000000000000004</v>
      </c>
      <c r="AH7" s="289">
        <v>5.77</v>
      </c>
      <c r="AI7" s="289">
        <v>6.76</v>
      </c>
      <c r="AJ7" s="289">
        <v>7.5</v>
      </c>
      <c r="AK7" s="289">
        <v>8.33</v>
      </c>
      <c r="AL7" s="289">
        <v>9.58</v>
      </c>
      <c r="AM7" s="289">
        <v>11.62</v>
      </c>
      <c r="AN7" s="289">
        <v>0.8</v>
      </c>
      <c r="AO7" s="289">
        <v>1.67</v>
      </c>
      <c r="AP7" s="289">
        <v>2.71</v>
      </c>
      <c r="AQ7" s="289">
        <v>3.65</v>
      </c>
      <c r="AR7" s="289">
        <v>4.7300000000000004</v>
      </c>
      <c r="AS7" s="289">
        <v>5.78</v>
      </c>
      <c r="AT7" s="289">
        <v>6.93</v>
      </c>
      <c r="AU7" s="289">
        <v>8.0299999999999994</v>
      </c>
      <c r="AV7" s="289">
        <v>9.73</v>
      </c>
      <c r="AW7" s="289">
        <v>10.74</v>
      </c>
      <c r="AX7" s="289">
        <v>11.67</v>
      </c>
      <c r="AY7" s="289">
        <v>12.75</v>
      </c>
      <c r="AZ7" s="289">
        <v>0.31</v>
      </c>
      <c r="BA7" s="289">
        <v>2.11</v>
      </c>
      <c r="BB7" s="289">
        <v>3.02</v>
      </c>
      <c r="BC7" s="289">
        <v>3.86</v>
      </c>
      <c r="BD7" s="289">
        <v>4.74</v>
      </c>
      <c r="BE7" s="289">
        <v>5.55</v>
      </c>
      <c r="BF7" s="289">
        <v>6.26</v>
      </c>
      <c r="BG7" s="289">
        <v>7.08</v>
      </c>
      <c r="BH7" s="289">
        <v>7.86</v>
      </c>
      <c r="BI7" s="289">
        <v>8.5500000000000007</v>
      </c>
      <c r="BJ7" s="289">
        <v>9.24</v>
      </c>
      <c r="BK7" s="289">
        <v>10.029999999999999</v>
      </c>
      <c r="BL7" s="289">
        <v>0.61</v>
      </c>
      <c r="BM7" s="289">
        <v>1.6</v>
      </c>
      <c r="BN7" s="289">
        <v>2.2000000000000002</v>
      </c>
      <c r="BO7" s="289">
        <v>2.64</v>
      </c>
      <c r="BP7" s="289">
        <v>3.19</v>
      </c>
      <c r="BQ7" s="289">
        <v>3.79</v>
      </c>
      <c r="BR7" s="289">
        <v>4.54</v>
      </c>
      <c r="BS7" s="289">
        <v>5.32</v>
      </c>
      <c r="BT7" s="289">
        <v>6.04</v>
      </c>
      <c r="BU7" s="289">
        <v>6.74</v>
      </c>
      <c r="BV7" s="289">
        <v>7.23</v>
      </c>
      <c r="BW7" s="289">
        <v>8.48</v>
      </c>
      <c r="BX7" s="289">
        <v>0.86</v>
      </c>
      <c r="BY7" s="289">
        <v>1.68</v>
      </c>
      <c r="BZ7" s="289">
        <v>2.42</v>
      </c>
      <c r="CA7" s="289">
        <v>3.07</v>
      </c>
      <c r="CB7" s="289">
        <v>3.59</v>
      </c>
      <c r="CC7" s="289">
        <v>4.0199999999999996</v>
      </c>
      <c r="CD7" s="289">
        <v>4.5999999999999996</v>
      </c>
      <c r="CE7" s="289">
        <v>5.33</v>
      </c>
      <c r="CF7" s="289">
        <v>5.96</v>
      </c>
      <c r="CG7" s="289">
        <v>6.46</v>
      </c>
      <c r="CH7" s="289">
        <v>7.41</v>
      </c>
      <c r="CI7" s="289">
        <v>8.16</v>
      </c>
      <c r="CJ7" s="289">
        <v>0.56000000000000005</v>
      </c>
      <c r="CK7" s="289">
        <v>0.91</v>
      </c>
      <c r="CL7" s="289">
        <v>1.27</v>
      </c>
      <c r="CM7" s="289">
        <v>1.83</v>
      </c>
      <c r="CN7" s="289">
        <v>2.2599999999999998</v>
      </c>
      <c r="CO7" s="289">
        <v>2.5299999999999998</v>
      </c>
      <c r="CP7" s="289">
        <v>3.29</v>
      </c>
      <c r="CQ7" s="289">
        <v>3.6</v>
      </c>
      <c r="CR7" s="289">
        <v>4.16</v>
      </c>
      <c r="CS7" s="289">
        <v>4.8499999999999996</v>
      </c>
      <c r="CT7" s="289">
        <v>5.52</v>
      </c>
      <c r="CU7" s="280">
        <v>6.05</v>
      </c>
      <c r="CV7" s="233">
        <v>0.57999999999999996</v>
      </c>
      <c r="CW7" s="233">
        <v>1.1299999999999999</v>
      </c>
      <c r="CX7" s="233">
        <v>1.71</v>
      </c>
      <c r="CY7" s="233">
        <v>2.4500000000000002</v>
      </c>
      <c r="CZ7" s="233">
        <v>4.47</v>
      </c>
      <c r="DA7" s="233">
        <v>6.24</v>
      </c>
      <c r="DB7" s="233">
        <v>7.33</v>
      </c>
      <c r="DC7" s="233">
        <v>8.11</v>
      </c>
      <c r="DD7" s="233">
        <v>8.93</v>
      </c>
      <c r="DE7" s="233">
        <v>9.82</v>
      </c>
      <c r="DF7" s="233">
        <v>10.74</v>
      </c>
      <c r="DG7" s="233">
        <v>11.72</v>
      </c>
      <c r="DH7" s="233">
        <v>1.91</v>
      </c>
      <c r="DI7" s="233">
        <v>3.27</v>
      </c>
      <c r="DJ7" s="233">
        <v>4.42</v>
      </c>
      <c r="DK7" s="233">
        <v>5.64</v>
      </c>
      <c r="DL7" s="144">
        <v>5.64</v>
      </c>
      <c r="DM7" s="144">
        <v>9.82</v>
      </c>
      <c r="DN7" s="144">
        <v>19.100000000000001</v>
      </c>
      <c r="DO7" s="144">
        <v>22.51</v>
      </c>
      <c r="DP7" s="144">
        <v>25.68</v>
      </c>
      <c r="DQ7" s="144">
        <v>28.24</v>
      </c>
      <c r="DR7" s="144">
        <v>29.85</v>
      </c>
      <c r="DS7" s="144">
        <v>1.2</v>
      </c>
      <c r="DT7" s="144">
        <v>2.4500000000000002</v>
      </c>
    </row>
    <row r="8" spans="2:124">
      <c r="B8" s="144" t="s">
        <v>199</v>
      </c>
      <c r="D8" s="301"/>
      <c r="E8" s="301"/>
      <c r="F8" s="301"/>
      <c r="G8" s="301"/>
      <c r="H8" s="301"/>
      <c r="I8" s="301"/>
      <c r="J8" s="301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>
        <v>8.8199999999999825</v>
      </c>
      <c r="X8" s="289">
        <v>9.4529846276701903</v>
      </c>
      <c r="Y8" s="289">
        <v>9.7829319060362749</v>
      </c>
      <c r="Z8" s="289">
        <v>9.7879442371882739</v>
      </c>
      <c r="AA8" s="289">
        <v>9.6107174060770628</v>
      </c>
      <c r="AB8" s="289">
        <v>9.9082568807339566</v>
      </c>
      <c r="AC8" s="289">
        <v>10.344495765973827</v>
      </c>
      <c r="AD8" s="289">
        <v>10.535885167464132</v>
      </c>
      <c r="AE8" s="289">
        <v>10.75371145793682</v>
      </c>
      <c r="AF8" s="289">
        <v>10.927308819359105</v>
      </c>
      <c r="AG8" s="289">
        <v>10.982008995502257</v>
      </c>
      <c r="AH8" s="289">
        <v>10.789498098153793</v>
      </c>
      <c r="AI8" s="289">
        <v>10.770079029590175</v>
      </c>
      <c r="AJ8" s="289">
        <v>10.697674418604652</v>
      </c>
      <c r="AK8" s="289">
        <v>10.436980859516055</v>
      </c>
      <c r="AL8" s="289">
        <v>10.641151748189227</v>
      </c>
      <c r="AM8" s="289">
        <v>11.619874236117278</v>
      </c>
      <c r="AN8" s="289">
        <v>11.615850979703012</v>
      </c>
      <c r="AO8" s="289">
        <v>11.738030871195605</v>
      </c>
      <c r="AP8" s="289">
        <v>12.059561942688934</v>
      </c>
      <c r="AQ8" s="289">
        <v>12.244371885203641</v>
      </c>
      <c r="AR8" s="289">
        <v>12.475500639113758</v>
      </c>
      <c r="AS8" s="289">
        <v>12.554880108071597</v>
      </c>
      <c r="AT8" s="289">
        <v>12.845419527717294</v>
      </c>
      <c r="AU8" s="289">
        <v>12.950058072009284</v>
      </c>
      <c r="AV8" s="289">
        <v>13.931454934915145</v>
      </c>
      <c r="AW8" s="289">
        <v>14.102354480052348</v>
      </c>
      <c r="AX8" s="289">
        <v>13.747676392144204</v>
      </c>
      <c r="AY8" s="289">
        <v>12.742997698960568</v>
      </c>
      <c r="AZ8" s="289">
        <v>7.6359914980713262</v>
      </c>
      <c r="BA8" s="289">
        <v>8.6240536954655731</v>
      </c>
      <c r="BB8" s="289">
        <v>8.4826946847960549</v>
      </c>
      <c r="BC8" s="289">
        <v>8.3747990507540457</v>
      </c>
      <c r="BD8" s="289">
        <v>8.167285400409142</v>
      </c>
      <c r="BE8" s="289">
        <v>7.9213862425924653</v>
      </c>
      <c r="BF8" s="289">
        <v>7.4799643811220173</v>
      </c>
      <c r="BG8" s="289">
        <v>7.1979434447300816</v>
      </c>
      <c r="BH8" s="289">
        <v>6.3200520645021685</v>
      </c>
      <c r="BI8" s="289">
        <v>6.0184853478541633</v>
      </c>
      <c r="BJ8" s="289">
        <v>5.7979252522381897</v>
      </c>
      <c r="BK8" s="289">
        <v>5.5598564290239016</v>
      </c>
      <c r="BL8" s="289">
        <v>10.363490089958383</v>
      </c>
      <c r="BM8" s="289">
        <v>9.4841212817933673</v>
      </c>
      <c r="BN8" s="289">
        <v>9.1582395670132719</v>
      </c>
      <c r="BO8" s="289">
        <v>8.7377269195451301</v>
      </c>
      <c r="BP8" s="289">
        <v>8.4051271275478392</v>
      </c>
      <c r="BQ8" s="289">
        <v>8.2018488913602638</v>
      </c>
      <c r="BR8" s="289">
        <v>8.2504832919083171</v>
      </c>
      <c r="BS8" s="289">
        <v>8.2356971565604518</v>
      </c>
      <c r="BT8" s="289">
        <v>8.1752023396585383</v>
      </c>
      <c r="BU8" s="289">
        <v>8.1908494965195366</v>
      </c>
      <c r="BV8" s="289">
        <v>8.0120886501007238</v>
      </c>
      <c r="BW8" s="289">
        <v>8.4738982598839172</v>
      </c>
      <c r="BX8" s="289">
        <v>9.7879390324717708</v>
      </c>
      <c r="BY8" s="289">
        <v>9.6075600472502529</v>
      </c>
      <c r="BZ8" s="289">
        <v>9.7533924843423279</v>
      </c>
      <c r="CA8" s="289">
        <v>9.9779134727815855</v>
      </c>
      <c r="CB8" s="289">
        <v>9.9373263552367632</v>
      </c>
      <c r="CC8" s="289">
        <v>9.7513971863557138</v>
      </c>
      <c r="CD8" s="289">
        <v>9.579692582435051</v>
      </c>
      <c r="CE8" s="289">
        <v>9.5207950876748484</v>
      </c>
      <c r="CF8" s="289">
        <v>9.4247092109399198</v>
      </c>
      <c r="CG8" s="289">
        <v>9.2323068274095199</v>
      </c>
      <c r="CH8" s="289">
        <v>9.6934651495367063</v>
      </c>
      <c r="CI8" s="289">
        <v>9.1886908420405469</v>
      </c>
      <c r="CJ8" s="289">
        <v>7.8348524174563616</v>
      </c>
      <c r="CK8" s="289">
        <v>7.3344509639563515</v>
      </c>
      <c r="CL8" s="289">
        <v>6.9428758247636724</v>
      </c>
      <c r="CM8" s="289">
        <v>6.8576491435321296</v>
      </c>
      <c r="CN8" s="289">
        <v>6.7646194534233928</v>
      </c>
      <c r="CO8" s="289">
        <v>6.6139888791337142</v>
      </c>
      <c r="CP8" s="289">
        <v>6.8040277050229747</v>
      </c>
      <c r="CQ8" s="289">
        <v>6.3753540257788233</v>
      </c>
      <c r="CR8" s="289">
        <v>6.3203861181337251</v>
      </c>
      <c r="CS8" s="289">
        <v>6.524847029221692</v>
      </c>
      <c r="CT8" s="289">
        <v>6.2577939009182515</v>
      </c>
      <c r="CU8" s="415">
        <v>6.0497044750914553</v>
      </c>
      <c r="CV8" s="415">
        <v>6.0677326280436317</v>
      </c>
      <c r="CW8" s="415">
        <v>6.2789030456852579</v>
      </c>
      <c r="CX8" s="415">
        <v>6.5081951142237804</v>
      </c>
      <c r="CY8" s="415">
        <v>6.690085595047246</v>
      </c>
      <c r="CZ8" s="415">
        <v>8.3445223549488023</v>
      </c>
      <c r="DA8" s="415">
        <v>9.8837724512763856</v>
      </c>
      <c r="DB8" s="415">
        <v>10.194453455040865</v>
      </c>
      <c r="DC8" s="415">
        <v>10.669594126276882</v>
      </c>
      <c r="DD8" s="415">
        <v>10.906387208171209</v>
      </c>
      <c r="DE8" s="415">
        <v>11.068238597809742</v>
      </c>
      <c r="DF8" s="415">
        <v>11.293699999999983</v>
      </c>
      <c r="DG8" s="415">
        <v>11.719999999999997</v>
      </c>
      <c r="DH8" s="415">
        <v>13.203420163054291</v>
      </c>
      <c r="DI8" s="415">
        <v>14.090774250964099</v>
      </c>
      <c r="DJ8" s="415">
        <v>14.698653033133425</v>
      </c>
      <c r="DK8" s="415">
        <v>15.2074182528062</v>
      </c>
      <c r="DL8" s="146">
        <v>14.329472575859104</v>
      </c>
      <c r="DM8" s="146">
        <v>15.483810240963859</v>
      </c>
      <c r="DN8" s="146">
        <v>23.078346128942751</v>
      </c>
      <c r="DO8" s="146">
        <f>(DO5/DC5-1)*100</f>
        <v>26.602534455647021</v>
      </c>
      <c r="DP8" s="146">
        <f>(DP5/DD5-1)*100</f>
        <v>28.899293124024595</v>
      </c>
      <c r="DQ8" s="146">
        <f t="shared" ref="DQ8:DR8" si="1">(DQ5/DE5-1)*100</f>
        <v>30.458932799125861</v>
      </c>
      <c r="DR8" s="146">
        <f t="shared" si="1"/>
        <v>31.000541809644222</v>
      </c>
      <c r="DS8" s="146">
        <v>28.939047953627274</v>
      </c>
      <c r="DT8" s="146">
        <v>28.817819379441858</v>
      </c>
    </row>
    <row r="9" spans="2:124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7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</row>
    <row r="10" spans="2:124">
      <c r="B10" s="148"/>
      <c r="C10" s="148"/>
    </row>
    <row r="12" spans="2:124">
      <c r="CS12" s="405"/>
      <c r="CT12" s="405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339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340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2" t="s">
        <v>341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zoomScale="80" zoomScaleNormal="80" workbookViewId="0">
      <selection activeCell="J16" sqref="J16"/>
    </sheetView>
  </sheetViews>
  <sheetFormatPr defaultRowHeight="15"/>
  <sheetData>
    <row r="5" spans="1:53" s="14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0"/>
    </row>
    <row r="29" spans="9:13">
      <c r="L29" s="130"/>
      <c r="M29" s="1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327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361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3" t="s">
        <v>362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P69"/>
  <sheetViews>
    <sheetView showGridLines="0" zoomScale="70" zoomScaleNormal="70" workbookViewId="0">
      <pane xSplit="6" ySplit="2" topLeftCell="BE3" activePane="bottomRight" state="frozen"/>
      <selection pane="topRight" activeCell="G1" sqref="G1"/>
      <selection pane="bottomLeft" activeCell="A3" sqref="A3"/>
      <selection pane="bottomRight" activeCell="BO1" sqref="BO1:BP1048576"/>
    </sheetView>
  </sheetViews>
  <sheetFormatPr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68" width="18.140625" style="62" bestFit="1" customWidth="1"/>
    <col min="69" max="16384" width="9.140625" style="62"/>
  </cols>
  <sheetData>
    <row r="1" spans="2:68" ht="15" customHeight="1">
      <c r="B1" s="60" t="s">
        <v>22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68" ht="15.75">
      <c r="B2" s="63" t="s">
        <v>23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</row>
    <row r="3" spans="2:68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68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68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68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121"/>
    </row>
    <row r="7" spans="2:68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</row>
    <row r="8" spans="2:68">
      <c r="B8" s="68"/>
      <c r="C8" s="68"/>
      <c r="D8" s="69"/>
      <c r="E8" s="62" t="s">
        <v>210</v>
      </c>
      <c r="F8" s="68"/>
      <c r="G8" s="136">
        <f>+'Table 1'!B6</f>
        <v>2915687.6234267433</v>
      </c>
      <c r="H8" s="136">
        <f>+'Table 1'!C6</f>
        <v>2984181.543344412</v>
      </c>
      <c r="I8" s="136">
        <f>+'Table 1'!D6</f>
        <v>2957170.6744356882</v>
      </c>
      <c r="J8" s="136">
        <f>+'Table 1'!E6</f>
        <v>2826036.6617114847</v>
      </c>
      <c r="K8" s="136">
        <f>+'Table 1'!F6</f>
        <v>2989258.9294542312</v>
      </c>
      <c r="L8" s="136">
        <f>+'Table 1'!G6</f>
        <v>2971530.5874317084</v>
      </c>
      <c r="M8" s="136">
        <f>+'Table 1'!H6</f>
        <v>2979418.9502313826</v>
      </c>
      <c r="N8" s="136">
        <f>+'Table 1'!I6</f>
        <v>3018309.7891537594</v>
      </c>
      <c r="O8" s="136">
        <f>+'Table 1'!J6</f>
        <v>2988593.6585213728</v>
      </c>
      <c r="P8" s="136">
        <f>+'Table 1'!K6</f>
        <v>2947966.3821376399</v>
      </c>
      <c r="Q8" s="136">
        <f>+'Table 1'!L6</f>
        <v>2962476.34816032</v>
      </c>
      <c r="R8" s="136">
        <f>+'Table 1'!M6</f>
        <v>3038900.1175638591</v>
      </c>
      <c r="S8" s="136">
        <f>+'Table 1'!N6</f>
        <v>3155250.3752957024</v>
      </c>
      <c r="T8" s="136">
        <f>+'Table 1'!O6</f>
        <v>3159206.4036345342</v>
      </c>
      <c r="U8" s="136">
        <f>+'Table 1'!P6</f>
        <v>3198906.8233049568</v>
      </c>
      <c r="V8" s="136">
        <f>+'Table 1'!Q6</f>
        <v>3248221.8738871887</v>
      </c>
      <c r="W8" s="136">
        <f>+'Table 1'!R6</f>
        <v>3286487.4563690675</v>
      </c>
      <c r="X8" s="136">
        <f>+'Table 1'!S6</f>
        <v>3390831.6213803114</v>
      </c>
      <c r="Y8" s="136">
        <f>+'Table 1'!T6</f>
        <v>3513208.5488779419</v>
      </c>
      <c r="Z8" s="136">
        <f>+'Table 1'!U6</f>
        <v>3388355.4455413367</v>
      </c>
      <c r="AA8" s="136">
        <f>+'Table 1'!V6</f>
        <v>3294188.8666418558</v>
      </c>
      <c r="AB8" s="136">
        <f>+'Table 1'!W6</f>
        <v>3384427.7460691771</v>
      </c>
      <c r="AC8" s="136">
        <f>+'Table 1'!X6</f>
        <v>3348923.3718161322</v>
      </c>
      <c r="AD8" s="136">
        <f>+'Table 1'!Y6</f>
        <v>3325945.6919053048</v>
      </c>
      <c r="AE8" s="136">
        <f>+'Table 1'!Z6</f>
        <v>3116232.4166069389</v>
      </c>
      <c r="AF8" s="136">
        <f>+'Table 1'!AA6</f>
        <v>3062435.3781230021</v>
      </c>
      <c r="AG8" s="136">
        <f>+'Table 1'!AB6</f>
        <v>3024508.5829604552</v>
      </c>
      <c r="AH8" s="136">
        <f>+'Table 1'!AC6</f>
        <v>3094699.4546141112</v>
      </c>
      <c r="AI8" s="136">
        <f>+'Table 1'!AD6</f>
        <v>3079703.5752751548</v>
      </c>
      <c r="AJ8" s="136">
        <f>+'Table 1'!AE6</f>
        <v>3047678.9839983401</v>
      </c>
      <c r="AK8" s="136">
        <f>+'Table 1'!AF6</f>
        <v>2905967.4944403442</v>
      </c>
      <c r="AL8" s="136">
        <f>+'Table 1'!AG6</f>
        <v>2857329.9155045124</v>
      </c>
      <c r="AM8" s="136">
        <f>+'Table 1'!AH6</f>
        <v>2791918.3493910222</v>
      </c>
      <c r="AN8" s="136">
        <f>+'Table 1'!AI6</f>
        <v>2662187.94154592</v>
      </c>
      <c r="AO8" s="136">
        <f>+'Table 1'!AJ6</f>
        <v>2990222.8487553662</v>
      </c>
      <c r="AP8" s="136">
        <f>+'Table 1'!AK6</f>
        <v>2984251.9703968558</v>
      </c>
      <c r="AQ8" s="136">
        <f>+'Table 1'!AL6</f>
        <v>3097463.6494217636</v>
      </c>
      <c r="AR8" s="136">
        <f>+'Table 1'!AM6</f>
        <v>2991375.5931013343</v>
      </c>
      <c r="AS8" s="136">
        <f>+'Table 1'!AN6</f>
        <v>3114687.6951708561</v>
      </c>
      <c r="AT8" s="136">
        <f>+'Table 1'!AO6</f>
        <v>3025921.054107096</v>
      </c>
      <c r="AU8" s="136">
        <f>+'Table 1'!AP6</f>
        <v>2795239.5604069736</v>
      </c>
      <c r="AV8" s="136">
        <f>+'Table 1'!AQ6</f>
        <v>3065703.5893339403</v>
      </c>
      <c r="AW8" s="136">
        <f>+'Table 1'!AR6</f>
        <v>3301943.9215670815</v>
      </c>
      <c r="AX8" s="136">
        <f>+'Table 1'!AS6</f>
        <v>3325322.807822356</v>
      </c>
      <c r="AY8" s="136">
        <f>+'Table 1'!AT6</f>
        <v>3341698.8456077948</v>
      </c>
      <c r="AZ8" s="136">
        <f>+'Table 1'!AU6</f>
        <v>3521551.566025719</v>
      </c>
      <c r="BA8" s="136">
        <f>+'Table 1'!AV6</f>
        <v>3484024.1084494097</v>
      </c>
      <c r="BB8" s="136">
        <f>+'Table 1'!AW6</f>
        <v>3676047.7610169416</v>
      </c>
      <c r="BC8" s="136">
        <f>+'Table 1'!AX6</f>
        <v>3570441.1873849314</v>
      </c>
      <c r="BD8" s="136">
        <f>+'Table 1'!AY6</f>
        <v>4080562.2448113998</v>
      </c>
      <c r="BE8" s="136">
        <f>+'Table 1'!AZ6</f>
        <v>4032909.6294544474</v>
      </c>
      <c r="BF8" s="136">
        <f>+'Table 1'!BA6</f>
        <v>4103300.3289593915</v>
      </c>
      <c r="BG8" s="136">
        <f>+'Table 1'!BB6</f>
        <v>4325565.4766901471</v>
      </c>
      <c r="BH8" s="136">
        <f>+'Table 1'!BC6</f>
        <v>4277707.6981828371</v>
      </c>
      <c r="BI8" s="136">
        <f>+'Table 1'!BD6</f>
        <v>4275297.0299436348</v>
      </c>
      <c r="BJ8" s="136">
        <f>+'Table 1'!BE6</f>
        <v>4319253.6239498425</v>
      </c>
      <c r="BK8" s="136">
        <f>+'Table 1'!BF6</f>
        <v>4073784.0242673052</v>
      </c>
      <c r="BL8" s="136">
        <f>+'Table 1'!BG6</f>
        <v>3960245.1746607912</v>
      </c>
      <c r="BM8" s="136">
        <f>+'Table 1'!BH6</f>
        <v>3851828.1453902638</v>
      </c>
      <c r="BN8" s="136">
        <f>+'Table 1'!BI6</f>
        <v>3872356.9057933521</v>
      </c>
      <c r="BO8" s="136">
        <v>3973427.368726545</v>
      </c>
      <c r="BP8" s="136">
        <v>3898841.8146345308</v>
      </c>
    </row>
    <row r="9" spans="2:68">
      <c r="B9" s="68"/>
      <c r="C9" s="68"/>
      <c r="D9" s="69"/>
      <c r="E9" s="68" t="s">
        <v>213</v>
      </c>
      <c r="F9" s="68"/>
      <c r="G9" s="136">
        <f>+'Table 1'!B10</f>
        <v>-453935.34149818006</v>
      </c>
      <c r="H9" s="136">
        <f>+'Table 1'!C10</f>
        <v>-559687.9788052598</v>
      </c>
      <c r="I9" s="136">
        <f>+'Table 1'!D10</f>
        <v>-482312.23592695012</v>
      </c>
      <c r="J9" s="136">
        <f>+'Table 1'!E10</f>
        <v>-518141.8708733099</v>
      </c>
      <c r="K9" s="136">
        <f>+'Table 1'!F10</f>
        <v>-504120.73523537023</v>
      </c>
      <c r="L9" s="136">
        <f>+'Table 1'!G10</f>
        <v>-534441.74046290317</v>
      </c>
      <c r="M9" s="136">
        <f>+'Table 1'!H10</f>
        <v>-559848.54030725569</v>
      </c>
      <c r="N9" s="136">
        <f>+'Table 1'!I10</f>
        <v>-649877.99329780322</v>
      </c>
      <c r="O9" s="136">
        <f>+'Table 1'!J10</f>
        <v>-760617.98551088013</v>
      </c>
      <c r="P9" s="136">
        <f>+'Table 1'!K10</f>
        <v>-889368.40785942995</v>
      </c>
      <c r="Q9" s="136">
        <f>+'Table 1'!L10</f>
        <v>-865785.40181932971</v>
      </c>
      <c r="R9" s="136">
        <f>+'Table 1'!M10</f>
        <v>-828618.76604472008</v>
      </c>
      <c r="S9" s="136">
        <f>+'Table 1'!N10</f>
        <v>-942737.04826672934</v>
      </c>
      <c r="T9" s="136">
        <f>+'Table 1'!O10</f>
        <v>-855645.8244484202</v>
      </c>
      <c r="U9" s="136">
        <f>+'Table 1'!P10</f>
        <v>-1218322.3308205893</v>
      </c>
      <c r="V9" s="136">
        <f>+'Table 1'!Q10</f>
        <v>-1223401.0815112998</v>
      </c>
      <c r="W9" s="136">
        <f>+'Table 1'!R10</f>
        <v>-1273977.9638919099</v>
      </c>
      <c r="X9" s="136">
        <f>+'Table 1'!S10</f>
        <v>-1347109.0519090304</v>
      </c>
      <c r="Y9" s="136">
        <f>+'Table 1'!T10</f>
        <v>-1290136.6023519095</v>
      </c>
      <c r="Z9" s="136">
        <f>+'Table 1'!U10</f>
        <v>-1338320.7869046503</v>
      </c>
      <c r="AA9" s="136">
        <f>+'Table 1'!V10</f>
        <v>-1199957.7435583503</v>
      </c>
      <c r="AB9" s="136">
        <f>+'Table 1'!W10</f>
        <v>-1185626.6826949101</v>
      </c>
      <c r="AC9" s="136">
        <f>+'Table 1'!X10</f>
        <v>-1047047.3227657501</v>
      </c>
      <c r="AD9" s="136">
        <f>+'Table 1'!Y10</f>
        <v>-890394.65604888974</v>
      </c>
      <c r="AE9" s="136">
        <f>+'Table 1'!Z10</f>
        <v>-666018.14657862019</v>
      </c>
      <c r="AF9" s="136">
        <f>+'Table 1'!AA10</f>
        <v>-359917.27458696975</v>
      </c>
      <c r="AG9" s="136">
        <f>+'Table 1'!AB10</f>
        <v>-268034.27915963973</v>
      </c>
      <c r="AH9" s="136">
        <f>+'Table 1'!AC10</f>
        <v>-486472.84849935025</v>
      </c>
      <c r="AI9" s="136">
        <f>+'Table 1'!AD10</f>
        <v>-253162.99010528019</v>
      </c>
      <c r="AJ9" s="136">
        <f>+'Table 1'!AE10</f>
        <v>-303865.30413983949</v>
      </c>
      <c r="AK9" s="136">
        <f>+'Table 1'!AF10</f>
        <v>-308921.48373223958</v>
      </c>
      <c r="AL9" s="136">
        <f>+'Table 1'!AG10</f>
        <v>-317537.88933332032</v>
      </c>
      <c r="AM9" s="136">
        <f>+'Table 1'!AH10</f>
        <v>-103467.47041945998</v>
      </c>
      <c r="AN9" s="136">
        <f>+'Table 1'!AI10</f>
        <v>-115022.89051041007</v>
      </c>
      <c r="AO9" s="136">
        <f>+'Table 1'!AJ10</f>
        <v>-105163.92486436013</v>
      </c>
      <c r="AP9" s="136">
        <f>+'Table 1'!AK10</f>
        <v>-26057.19397391961</v>
      </c>
      <c r="AQ9" s="136">
        <f>+'Table 1'!AL10</f>
        <v>69099.417688410264</v>
      </c>
      <c r="AR9" s="136">
        <f>+'Table 1'!AM10</f>
        <v>102335.63531011017</v>
      </c>
      <c r="AS9" s="136">
        <f>+'Table 1'!AN10</f>
        <v>249774.53233321011</v>
      </c>
      <c r="AT9" s="136">
        <f>+'Table 1'!AO10</f>
        <v>304906.17767000943</v>
      </c>
      <c r="AU9" s="136">
        <f>+'Table 1'!AP10</f>
        <v>364275.88712487044</v>
      </c>
      <c r="AV9" s="136">
        <f>+'Table 1'!AQ10</f>
        <v>332455.20578140998</v>
      </c>
      <c r="AW9" s="136">
        <f>+'Table 1'!AR10</f>
        <v>263283.28448700951</v>
      </c>
      <c r="AX9" s="136">
        <f>+'Table 1'!AS10</f>
        <v>335103.55963300029</v>
      </c>
      <c r="AY9" s="136">
        <f>+'Table 1'!AT10</f>
        <v>350797.26519224048</v>
      </c>
      <c r="AZ9" s="136">
        <f>+'Table 1'!AU10</f>
        <v>652760.02690743981</v>
      </c>
      <c r="BA9" s="136">
        <f>+'Table 1'!AV10</f>
        <v>368676.20454936987</v>
      </c>
      <c r="BB9" s="136">
        <f>+'Table 1'!AW10</f>
        <v>223314.15193826007</v>
      </c>
      <c r="BC9" s="136">
        <f>+'Table 1'!AX10</f>
        <v>351751.10681240028</v>
      </c>
      <c r="BD9" s="136">
        <f>+'Table 1'!AY10</f>
        <v>499014.70432731044</v>
      </c>
      <c r="BE9" s="136">
        <f>+'Table 1'!AZ10</f>
        <v>546702.74276699964</v>
      </c>
      <c r="BF9" s="136">
        <f>+'Table 1'!BA10</f>
        <v>792459.81276637921</v>
      </c>
      <c r="BG9" s="136">
        <f>+'Table 1'!BB10</f>
        <v>648364.29640017962</v>
      </c>
      <c r="BH9" s="136">
        <f>+'Table 1'!BC10</f>
        <v>934399.19206389878</v>
      </c>
      <c r="BI9" s="136">
        <f>+'Table 1'!BD10</f>
        <v>940032.52011180948</v>
      </c>
      <c r="BJ9" s="136">
        <f>+'Table 1'!BE10</f>
        <v>982368.9842693205</v>
      </c>
      <c r="BK9" s="136">
        <f>+'Table 1'!BF10</f>
        <v>1159090.0113355797</v>
      </c>
      <c r="BL9" s="136">
        <f>+'Table 1'!BG10</f>
        <v>1209821.3037091796</v>
      </c>
      <c r="BM9" s="136">
        <f>+'Table 1'!BH10</f>
        <v>1269194.3253161404</v>
      </c>
      <c r="BN9" s="136">
        <f>+'Table 1'!BI10</f>
        <v>1371697.8967544399</v>
      </c>
      <c r="BO9" s="136">
        <v>998986.11982431915</v>
      </c>
      <c r="BP9" s="136">
        <v>1196767.6520376811</v>
      </c>
    </row>
    <row r="10" spans="2:68">
      <c r="B10" s="68"/>
      <c r="C10" s="68"/>
      <c r="D10" s="69"/>
      <c r="E10" s="68" t="s">
        <v>282</v>
      </c>
      <c r="F10" s="68"/>
      <c r="G10" s="137">
        <f>+'Table 1'!B16</f>
        <v>11422.373689690001</v>
      </c>
      <c r="H10" s="137">
        <f>+'Table 1'!C16</f>
        <v>12532.46485043</v>
      </c>
      <c r="I10" s="137">
        <f>+'Table 1'!D16</f>
        <v>16772.964655930002</v>
      </c>
      <c r="J10" s="137">
        <f>+'Table 1'!E16</f>
        <v>23501.123556930001</v>
      </c>
      <c r="K10" s="137">
        <f>+'Table 1'!F16</f>
        <v>18414.757199629999</v>
      </c>
      <c r="L10" s="137">
        <f>+'Table 1'!G16</f>
        <v>16901.606288200001</v>
      </c>
      <c r="M10" s="137">
        <f>+'Table 1'!H16</f>
        <v>34565.900550680002</v>
      </c>
      <c r="N10" s="137">
        <f>+'Table 1'!I16</f>
        <v>102951.4932652</v>
      </c>
      <c r="O10" s="137">
        <f>+'Table 1'!J16</f>
        <v>159595.79532681001</v>
      </c>
      <c r="P10" s="137">
        <f>+'Table 1'!K16</f>
        <v>159674.78688938997</v>
      </c>
      <c r="Q10" s="137">
        <f>+'Table 1'!L16</f>
        <v>123429.98552002001</v>
      </c>
      <c r="R10" s="137">
        <f>+'Table 1'!M16</f>
        <v>105853.57056446999</v>
      </c>
      <c r="S10" s="137">
        <f>+'Table 1'!N16</f>
        <v>112720.70375185</v>
      </c>
      <c r="T10" s="137">
        <f>+'Table 1'!O16</f>
        <v>9605.2736002199999</v>
      </c>
      <c r="U10" s="137">
        <f>+'Table 1'!P16</f>
        <v>109059.92769176999</v>
      </c>
      <c r="V10" s="137">
        <f>+'Table 1'!Q16</f>
        <v>105874.72684050001</v>
      </c>
      <c r="W10" s="137">
        <f>+'Table 1'!R16</f>
        <v>105681.52341932998</v>
      </c>
      <c r="X10" s="137">
        <f>+'Table 1'!S16</f>
        <v>29750.311451199999</v>
      </c>
      <c r="Y10" s="137">
        <f>+'Table 1'!T16</f>
        <v>28827.401188149997</v>
      </c>
      <c r="Z10" s="137">
        <f>+'Table 1'!U16</f>
        <v>31824.42035846</v>
      </c>
      <c r="AA10" s="137">
        <f>+'Table 1'!V16</f>
        <v>30934.089725289999</v>
      </c>
      <c r="AB10" s="137">
        <f>+'Table 1'!W16</f>
        <v>30631.109868979998</v>
      </c>
      <c r="AC10" s="137">
        <f>+'Table 1'!X16</f>
        <v>31355.88958101</v>
      </c>
      <c r="AD10" s="137">
        <f>+'Table 1'!Y16</f>
        <v>30817.012716999998</v>
      </c>
      <c r="AE10" s="137">
        <f>+'Table 1'!Z16</f>
        <v>33793.652944189998</v>
      </c>
      <c r="AF10" s="137">
        <f>+'Table 1'!AA16</f>
        <v>34071.410839999997</v>
      </c>
      <c r="AG10" s="137">
        <f>+'Table 1'!AB16</f>
        <v>34086.901887599997</v>
      </c>
      <c r="AH10" s="137">
        <f>+'Table 1'!AC16</f>
        <v>33815.86325301</v>
      </c>
      <c r="AI10" s="137">
        <f>+'Table 1'!AD16</f>
        <v>34617.560517400001</v>
      </c>
      <c r="AJ10" s="137">
        <f>+'Table 1'!AE16</f>
        <v>36361.038851779995</v>
      </c>
      <c r="AK10" s="137">
        <f>+'Table 1'!AF16</f>
        <v>35740.600663270001</v>
      </c>
      <c r="AL10" s="137">
        <f>+'Table 1'!AG16</f>
        <v>40180.080311209997</v>
      </c>
      <c r="AM10" s="137">
        <f>+'Table 1'!AH16</f>
        <v>40437.334933080005</v>
      </c>
      <c r="AN10" s="137">
        <f>+'Table 1'!AI16</f>
        <v>126864.77352960002</v>
      </c>
      <c r="AO10" s="137">
        <f>+'Table 1'!AJ16</f>
        <v>57329.772750070006</v>
      </c>
      <c r="AP10" s="137">
        <f>+'Table 1'!AK16</f>
        <v>49415.276575800002</v>
      </c>
      <c r="AQ10" s="137">
        <f>+'Table 1'!AL16</f>
        <v>33078.048489159999</v>
      </c>
      <c r="AR10" s="137">
        <f>+'Table 1'!AM16</f>
        <v>32498.105764809996</v>
      </c>
      <c r="AS10" s="137">
        <f>+'Table 1'!AN16</f>
        <v>31816.19247116</v>
      </c>
      <c r="AT10" s="137">
        <f>+'Table 1'!AO16</f>
        <v>20126.981345029999</v>
      </c>
      <c r="AU10" s="137">
        <f>+'Table 1'!AP16</f>
        <v>21421.984541670001</v>
      </c>
      <c r="AV10" s="137">
        <f>+'Table 1'!AQ16</f>
        <v>22555.017695639999</v>
      </c>
      <c r="AW10" s="137">
        <f>+'Table 1'!AR16</f>
        <v>26202.528413100001</v>
      </c>
      <c r="AX10" s="137">
        <f>+'Table 1'!AS16</f>
        <v>27272.19250143</v>
      </c>
      <c r="AY10" s="137">
        <f>+'Table 1'!AT16</f>
        <v>30549.959099220003</v>
      </c>
      <c r="AZ10" s="137">
        <f>+'Table 1'!AU16</f>
        <v>34574.895668650002</v>
      </c>
      <c r="BA10" s="137">
        <f>+'Table 1'!AV16</f>
        <v>30929.499794510004</v>
      </c>
      <c r="BB10" s="137">
        <f>+'Table 1'!AW16</f>
        <v>32453.186718929999</v>
      </c>
      <c r="BC10" s="137">
        <f>+'Table 1'!AX16</f>
        <v>33047.661182759999</v>
      </c>
      <c r="BD10" s="137">
        <f>+'Table 1'!AY16</f>
        <v>43358.710766030003</v>
      </c>
      <c r="BE10" s="137">
        <f>+'Table 1'!AZ16</f>
        <v>42929.548483129998</v>
      </c>
      <c r="BF10" s="137">
        <f>+'Table 1'!BA16</f>
        <v>48420.864540209994</v>
      </c>
      <c r="BG10" s="137">
        <f>+'Table 1'!BB16</f>
        <v>52360.009647829997</v>
      </c>
      <c r="BH10" s="137">
        <f>+'Table 1'!BC16</f>
        <v>55511.532502789996</v>
      </c>
      <c r="BI10" s="137">
        <f>+'Table 1'!BD16</f>
        <v>44011.097257009998</v>
      </c>
      <c r="BJ10" s="137">
        <f>+'Table 1'!BE16</f>
        <v>45505.874816850002</v>
      </c>
      <c r="BK10" s="137">
        <f>+'Table 1'!BF16</f>
        <v>44313.95882901</v>
      </c>
      <c r="BL10" s="137">
        <f>+'Table 1'!BG16</f>
        <v>53662.736318100004</v>
      </c>
      <c r="BM10" s="137">
        <f>+'Table 1'!BH16</f>
        <v>56505.256884730006</v>
      </c>
      <c r="BN10" s="137">
        <f>+'Table 1'!BI16</f>
        <v>34016.204912510002</v>
      </c>
      <c r="BO10" s="137">
        <v>4853.9843488300012</v>
      </c>
      <c r="BP10" s="137">
        <v>4840.8662607000006</v>
      </c>
    </row>
    <row r="11" spans="2:68">
      <c r="B11" s="68"/>
      <c r="C11" s="68"/>
      <c r="D11" s="69"/>
      <c r="E11" s="68" t="s">
        <v>283</v>
      </c>
      <c r="F11" s="68"/>
      <c r="G11" s="137">
        <f>+'Table 1'!B17</f>
        <v>210.04651991999998</v>
      </c>
      <c r="H11" s="137">
        <f>+'Table 1'!C17</f>
        <v>639.46654259000002</v>
      </c>
      <c r="I11" s="137">
        <f>+'Table 1'!D17</f>
        <v>4911.3815772100006</v>
      </c>
      <c r="J11" s="137">
        <f>+'Table 1'!E17</f>
        <v>9683.3642472699994</v>
      </c>
      <c r="K11" s="137">
        <f>+'Table 1'!F17</f>
        <v>5420.4233171100013</v>
      </c>
      <c r="L11" s="137">
        <f>+'Table 1'!G17</f>
        <v>4832.6878096700002</v>
      </c>
      <c r="M11" s="137">
        <f>+'Table 1'!H17</f>
        <v>4880.5981307800002</v>
      </c>
      <c r="N11" s="137">
        <f>+'Table 1'!I17</f>
        <v>26812.016650640002</v>
      </c>
      <c r="O11" s="137">
        <f>+'Table 1'!J17</f>
        <v>59068.076826830002</v>
      </c>
      <c r="P11" s="137">
        <f>+'Table 1'!K17</f>
        <v>59125.968972229988</v>
      </c>
      <c r="Q11" s="137">
        <f>+'Table 1'!L17</f>
        <v>56692.162223450003</v>
      </c>
      <c r="R11" s="137">
        <f>+'Table 1'!M17</f>
        <v>64624.436792349989</v>
      </c>
      <c r="S11" s="137">
        <f>+'Table 1'!N17</f>
        <v>98777.117292520008</v>
      </c>
      <c r="T11" s="137">
        <f>+'Table 1'!O17</f>
        <v>2834.26754777</v>
      </c>
      <c r="U11" s="137">
        <f>+'Table 1'!P17</f>
        <v>96239.302316050002</v>
      </c>
      <c r="V11" s="137">
        <f>+'Table 1'!Q17</f>
        <v>96371.011984770012</v>
      </c>
      <c r="W11" s="137">
        <f>+'Table 1'!R17</f>
        <v>96432.861136449996</v>
      </c>
      <c r="X11" s="137">
        <f>+'Table 1'!S17</f>
        <v>20428.00061635</v>
      </c>
      <c r="Y11" s="137">
        <f>+'Table 1'!T17</f>
        <v>428.32200298000004</v>
      </c>
      <c r="Z11" s="137">
        <f>+'Table 1'!U17</f>
        <v>416.44155392000005</v>
      </c>
      <c r="AA11" s="137">
        <f>+'Table 1'!V17</f>
        <v>949.20468615000004</v>
      </c>
      <c r="AB11" s="137">
        <f>+'Table 1'!W17</f>
        <v>369.13087029000002</v>
      </c>
      <c r="AC11" s="137">
        <f>+'Table 1'!X17</f>
        <v>270.76042605000004</v>
      </c>
      <c r="AD11" s="137">
        <f>+'Table 1'!Y17</f>
        <v>271.70340765000003</v>
      </c>
      <c r="AE11" s="137">
        <f>+'Table 1'!Z17</f>
        <v>234.35746452000001</v>
      </c>
      <c r="AF11" s="137">
        <f>+'Table 1'!AA17</f>
        <v>246.16150023999998</v>
      </c>
      <c r="AG11" s="137">
        <f>+'Table 1'!AB17</f>
        <v>231.78781542000002</v>
      </c>
      <c r="AH11" s="137">
        <f>+'Table 1'!AC17</f>
        <v>231.83039680999997</v>
      </c>
      <c r="AI11" s="137">
        <f>+'Table 1'!AD17</f>
        <v>231.61527999</v>
      </c>
      <c r="AJ11" s="137">
        <f>+'Table 1'!AE17</f>
        <v>231.21589994000001</v>
      </c>
      <c r="AK11" s="137">
        <f>+'Table 1'!AF17</f>
        <v>229.32698465999999</v>
      </c>
      <c r="AL11" s="137">
        <f>+'Table 1'!AG17</f>
        <v>312.80151140999999</v>
      </c>
      <c r="AM11" s="137">
        <f>+'Table 1'!AH17</f>
        <v>315.48616754</v>
      </c>
      <c r="AN11" s="137">
        <f>+'Table 1'!AI17</f>
        <v>56521.779333980012</v>
      </c>
      <c r="AO11" s="137">
        <f>+'Table 1'!AJ17</f>
        <v>8982.680543829998</v>
      </c>
      <c r="AP11" s="137">
        <f>+'Table 1'!AK17</f>
        <v>8911.3057597099996</v>
      </c>
      <c r="AQ11" s="137">
        <f>+'Table 1'!AL17</f>
        <v>4973.9248975999999</v>
      </c>
      <c r="AR11" s="137">
        <f>+'Table 1'!AM17</f>
        <v>5067.9449049699997</v>
      </c>
      <c r="AS11" s="137">
        <f>+'Table 1'!AN17</f>
        <v>5156.1208980600004</v>
      </c>
      <c r="AT11" s="137">
        <f>+'Table 1'!AO17</f>
        <v>5558.0706628599992</v>
      </c>
      <c r="AU11" s="137">
        <f>+'Table 1'!AP17</f>
        <v>5462.7511840899997</v>
      </c>
      <c r="AV11" s="137">
        <f>+'Table 1'!AQ17</f>
        <v>5710.1199201099998</v>
      </c>
      <c r="AW11" s="137">
        <f>+'Table 1'!AR17</f>
        <v>6586.4499077399987</v>
      </c>
      <c r="AX11" s="137">
        <f>+'Table 1'!AS17</f>
        <v>6289.0443085800007</v>
      </c>
      <c r="AY11" s="137">
        <f>+'Table 1'!AT17</f>
        <v>6382.8543233</v>
      </c>
      <c r="AZ11" s="137">
        <f>+'Table 1'!AU17</f>
        <v>7043.7193006799998</v>
      </c>
      <c r="BA11" s="137">
        <f>+'Table 1'!AV17</f>
        <v>7261.5065645900013</v>
      </c>
      <c r="BB11" s="137">
        <f>+'Table 1'!AW17</f>
        <v>7453.1573150199984</v>
      </c>
      <c r="BC11" s="137">
        <f>+'Table 1'!AX17</f>
        <v>7741.37600991</v>
      </c>
      <c r="BD11" s="137">
        <f>+'Table 1'!AY17</f>
        <v>9573.1081198599986</v>
      </c>
      <c r="BE11" s="137">
        <f>+'Table 1'!AZ17</f>
        <v>9828.4885266699985</v>
      </c>
      <c r="BF11" s="137">
        <f>+'Table 1'!BA17</f>
        <v>10109.12952717</v>
      </c>
      <c r="BG11" s="137">
        <f>+'Table 1'!BB17</f>
        <v>11999.906249510002</v>
      </c>
      <c r="BH11" s="137">
        <f>+'Table 1'!BC17</f>
        <v>11395.164402459999</v>
      </c>
      <c r="BI11" s="137">
        <f>+'Table 1'!BD17</f>
        <v>1622.94980773</v>
      </c>
      <c r="BJ11" s="137">
        <f>+'Table 1'!BE17</f>
        <v>1376.9530981699997</v>
      </c>
      <c r="BK11" s="137">
        <f>+'Table 1'!BF17</f>
        <v>1604.3376382000001</v>
      </c>
      <c r="BL11" s="137">
        <f>+'Table 1'!BG17</f>
        <v>1484.98203109</v>
      </c>
      <c r="BM11" s="137">
        <f>+'Table 1'!BH17</f>
        <v>1666.5268974400001</v>
      </c>
      <c r="BN11" s="137">
        <f>+'Table 1'!BI17</f>
        <v>1800.9915445699999</v>
      </c>
      <c r="BO11" s="137">
        <v>1299.4532472000001</v>
      </c>
      <c r="BP11" s="137">
        <v>1289.8235740100001</v>
      </c>
    </row>
    <row r="12" spans="2:68">
      <c r="B12" s="68"/>
      <c r="C12" s="68"/>
      <c r="D12" s="69"/>
      <c r="E12" s="68" t="s">
        <v>284</v>
      </c>
      <c r="F12" s="68"/>
      <c r="G12" s="136">
        <f>+'Table 1'!B20</f>
        <v>2036070.29324868</v>
      </c>
      <c r="H12" s="136">
        <f>+'Table 1'!C20</f>
        <v>1935771.5863417899</v>
      </c>
      <c r="I12" s="136">
        <f>+'Table 1'!D20</f>
        <v>1992274.5610287401</v>
      </c>
      <c r="J12" s="136">
        <f>+'Table 1'!E20</f>
        <v>1824996.2454390596</v>
      </c>
      <c r="K12" s="136">
        <f>+'Table 1'!F20</f>
        <v>2122100.0788522903</v>
      </c>
      <c r="L12" s="136">
        <f>+'Table 1'!G20</f>
        <v>2117062.2933990904</v>
      </c>
      <c r="M12" s="136">
        <f>+'Table 1'!H20</f>
        <v>2167754.13295335</v>
      </c>
      <c r="N12" s="136">
        <f>+'Table 1'!I20</f>
        <v>2148999.0299030198</v>
      </c>
      <c r="O12" s="136">
        <f>+'Table 1'!J20</f>
        <v>2245314.36291026</v>
      </c>
      <c r="P12" s="136">
        <f>+'Table 1'!K20</f>
        <v>2235504.0679948097</v>
      </c>
      <c r="Q12" s="136">
        <f>+'Table 1'!L20</f>
        <v>2277385.2470625499</v>
      </c>
      <c r="R12" s="136">
        <f>+'Table 1'!M20</f>
        <v>2356789.2456363002</v>
      </c>
      <c r="S12" s="136">
        <f>+'Table 1'!N20</f>
        <v>2449867.88201111</v>
      </c>
      <c r="T12" s="136">
        <f>+'Table 1'!O20</f>
        <v>2426866.0016603898</v>
      </c>
      <c r="U12" s="136">
        <f>+'Table 1'!P20</f>
        <v>2477476.7626935695</v>
      </c>
      <c r="V12" s="136">
        <f>+'Table 1'!Q20</f>
        <v>2495675.1033591502</v>
      </c>
      <c r="W12" s="136">
        <f>+'Table 1'!R20</f>
        <v>2511652.5032126904</v>
      </c>
      <c r="X12" s="136">
        <f>+'Table 1'!S20</f>
        <v>2548199.00073499</v>
      </c>
      <c r="Y12" s="136">
        <f>+'Table 1'!T20</f>
        <v>2587006.5414155405</v>
      </c>
      <c r="Z12" s="136">
        <f>+'Table 1'!U20</f>
        <v>2596824.2495113099</v>
      </c>
      <c r="AA12" s="136">
        <f>+'Table 1'!V20</f>
        <v>2597350.9470675099</v>
      </c>
      <c r="AB12" s="136">
        <f>+'Table 1'!W20</f>
        <v>2642650.0675379201</v>
      </c>
      <c r="AC12" s="136">
        <f>+'Table 1'!X20</f>
        <v>2681185.9075864302</v>
      </c>
      <c r="AD12" s="136">
        <f>+'Table 1'!Y20</f>
        <v>2723778.3077738998</v>
      </c>
      <c r="AE12" s="136">
        <f>+'Table 1'!Z20</f>
        <v>2820517.0942587201</v>
      </c>
      <c r="AF12" s="136">
        <f>+'Table 1'!AA20</f>
        <v>2855252.0577570405</v>
      </c>
      <c r="AG12" s="136">
        <f>+'Table 1'!AB20</f>
        <v>2848888.1978726205</v>
      </c>
      <c r="AH12" s="136">
        <f>+'Table 1'!AC20</f>
        <v>2901973.9937021602</v>
      </c>
      <c r="AI12" s="136">
        <f>+'Table 1'!AD20</f>
        <v>2946397.5055412007</v>
      </c>
      <c r="AJ12" s="136">
        <f>+'Table 1'!AE20</f>
        <v>3013143.1864057998</v>
      </c>
      <c r="AK12" s="136">
        <f>+'Table 1'!AF20</f>
        <v>3035783.9025561102</v>
      </c>
      <c r="AL12" s="136">
        <f>+'Table 1'!AG20</f>
        <v>3097182.71341412</v>
      </c>
      <c r="AM12" s="136">
        <f>+'Table 1'!AH20</f>
        <v>3157469.1664243899</v>
      </c>
      <c r="AN12" s="136">
        <f>+'Table 1'!AI20</f>
        <v>3087330.0862313602</v>
      </c>
      <c r="AO12" s="136">
        <f>+'Table 1'!AJ20</f>
        <v>3198923.3359119906</v>
      </c>
      <c r="AP12" s="136">
        <f>+'Table 1'!AK20</f>
        <v>3253478.18348049</v>
      </c>
      <c r="AQ12" s="136">
        <f>+'Table 1'!AL20</f>
        <v>2852043.1688925303</v>
      </c>
      <c r="AR12" s="136">
        <f>+'Table 1'!AM20</f>
        <v>2878703.0231327503</v>
      </c>
      <c r="AS12" s="136">
        <f>+'Table 1'!AN20</f>
        <v>2912085.2356561399</v>
      </c>
      <c r="AT12" s="136">
        <f>+'Table 1'!AO20</f>
        <v>2929463.1948825102</v>
      </c>
      <c r="AU12" s="136">
        <f>+'Table 1'!AP20</f>
        <v>2913819.8003185503</v>
      </c>
      <c r="AV12" s="136">
        <f>+'Table 1'!AQ20</f>
        <v>2909773.7666127104</v>
      </c>
      <c r="AW12" s="136">
        <f>+'Table 1'!AR20</f>
        <v>3009064.3420319906</v>
      </c>
      <c r="AX12" s="136">
        <f>+'Table 1'!AS20</f>
        <v>3088055.9158070497</v>
      </c>
      <c r="AY12" s="136">
        <f>+'Table 1'!AT20</f>
        <v>3113122.9161708397</v>
      </c>
      <c r="AZ12" s="136">
        <f>+'Table 1'!AU20</f>
        <v>3237395.2781577604</v>
      </c>
      <c r="BA12" s="136">
        <f>+'Table 1'!AV20</f>
        <v>3199552.7650935398</v>
      </c>
      <c r="BB12" s="136">
        <f>+'Table 1'!AW20</f>
        <v>3218450.1110116499</v>
      </c>
      <c r="BC12" s="136">
        <f>+'Table 1'!AX20</f>
        <v>3354422.5412286487</v>
      </c>
      <c r="BD12" s="136">
        <f>+'Table 1'!AY20</f>
        <v>3516302.6171931</v>
      </c>
      <c r="BE12" s="136">
        <f>+'Table 1'!AZ20</f>
        <v>3539491.31848187</v>
      </c>
      <c r="BF12" s="136">
        <f>+'Table 1'!BA20</f>
        <v>3573767.3676303704</v>
      </c>
      <c r="BG12" s="136">
        <f>+'Table 1'!BB20</f>
        <v>3635215.4751340402</v>
      </c>
      <c r="BH12" s="136">
        <f>+'Table 1'!BC20</f>
        <v>3625249.0844445298</v>
      </c>
      <c r="BI12" s="136">
        <f>+'Table 1'!BD20</f>
        <v>3669959.8232373898</v>
      </c>
      <c r="BJ12" s="136">
        <f>+'Table 1'!BE20</f>
        <v>3748993.0372663708</v>
      </c>
      <c r="BK12" s="136">
        <f>+'Table 1'!BF20</f>
        <v>3774528.0916119409</v>
      </c>
      <c r="BL12" s="136">
        <f>+'Table 1'!BG20</f>
        <v>3794991.0289062108</v>
      </c>
      <c r="BM12" s="136">
        <f>+'Table 1'!BH20</f>
        <v>3808622.3397688498</v>
      </c>
      <c r="BN12" s="136">
        <f>+'Table 1'!BI20</f>
        <v>3795456.8448454994</v>
      </c>
      <c r="BO12" s="136">
        <v>3348847.2167910608</v>
      </c>
      <c r="BP12" s="136">
        <v>3278652.4578512795</v>
      </c>
    </row>
    <row r="13" spans="2:68">
      <c r="B13" s="68"/>
      <c r="C13" s="68"/>
      <c r="D13" s="69"/>
      <c r="E13" s="68" t="s">
        <v>223</v>
      </c>
      <c r="F13" s="68"/>
      <c r="G13" s="136">
        <f>+'Table 1'!B27</f>
        <v>3673110.6359897498</v>
      </c>
      <c r="H13" s="136">
        <f>+'Table 1'!C27</f>
        <v>3660116.1388412602</v>
      </c>
      <c r="I13" s="136">
        <f>+'Table 1'!D27</f>
        <v>3532106.6432428705</v>
      </c>
      <c r="J13" s="136">
        <f>+'Table 1'!E27</f>
        <v>3492986.1224530796</v>
      </c>
      <c r="K13" s="136">
        <f>+'Table 1'!F27</f>
        <v>3618355.7373903394</v>
      </c>
      <c r="L13" s="136">
        <f>+'Table 1'!G27</f>
        <v>3670621.8946190006</v>
      </c>
      <c r="M13" s="136">
        <f>+'Table 1'!H27</f>
        <v>3694530.0999685796</v>
      </c>
      <c r="N13" s="136">
        <f>+'Table 1'!I27</f>
        <v>3730384.9415921196</v>
      </c>
      <c r="O13" s="136">
        <f>+'Table 1'!J27</f>
        <v>3820391.7090548701</v>
      </c>
      <c r="P13" s="136">
        <f>+'Table 1'!K27</f>
        <v>3626666.0080651105</v>
      </c>
      <c r="Q13" s="136">
        <f>+'Table 1'!L27</f>
        <v>3663163.8966563703</v>
      </c>
      <c r="R13" s="136">
        <f>+'Table 1'!M27</f>
        <v>3802490.5627377499</v>
      </c>
      <c r="S13" s="136">
        <f>+'Table 1'!N27</f>
        <v>3883037.4489713009</v>
      </c>
      <c r="T13" s="136">
        <f>+'Table 1'!O27</f>
        <v>3853085.6666450701</v>
      </c>
      <c r="U13" s="136">
        <f>+'Table 1'!P27</f>
        <v>3750162.0782396197</v>
      </c>
      <c r="V13" s="136">
        <f>+'Table 1'!Q27</f>
        <v>3746078.1216929103</v>
      </c>
      <c r="W13" s="136">
        <f>+'Table 1'!R27</f>
        <v>3768694.2223136402</v>
      </c>
      <c r="X13" s="136">
        <f>+'Table 1'!S27</f>
        <v>3786141.9393920503</v>
      </c>
      <c r="Y13" s="136">
        <f>+'Table 1'!T27</f>
        <v>4036197.1593322605</v>
      </c>
      <c r="Z13" s="136">
        <f>+'Table 1'!U27</f>
        <v>4017501.3345317594</v>
      </c>
      <c r="AA13" s="136">
        <f>+'Table 1'!V27</f>
        <v>4059646.0079640611</v>
      </c>
      <c r="AB13" s="136">
        <f>+'Table 1'!W27</f>
        <v>4133559.2014639494</v>
      </c>
      <c r="AC13" s="136">
        <f>+'Table 1'!X27</f>
        <v>4186567.29880891</v>
      </c>
      <c r="AD13" s="136">
        <f>+'Table 1'!Y27</f>
        <v>4350151.263215729</v>
      </c>
      <c r="AE13" s="136">
        <f>+'Table 1'!Z27</f>
        <v>4396680.5265276805</v>
      </c>
      <c r="AF13" s="136">
        <f>+'Table 1'!AA27</f>
        <v>4615070.3633041987</v>
      </c>
      <c r="AG13" s="136">
        <f>+'Table 1'!AB27</f>
        <v>4677392.1526798597</v>
      </c>
      <c r="AH13" s="136">
        <f>+'Table 1'!AC27</f>
        <v>4596446.8375308402</v>
      </c>
      <c r="AI13" s="136">
        <f>+'Table 1'!AD27</f>
        <v>4864899.4107341496</v>
      </c>
      <c r="AJ13" s="136">
        <f>+'Table 1'!AE27</f>
        <v>4853166.3655790398</v>
      </c>
      <c r="AK13" s="136">
        <f>+'Table 1'!AF27</f>
        <v>4682108.4473040104</v>
      </c>
      <c r="AL13" s="136">
        <f>+'Table 1'!AG27</f>
        <v>4730308.7346662106</v>
      </c>
      <c r="AM13" s="136">
        <f>+'Table 1'!AH27</f>
        <v>4830994.1709761005</v>
      </c>
      <c r="AN13" s="136">
        <f>+'Table 1'!AI27</f>
        <v>4760118.2880603988</v>
      </c>
      <c r="AO13" s="136">
        <f>+'Table 1'!AJ27</f>
        <v>4902937.7449511588</v>
      </c>
      <c r="AP13" s="136">
        <f>+'Table 1'!AK27</f>
        <v>4898423.7235005498</v>
      </c>
      <c r="AQ13" s="136">
        <f>+'Table 1'!AL27</f>
        <v>5110115.9379121298</v>
      </c>
      <c r="AR13" s="136">
        <f>+'Table 1'!AM27</f>
        <v>5040874.4234574195</v>
      </c>
      <c r="AS13" s="136">
        <f>+'Table 1'!AN27</f>
        <v>5118063.9886478493</v>
      </c>
      <c r="AT13" s="136">
        <f>+'Table 1'!AO27</f>
        <v>5134114.5432721497</v>
      </c>
      <c r="AU13" s="136">
        <f>+'Table 1'!AP27</f>
        <v>5056082.0980984904</v>
      </c>
      <c r="AV13" s="136">
        <f>+'Table 1'!AQ27</f>
        <v>5149113.2075875197</v>
      </c>
      <c r="AW13" s="136">
        <f>+'Table 1'!AR27</f>
        <v>5242713.4405882694</v>
      </c>
      <c r="AX13" s="136">
        <f>+'Table 1'!AS27</f>
        <v>5350009.5060240701</v>
      </c>
      <c r="AY13" s="136">
        <f>+'Table 1'!AT27</f>
        <v>5385856.3630462298</v>
      </c>
      <c r="AZ13" s="136">
        <f>+'Table 1'!AU27</f>
        <v>5742698.9025723906</v>
      </c>
      <c r="BA13" s="136">
        <f>+'Table 1'!AV27</f>
        <v>5443280.6944565605</v>
      </c>
      <c r="BB13" s="136">
        <f>+'Table 1'!AW27</f>
        <v>5470529.1019917503</v>
      </c>
      <c r="BC13" s="136">
        <f>+'Table 1'!AX27</f>
        <v>5711899.2072704993</v>
      </c>
      <c r="BD13" s="136">
        <f>+'Table 1'!AY27</f>
        <v>6011054.4582491089</v>
      </c>
      <c r="BE13" s="136">
        <f>+'Table 1'!AZ27</f>
        <v>6051844.3330103019</v>
      </c>
      <c r="BF13" s="136">
        <f>+'Table 1'!BA27</f>
        <v>6314024.4790717093</v>
      </c>
      <c r="BG13" s="136">
        <f>+'Table 1'!BB27</f>
        <v>6359081.4178410005</v>
      </c>
      <c r="BH13" s="136">
        <f>+'Table 1'!BC27</f>
        <v>6532229.7492096685</v>
      </c>
      <c r="BI13" s="136">
        <f>+'Table 1'!BD27</f>
        <v>6576913.5304102208</v>
      </c>
      <c r="BJ13" s="136">
        <f>+'Table 1'!BE27</f>
        <v>6652613.1034858609</v>
      </c>
      <c r="BK13" s="136">
        <f>+'Table 1'!BF27</f>
        <v>6580741.9881028989</v>
      </c>
      <c r="BL13" s="136">
        <f>+'Table 1'!BG27</f>
        <v>6538963.7338375803</v>
      </c>
      <c r="BM13" s="136">
        <f>+'Table 1'!BH27</f>
        <v>6482452.6147546293</v>
      </c>
      <c r="BN13" s="136">
        <f>+'Table 1'!BI27</f>
        <v>6460358.1645267708</v>
      </c>
      <c r="BO13" s="136">
        <v>6519776.7059171209</v>
      </c>
      <c r="BP13" s="136">
        <v>6412530.3960642805</v>
      </c>
    </row>
    <row r="14" spans="2:68">
      <c r="B14" s="68"/>
      <c r="C14" s="68"/>
      <c r="D14" s="69"/>
      <c r="E14" s="68" t="s">
        <v>285</v>
      </c>
      <c r="F14" s="68"/>
      <c r="G14" s="136">
        <f>+'Table 1'!B28</f>
        <v>208397.79796336999</v>
      </c>
      <c r="H14" s="136">
        <f>+'Table 1'!C28</f>
        <v>164534.33121489998</v>
      </c>
      <c r="I14" s="136">
        <f>+'Table 1'!D28</f>
        <v>159818.940566</v>
      </c>
      <c r="J14" s="136">
        <f>+'Table 1'!E28</f>
        <v>183277.71832706998</v>
      </c>
      <c r="K14" s="136">
        <f>+'Table 1'!F28</f>
        <v>176791.15970439999</v>
      </c>
      <c r="L14" s="136">
        <f>+'Table 1'!G28</f>
        <v>175322.37318270997</v>
      </c>
      <c r="M14" s="136">
        <f>+'Table 1'!H28</f>
        <v>174516.28137831</v>
      </c>
      <c r="N14" s="136">
        <f>+'Table 1'!I28</f>
        <v>185673.10993499</v>
      </c>
      <c r="O14" s="136">
        <f>+'Table 1'!J28</f>
        <v>215991.59659521998</v>
      </c>
      <c r="P14" s="136">
        <f>+'Table 1'!K28</f>
        <v>190438.94616428</v>
      </c>
      <c r="Q14" s="136">
        <f>+'Table 1'!L28</f>
        <v>202671.60519021997</v>
      </c>
      <c r="R14" s="136">
        <f>+'Table 1'!M28</f>
        <v>211236.00085910998</v>
      </c>
      <c r="S14" s="136">
        <f>+'Table 1'!N28</f>
        <v>244250.08140253997</v>
      </c>
      <c r="T14" s="136">
        <f>+'Table 1'!O28</f>
        <v>209886.66124025997</v>
      </c>
      <c r="U14" s="136">
        <f>+'Table 1'!P28</f>
        <v>192955.04329425</v>
      </c>
      <c r="V14" s="136">
        <f>+'Table 1'!Q28</f>
        <v>202723.67772319997</v>
      </c>
      <c r="W14" s="136">
        <f>+'Table 1'!R28</f>
        <v>202729.33323110998</v>
      </c>
      <c r="X14" s="136">
        <f>+'Table 1'!S28</f>
        <v>199587.25815244002</v>
      </c>
      <c r="Y14" s="136">
        <f>+'Table 1'!T28</f>
        <v>200955.47807463998</v>
      </c>
      <c r="Z14" s="136">
        <f>+'Table 1'!U28</f>
        <v>202843.85677785997</v>
      </c>
      <c r="AA14" s="136">
        <f>+'Table 1'!V28</f>
        <v>215369.75654527001</v>
      </c>
      <c r="AB14" s="136">
        <f>+'Table 1'!W28</f>
        <v>213100.66007124001</v>
      </c>
      <c r="AC14" s="136">
        <f>+'Table 1'!X28</f>
        <v>218683.56755918998</v>
      </c>
      <c r="AD14" s="136">
        <f>+'Table 1'!Y28</f>
        <v>252747.45321854996</v>
      </c>
      <c r="AE14" s="136">
        <f>+'Table 1'!Z28</f>
        <v>275551.97300414997</v>
      </c>
      <c r="AF14" s="136">
        <f>+'Table 1'!AA28</f>
        <v>251618.70390364996</v>
      </c>
      <c r="AG14" s="136">
        <f>+'Table 1'!AB28</f>
        <v>249127.01583511999</v>
      </c>
      <c r="AH14" s="136">
        <f>+'Table 1'!AC28</f>
        <v>260055.76679415</v>
      </c>
      <c r="AI14" s="136">
        <f>+'Table 1'!AD28</f>
        <v>257134.45315128</v>
      </c>
      <c r="AJ14" s="136">
        <f>+'Table 1'!AE28</f>
        <v>271781.77978371002</v>
      </c>
      <c r="AK14" s="136">
        <f>+'Table 1'!AF28</f>
        <v>275826.26389213005</v>
      </c>
      <c r="AL14" s="136">
        <f>+'Table 1'!AG28</f>
        <v>293188.18285090005</v>
      </c>
      <c r="AM14" s="136">
        <f>+'Table 1'!AH28</f>
        <v>281873.53037027997</v>
      </c>
      <c r="AN14" s="136">
        <f>+'Table 1'!AI28</f>
        <v>276831.03628205002</v>
      </c>
      <c r="AO14" s="136">
        <f>+'Table 1'!AJ28</f>
        <v>273670.59643904999</v>
      </c>
      <c r="AP14" s="136">
        <f>+'Table 1'!AK28</f>
        <v>287909.47583501</v>
      </c>
      <c r="AQ14" s="136">
        <f>+'Table 1'!AL28</f>
        <v>339667.91412456002</v>
      </c>
      <c r="AR14" s="136">
        <f>+'Table 1'!AM28</f>
        <v>310204.32026543003</v>
      </c>
      <c r="AS14" s="136">
        <f>+'Table 1'!AN28</f>
        <v>306368.46845599002</v>
      </c>
      <c r="AT14" s="136">
        <f>+'Table 1'!AO28</f>
        <v>312404.51549621997</v>
      </c>
      <c r="AU14" s="136">
        <f>+'Table 1'!AP28</f>
        <v>304311.44944610994</v>
      </c>
      <c r="AV14" s="136">
        <f>+'Table 1'!AQ28</f>
        <v>298829.90771458996</v>
      </c>
      <c r="AW14" s="136">
        <f>+'Table 1'!AR28</f>
        <v>290032.91503515997</v>
      </c>
      <c r="AX14" s="136">
        <f>+'Table 1'!AS28</f>
        <v>318722.20142821997</v>
      </c>
      <c r="AY14" s="136">
        <f>+'Table 1'!AT28</f>
        <v>339138.39589463995</v>
      </c>
      <c r="AZ14" s="136">
        <f>+'Table 1'!AU28</f>
        <v>306744.14274559997</v>
      </c>
      <c r="BA14" s="136">
        <f>+'Table 1'!AV28</f>
        <v>324034.27829711</v>
      </c>
      <c r="BB14" s="136">
        <f>+'Table 1'!AW28</f>
        <v>342751.50763572002</v>
      </c>
      <c r="BC14" s="136">
        <f>+'Table 1'!AX28</f>
        <v>380701.51620239997</v>
      </c>
      <c r="BD14" s="136">
        <f>+'Table 1'!AY28</f>
        <v>339157.32865534001</v>
      </c>
      <c r="BE14" s="136">
        <f>+'Table 1'!AZ28</f>
        <v>347646.91551677999</v>
      </c>
      <c r="BF14" s="136">
        <f>+'Table 1'!BA28</f>
        <v>399491.74224572</v>
      </c>
      <c r="BG14" s="136">
        <f>+'Table 1'!BB28</f>
        <v>350881.1274229</v>
      </c>
      <c r="BH14" s="136">
        <f>+'Table 1'!BC28</f>
        <v>386527.5540306</v>
      </c>
      <c r="BI14" s="136">
        <f>+'Table 1'!BD28</f>
        <v>346892.03524662997</v>
      </c>
      <c r="BJ14" s="136">
        <f>+'Table 1'!BE28</f>
        <v>378981.25280341</v>
      </c>
      <c r="BK14" s="136">
        <f>+'Table 1'!BF28</f>
        <v>387162.02441766998</v>
      </c>
      <c r="BL14" s="136">
        <f>+'Table 1'!BG28</f>
        <v>376735.66145253996</v>
      </c>
      <c r="BM14" s="136">
        <f>+'Table 1'!BH28</f>
        <v>361770.58713351993</v>
      </c>
      <c r="BN14" s="136">
        <f>+'Table 1'!BI28</f>
        <v>349590.81732955005</v>
      </c>
      <c r="BO14" s="136">
        <v>386203.26538390003</v>
      </c>
      <c r="BP14" s="136">
        <v>336873.2429366</v>
      </c>
    </row>
    <row r="15" spans="2:68">
      <c r="B15" s="68"/>
      <c r="C15" s="68"/>
      <c r="D15" s="70"/>
      <c r="E15" s="68" t="s">
        <v>229</v>
      </c>
      <c r="F15" s="68"/>
      <c r="G15" s="136">
        <f>+'Table 2'!B7</f>
        <v>2507877.1880350937</v>
      </c>
      <c r="H15" s="136">
        <f>+'Table 2'!C7</f>
        <v>2588866.7291433872</v>
      </c>
      <c r="I15" s="136">
        <f>+'Table 2'!D7</f>
        <v>2613375.0267913854</v>
      </c>
      <c r="J15" s="136">
        <f>+'Table 2'!E7</f>
        <v>2599930.5779465595</v>
      </c>
      <c r="K15" s="136">
        <f>+'Table 2'!F7</f>
        <v>2767016.3176334598</v>
      </c>
      <c r="L15" s="136">
        <f>+'Table 2'!G7</f>
        <v>2978239.6765173492</v>
      </c>
      <c r="M15" s="136">
        <f>+'Table 2'!H7</f>
        <v>2926867.8531173072</v>
      </c>
      <c r="N15" s="136">
        <f>+'Table 2'!I7</f>
        <v>2919271.0265565263</v>
      </c>
      <c r="O15" s="136">
        <f>+'Table 2'!J7</f>
        <v>2951194.6301593492</v>
      </c>
      <c r="P15" s="136">
        <f>+'Table 2'!K7</f>
        <v>2897291.7434508968</v>
      </c>
      <c r="Q15" s="136">
        <f>+'Table 2'!L7</f>
        <v>2936786.2624940719</v>
      </c>
      <c r="R15" s="136">
        <f>+'Table 2'!M7</f>
        <v>2939895.8961647605</v>
      </c>
      <c r="S15" s="136">
        <f>+'Table 2'!N7</f>
        <v>2954129.4939056966</v>
      </c>
      <c r="T15" s="136">
        <f>+'Table 2'!O7</f>
        <v>2988886.2119202963</v>
      </c>
      <c r="U15" s="136">
        <f>+'Table 2'!P7</f>
        <v>3089831.2210977976</v>
      </c>
      <c r="V15" s="136">
        <f>+'Table 2'!Q7</f>
        <v>3118601.9592821584</v>
      </c>
      <c r="W15" s="136">
        <f>+'Table 2'!R7</f>
        <v>3191991.7072847765</v>
      </c>
      <c r="X15" s="136">
        <f>+'Table 2'!S7</f>
        <v>3261203.1757079731</v>
      </c>
      <c r="Y15" s="136">
        <f>+'Table 2'!T7</f>
        <v>3138850.5537634157</v>
      </c>
      <c r="Z15" s="136">
        <f>+'Table 2'!U7</f>
        <v>3219996.1313145943</v>
      </c>
      <c r="AA15" s="136">
        <f>+'Table 2'!V7</f>
        <v>3208440.7825306929</v>
      </c>
      <c r="AB15" s="136">
        <f>+'Table 2'!W7</f>
        <v>3313039.2500525112</v>
      </c>
      <c r="AC15" s="136">
        <f>+'Table 2'!X7</f>
        <v>3276942.6173192617</v>
      </c>
      <c r="AD15" s="136">
        <f>+'Table 2'!Y7</f>
        <v>3230946.5979592232</v>
      </c>
      <c r="AE15" s="136">
        <f>+'Table 2'!Z7</f>
        <v>3041241.954853598</v>
      </c>
      <c r="AF15" s="136">
        <f>+'Table 2'!AA7</f>
        <v>3003225.4793433631</v>
      </c>
      <c r="AG15" s="136">
        <f>+'Table 2'!AB7</f>
        <v>2948216.1284068427</v>
      </c>
      <c r="AH15" s="136">
        <f>+'Table 2'!AC7</f>
        <v>3052883.7413247037</v>
      </c>
      <c r="AI15" s="136">
        <f>+'Table 2'!AD7</f>
        <v>3005250.4862956582</v>
      </c>
      <c r="AJ15" s="136">
        <f>+'Table 2'!AE7</f>
        <v>2984783.6576693505</v>
      </c>
      <c r="AK15" s="136">
        <f>+'Table 2'!AF7</f>
        <v>2931957.2423560158</v>
      </c>
      <c r="AL15" s="136">
        <f>+'Table 2'!AG7</f>
        <v>2827753.8073900095</v>
      </c>
      <c r="AM15" s="136">
        <f>+'Table 2'!AH7</f>
        <v>2685959.6662387801</v>
      </c>
      <c r="AN15" s="136">
        <f>+'Table 2'!AI7</f>
        <v>2652860.7561525097</v>
      </c>
      <c r="AO15" s="136">
        <f>+'Table 2'!AJ7</f>
        <v>2662779.3310025842</v>
      </c>
      <c r="AP15" s="136">
        <f>+'Table 2'!AK7</f>
        <v>2699693.6323077539</v>
      </c>
      <c r="AQ15" s="136">
        <f>+'Table 2'!AL7</f>
        <v>2805705.6775257639</v>
      </c>
      <c r="AR15" s="136">
        <f>+'Table 2'!AM7</f>
        <v>2798143.3491460104</v>
      </c>
      <c r="AS15" s="136">
        <f>+'Table 2'!AN7</f>
        <v>2783286.7595824609</v>
      </c>
      <c r="AT15" s="136">
        <f>+'Table 2'!AO7</f>
        <v>2767171.0142035056</v>
      </c>
      <c r="AU15" s="136">
        <f>+'Table 2'!AP7</f>
        <v>2790988.6358355694</v>
      </c>
      <c r="AV15" s="136">
        <f>+'Table 2'!AQ7</f>
        <v>2823354.3380657588</v>
      </c>
      <c r="AW15" s="136">
        <f>+'Table 2'!AR7</f>
        <v>3027671.9443524792</v>
      </c>
      <c r="AX15" s="136">
        <f>+'Table 2'!AS7</f>
        <v>3044432.0633596475</v>
      </c>
      <c r="AY15" s="136">
        <f>+'Table 2'!AT7</f>
        <v>3077214.0482367156</v>
      </c>
      <c r="AZ15" s="136">
        <f>+'Table 2'!AU7</f>
        <v>3225958.957875839</v>
      </c>
      <c r="BA15" s="136">
        <f>+'Table 2'!AV7</f>
        <v>3176919.136896749</v>
      </c>
      <c r="BB15" s="136">
        <f>+'Table 2'!AW7</f>
        <v>3367862.9067919417</v>
      </c>
      <c r="BC15" s="136">
        <f>+'Table 2'!AX7</f>
        <v>3322009.7479520207</v>
      </c>
      <c r="BD15" s="136">
        <f>+'Table 2'!AY7</f>
        <v>3779956.5336974496</v>
      </c>
      <c r="BE15" s="136">
        <f>+'Table 2'!AZ7</f>
        <v>3796807.6212536409</v>
      </c>
      <c r="BF15" s="136">
        <f>+'Table 2'!BA7</f>
        <v>3903713.1691583833</v>
      </c>
      <c r="BG15" s="136">
        <f>+'Table 2'!BB7</f>
        <v>4109580.974025534</v>
      </c>
      <c r="BH15" s="136">
        <f>+'Table 2'!BC7</f>
        <v>4037478.4548014612</v>
      </c>
      <c r="BI15" s="136">
        <f>+'Table 2'!BD7</f>
        <v>3977453.1220418424</v>
      </c>
      <c r="BJ15" s="136">
        <f>+'Table 2'!BE7</f>
        <v>3978514.21490592</v>
      </c>
      <c r="BK15" s="136">
        <f>+'Table 2'!BF7</f>
        <v>3769192.9168122374</v>
      </c>
      <c r="BL15" s="136">
        <f>+'Table 2'!BG7</f>
        <v>3637289.5164599945</v>
      </c>
      <c r="BM15" s="136">
        <f>+'Table 2'!BH7</f>
        <v>3478780.6158833243</v>
      </c>
      <c r="BN15" s="136">
        <f>+'Table 2'!BI7</f>
        <v>3367357.9012658461</v>
      </c>
      <c r="BO15" s="136">
        <v>3550202.6015436398</v>
      </c>
      <c r="BP15" s="136">
        <v>3369644.830664021</v>
      </c>
    </row>
    <row r="16" spans="2:68">
      <c r="C16" s="68"/>
      <c r="D16" s="71"/>
      <c r="E16" s="68" t="s">
        <v>238</v>
      </c>
      <c r="F16" s="68"/>
      <c r="G16" s="136">
        <f>+'Table 2'!B26</f>
        <v>1275118.9272204298</v>
      </c>
      <c r="H16" s="136">
        <f>+'Table 2'!C26</f>
        <v>1229969.0358994405</v>
      </c>
      <c r="I16" s="136">
        <f>+'Table 2'!D26</f>
        <v>1241639.4750578499</v>
      </c>
      <c r="J16" s="136">
        <f>+'Table 2'!E26</f>
        <v>1264532.4948238896</v>
      </c>
      <c r="K16" s="136">
        <f>+'Table 2'!F26</f>
        <v>1378428.3462691293</v>
      </c>
      <c r="L16" s="136">
        <f>+'Table 2'!G26</f>
        <v>1323291.0279593591</v>
      </c>
      <c r="M16" s="136">
        <f>+'Table 2'!H26</f>
        <v>1319934.9268333607</v>
      </c>
      <c r="N16" s="136">
        <f>+'Table 2'!I26</f>
        <v>1281637.3699488007</v>
      </c>
      <c r="O16" s="136">
        <f>+'Table 2'!J26</f>
        <v>1307255.7729930603</v>
      </c>
      <c r="P16" s="136">
        <f>+'Table 2'!K26</f>
        <v>1283152.1636324096</v>
      </c>
      <c r="Q16" s="136">
        <f>+'Table 2'!L26</f>
        <v>1295618.6929532194</v>
      </c>
      <c r="R16" s="136">
        <f>+'Table 2'!M26</f>
        <v>1283730.5941387108</v>
      </c>
      <c r="S16" s="136">
        <f>+'Table 2'!N26</f>
        <v>1323582.5575441802</v>
      </c>
      <c r="T16" s="136">
        <f>+'Table 2'!O26</f>
        <v>1299610.7142245302</v>
      </c>
      <c r="U16" s="136">
        <f>+'Table 2'!P26</f>
        <v>1231580.74933697</v>
      </c>
      <c r="V16" s="136">
        <f>+'Table 2'!Q26</f>
        <v>1250511.4227292393</v>
      </c>
      <c r="W16" s="136">
        <f>+'Table 2'!R26</f>
        <v>1299220.2945742891</v>
      </c>
      <c r="X16" s="136">
        <f>+'Table 2'!S26</f>
        <v>1244844.3520321604</v>
      </c>
      <c r="Y16" s="136">
        <f>+'Table 2'!T26</f>
        <v>1240181.3959000809</v>
      </c>
      <c r="Z16" s="136">
        <f>+'Table 2'!U26</f>
        <v>1226799.9670859093</v>
      </c>
      <c r="AA16" s="136">
        <f>+'Table 2'!V26</f>
        <v>1314527.3586930204</v>
      </c>
      <c r="AB16" s="136">
        <f>+'Table 2'!W26</f>
        <v>1314196.099819181</v>
      </c>
      <c r="AC16" s="136">
        <f>+'Table 2'!X26</f>
        <v>1299309.6263290199</v>
      </c>
      <c r="AD16" s="136">
        <f>+'Table 2'!Y26</f>
        <v>1296457.57596894</v>
      </c>
      <c r="AE16" s="136">
        <f>+'Table 2'!Z26</f>
        <v>1392045.40471446</v>
      </c>
      <c r="AF16" s="136">
        <f>+'Table 2'!AA26</f>
        <v>1436418.45630797</v>
      </c>
      <c r="AG16" s="136">
        <f>+'Table 2'!AB26</f>
        <v>1377995.49758337</v>
      </c>
      <c r="AH16" s="136">
        <f>+'Table 2'!AC26</f>
        <v>1450550.2461439101</v>
      </c>
      <c r="AI16" s="136">
        <f>+'Table 2'!AD26</f>
        <v>1495550.2757354202</v>
      </c>
      <c r="AJ16" s="136">
        <f>+'Table 2'!AE26</f>
        <v>1590740.8611494999</v>
      </c>
      <c r="AK16" s="136">
        <f>+'Table 2'!AF26</f>
        <v>1592459.8743246</v>
      </c>
      <c r="AL16" s="136">
        <f>+'Table 2'!AG26</f>
        <v>1438169.9507583498</v>
      </c>
      <c r="AM16" s="136">
        <f>+'Table 2'!AH26</f>
        <v>1373961.4737935299</v>
      </c>
      <c r="AN16" s="136">
        <f>+'Table 2'!AI26</f>
        <v>1359833.64311569</v>
      </c>
      <c r="AO16" s="136">
        <f>+'Table 2'!AJ26</f>
        <v>1393472.4796471898</v>
      </c>
      <c r="AP16" s="136">
        <f>+'Table 2'!AK26</f>
        <v>1462405.6226274502</v>
      </c>
      <c r="AQ16" s="136">
        <f>+'Table 2'!AL26</f>
        <v>1580641.34522911</v>
      </c>
      <c r="AR16" s="136">
        <f>+'Table 2'!AM26</f>
        <v>1532858.9880111902</v>
      </c>
      <c r="AS16" s="136">
        <f>+'Table 2'!AN26</f>
        <v>1571808.1137735299</v>
      </c>
      <c r="AT16" s="136">
        <f>+'Table 2'!AO26</f>
        <v>1586492.62245368</v>
      </c>
      <c r="AU16" s="136">
        <f>+'Table 2'!AP26</f>
        <v>1577365.38111026</v>
      </c>
      <c r="AV16" s="136">
        <f>+'Table 2'!AQ26</f>
        <v>1517168.11429103</v>
      </c>
      <c r="AW16" s="136">
        <f>+'Table 2'!AR26</f>
        <v>1583613.1284302801</v>
      </c>
      <c r="AX16" s="136">
        <f>+'Table 2'!AS26</f>
        <v>1746540.30289405</v>
      </c>
      <c r="AY16" s="136">
        <f>+'Table 2'!AT26</f>
        <v>1793537.08391648</v>
      </c>
      <c r="AZ16" s="136">
        <f>+'Table 2'!AU26</f>
        <v>1685829.3989205901</v>
      </c>
      <c r="BA16" s="136">
        <f>+'Table 2'!AV26</f>
        <v>1677399.56903587</v>
      </c>
      <c r="BB16" s="136">
        <f>+'Table 2'!AW26</f>
        <v>1748185.77757584</v>
      </c>
      <c r="BC16" s="136">
        <f>+'Table 2'!AX26</f>
        <v>1675453.8247881401</v>
      </c>
      <c r="BD16" s="136">
        <f>+'Table 2'!AY26</f>
        <v>1807229.62084833</v>
      </c>
      <c r="BE16" s="136">
        <f>+'Table 2'!AZ26</f>
        <v>1788395.8089413499</v>
      </c>
      <c r="BF16" s="136">
        <f>+'Table 2'!BA26</f>
        <v>1915685.2868703401</v>
      </c>
      <c r="BG16" s="136">
        <f>+'Table 2'!BB26</f>
        <v>1794449.1056163402</v>
      </c>
      <c r="BH16" s="136">
        <f>+'Table 2'!BC26</f>
        <v>1900838.0259695998</v>
      </c>
      <c r="BI16" s="136">
        <f>+'Table 2'!BD26</f>
        <v>1857695.7973314403</v>
      </c>
      <c r="BJ16" s="136">
        <f>+'Table 2'!BE26</f>
        <v>1755894.9576859602</v>
      </c>
      <c r="BK16" s="136">
        <f>+'Table 2'!BF26</f>
        <v>1786521.7530732499</v>
      </c>
      <c r="BL16" s="136">
        <f>+'Table 2'!BG27</f>
        <v>1610696.9527907702</v>
      </c>
      <c r="BM16" s="136">
        <f>+'Table 2'!BH27</f>
        <v>1553485.7343080398</v>
      </c>
      <c r="BN16" s="136">
        <f>+'Table 2'!BI27</f>
        <v>1518203.9429436701</v>
      </c>
      <c r="BO16" s="136">
        <v>1554377.0936760402</v>
      </c>
      <c r="BP16" s="136">
        <v>1656363.8550904999</v>
      </c>
    </row>
    <row r="17" spans="3:68" ht="15.75">
      <c r="C17" s="68"/>
      <c r="D17" s="119" t="s">
        <v>293</v>
      </c>
      <c r="E17" s="68"/>
      <c r="F17" s="6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</row>
    <row r="18" spans="3:68">
      <c r="C18" s="68"/>
      <c r="D18" s="117"/>
      <c r="E18" s="118" t="s">
        <v>265</v>
      </c>
      <c r="F18" s="117"/>
      <c r="G18" s="139">
        <f>+'Table 7'!EE9</f>
        <v>10.25</v>
      </c>
      <c r="H18" s="139">
        <f>+'Table 7'!EF9</f>
        <v>10.25</v>
      </c>
      <c r="I18" s="139">
        <f>+'Table 7'!EG9</f>
        <v>10.25</v>
      </c>
      <c r="J18" s="139">
        <f>+'Table 7'!EH9</f>
        <v>10.25</v>
      </c>
      <c r="K18" s="139">
        <f>+'Table 7'!EI9</f>
        <v>10.25</v>
      </c>
      <c r="L18" s="139">
        <f>+'Table 7'!EJ9</f>
        <v>10.25</v>
      </c>
      <c r="M18" s="139">
        <f>+'Table 7'!EK9</f>
        <v>10.25</v>
      </c>
      <c r="N18" s="139">
        <f>+'Table 7'!EL9</f>
        <v>10.25</v>
      </c>
      <c r="O18" s="139">
        <f>+'Table 7'!EM9</f>
        <v>10.25</v>
      </c>
      <c r="P18" s="139">
        <f>+'Table 7'!EN9</f>
        <v>10.25</v>
      </c>
      <c r="Q18" s="139">
        <f>+'Table 7'!EO9</f>
        <v>10.25</v>
      </c>
      <c r="R18" s="139">
        <f>+'Table 7'!EP9</f>
        <v>10.25</v>
      </c>
      <c r="S18" s="139">
        <f>+'Table 7'!EQ9</f>
        <v>10</v>
      </c>
      <c r="T18" s="139">
        <f>+'Table 7'!ER9</f>
        <v>10</v>
      </c>
      <c r="U18" s="139">
        <f>+'Table 7'!ES9</f>
        <v>10</v>
      </c>
      <c r="V18" s="139">
        <f>+'Table 7'!ET9</f>
        <v>10</v>
      </c>
      <c r="W18" s="139">
        <f>+'Table 7'!EU9</f>
        <v>10</v>
      </c>
      <c r="X18" s="139">
        <f>+'Table 7'!EV9</f>
        <v>10</v>
      </c>
      <c r="Y18" s="139">
        <f>+'Table 7'!EW9</f>
        <v>10</v>
      </c>
      <c r="Z18" s="139">
        <f>+'Table 7'!EX9</f>
        <v>10</v>
      </c>
      <c r="AA18" s="139">
        <f>+'Table 7'!EY9</f>
        <v>9.75</v>
      </c>
      <c r="AB18" s="139">
        <f>+'Table 7'!EZ9</f>
        <v>9.75</v>
      </c>
      <c r="AC18" s="139">
        <f>+'Table 7'!FA9</f>
        <v>9.25</v>
      </c>
      <c r="AD18" s="139">
        <f>+'Table 7'!FB9</f>
        <v>9.25</v>
      </c>
      <c r="AE18" s="139">
        <f>+'Table 7'!FC9</f>
        <v>9.25</v>
      </c>
      <c r="AF18" s="139">
        <f>+'Table 7'!FD9</f>
        <v>9.25</v>
      </c>
      <c r="AG18" s="139">
        <f>+'Table 7'!FE9</f>
        <v>9.25</v>
      </c>
      <c r="AH18" s="139">
        <f>+'Table 7'!FF9</f>
        <v>9.25</v>
      </c>
      <c r="AI18" s="139">
        <f>+'Table 7'!FG9</f>
        <v>9.25</v>
      </c>
      <c r="AJ18" s="139">
        <f>+'Table 7'!FH9</f>
        <v>9.25</v>
      </c>
      <c r="AK18" s="139">
        <f>+'Table 7'!FI9</f>
        <v>8.75</v>
      </c>
      <c r="AL18" s="139">
        <f>+'Table 7'!FJ9</f>
        <v>8.75</v>
      </c>
      <c r="AM18" s="139">
        <f>+'Table 7'!FK9</f>
        <v>8.75</v>
      </c>
      <c r="AN18" s="139">
        <f>+'Table 7'!FL9</f>
        <v>8.75</v>
      </c>
      <c r="AO18" s="139">
        <f>+'Table 7'!FM9</f>
        <v>9</v>
      </c>
      <c r="AP18" s="139">
        <f>+'Table 7'!FN9</f>
        <v>9</v>
      </c>
      <c r="AQ18" s="139">
        <f>+'Table 7'!FO9</f>
        <v>9</v>
      </c>
      <c r="AR18" s="139">
        <f>+'Table 7'!FP9</f>
        <v>9</v>
      </c>
      <c r="AS18" s="139">
        <f>+'Table 7'!FQ9</f>
        <v>9.25</v>
      </c>
      <c r="AT18" s="139">
        <f>+'Table 7'!FR9</f>
        <v>9.25</v>
      </c>
      <c r="AU18" s="139">
        <f>+'Table 7'!FS9</f>
        <v>9.25</v>
      </c>
      <c r="AV18" s="139">
        <f>+'Table 7'!FT9</f>
        <v>9.75</v>
      </c>
      <c r="AW18" s="139">
        <f>+'Table 7'!FU9</f>
        <v>10.25</v>
      </c>
      <c r="AX18" s="139">
        <f>+'Table 7'!FV9</f>
        <v>10.5</v>
      </c>
      <c r="AY18" s="139">
        <f>+'Table 7'!FW9</f>
        <v>10.5</v>
      </c>
      <c r="AZ18" s="139">
        <f>+'Table 7'!FX9</f>
        <v>10.5</v>
      </c>
      <c r="BA18" s="139">
        <f>+'Table 7'!FY9</f>
        <v>10.5</v>
      </c>
      <c r="BB18" s="139">
        <f>+'Table 7'!FZ9</f>
        <v>11</v>
      </c>
      <c r="BC18" s="139">
        <f>+'Table 7'!GA9</f>
        <v>12</v>
      </c>
      <c r="BD18" s="139">
        <f>+'Table 7'!GB9</f>
        <v>12</v>
      </c>
      <c r="BE18" s="139">
        <f>+'Table 7'!GC9</f>
        <v>12</v>
      </c>
      <c r="BF18" s="139">
        <f>+'Table 7'!GD9</f>
        <v>12</v>
      </c>
      <c r="BG18" s="139">
        <f>+'Table 7'!GE9</f>
        <v>12</v>
      </c>
      <c r="BH18" s="139">
        <f>+'Table 7'!GF9</f>
        <v>16</v>
      </c>
      <c r="BI18" s="139">
        <f>+'Table 7'!GG9</f>
        <v>16</v>
      </c>
      <c r="BJ18" s="139">
        <f>+'Table 7'!GH9</f>
        <v>16</v>
      </c>
      <c r="BK18" s="139">
        <f>+'Table 7'!GI9</f>
        <v>16</v>
      </c>
      <c r="BL18" s="139">
        <f>+'Table 7'!GJ9</f>
        <v>16</v>
      </c>
      <c r="BM18" s="139">
        <f>+'Table 7'!GK9</f>
        <v>16</v>
      </c>
      <c r="BN18" s="139">
        <f>+'Table 7'!GL9</f>
        <v>16</v>
      </c>
      <c r="BO18" s="139">
        <v>16</v>
      </c>
      <c r="BP18" s="139">
        <v>0</v>
      </c>
    </row>
    <row r="19" spans="3:68" ht="15.75">
      <c r="C19" s="68"/>
      <c r="D19" s="67"/>
      <c r="E19" s="116" t="s">
        <v>286</v>
      </c>
      <c r="F19" s="68"/>
      <c r="G19" s="139">
        <f>+'Table 7'!EE11</f>
        <v>12.5</v>
      </c>
      <c r="H19" s="139">
        <f>+'Table 7'!EF11</f>
        <v>12</v>
      </c>
      <c r="I19" s="139">
        <f>+'Table 7'!EG11</f>
        <v>12</v>
      </c>
      <c r="J19" s="139">
        <f>+'Table 7'!EH11</f>
        <v>12</v>
      </c>
      <c r="K19" s="139">
        <f>+'Table 7'!EI11</f>
        <v>11.9</v>
      </c>
      <c r="L19" s="139">
        <f>+'Table 7'!EJ11</f>
        <v>11.75</v>
      </c>
      <c r="M19" s="139">
        <f>+'Table 7'!EK11</f>
        <v>11.75</v>
      </c>
      <c r="N19" s="139">
        <f>+'Table 7'!EL11</f>
        <v>11.75</v>
      </c>
      <c r="O19" s="139">
        <f>+'Table 7'!EM11</f>
        <v>11.5</v>
      </c>
      <c r="P19" s="139">
        <f>+'Table 7'!EN11</f>
        <v>11.5</v>
      </c>
      <c r="Q19" s="139">
        <f>+'Table 7'!EO11</f>
        <v>11.5</v>
      </c>
      <c r="R19" s="139">
        <f>+'Table 7'!EP11</f>
        <v>11.5</v>
      </c>
      <c r="S19" s="139">
        <f>+'Table 7'!EQ11</f>
        <v>11.25</v>
      </c>
      <c r="T19" s="139">
        <f>+'Table 7'!ER11</f>
        <v>11.25</v>
      </c>
      <c r="U19" s="139">
        <f>+'Table 7'!ES11</f>
        <v>11.25</v>
      </c>
      <c r="V19" s="139">
        <f>+'Table 7'!ET11</f>
        <v>11.25</v>
      </c>
      <c r="W19" s="139">
        <f>+'Table 7'!EU11</f>
        <v>11.25</v>
      </c>
      <c r="X19" s="139">
        <f>+'Table 7'!EV11</f>
        <v>11.25</v>
      </c>
      <c r="Y19" s="139">
        <f>+'Table 7'!EW11</f>
        <v>11.25</v>
      </c>
      <c r="Z19" s="139">
        <f>+'Table 7'!EX11</f>
        <v>11.25</v>
      </c>
      <c r="AA19" s="139">
        <f>+'Table 7'!EY11</f>
        <v>11</v>
      </c>
      <c r="AB19" s="139">
        <f>+'Table 7'!EZ11</f>
        <v>11</v>
      </c>
      <c r="AC19" s="139">
        <f>+'Table 7'!FA11</f>
        <v>10.25</v>
      </c>
      <c r="AD19" s="139">
        <f>+'Table 7'!FB11</f>
        <v>10.25</v>
      </c>
      <c r="AE19" s="139">
        <f>+'Table 7'!FC11</f>
        <v>10.25</v>
      </c>
      <c r="AF19" s="139">
        <f>+'Table 7'!FD11</f>
        <v>10.25</v>
      </c>
      <c r="AG19" s="139">
        <f>+'Table 7'!FE11</f>
        <v>10</v>
      </c>
      <c r="AH19" s="139">
        <f>+'Table 7'!FF11</f>
        <v>10</v>
      </c>
      <c r="AI19" s="139">
        <f>+'Table 7'!FG11</f>
        <v>10</v>
      </c>
      <c r="AJ19" s="139">
        <f>+'Table 7'!FH11</f>
        <v>10</v>
      </c>
      <c r="AK19" s="139">
        <f>+'Table 7'!FI11</f>
        <v>9.75</v>
      </c>
      <c r="AL19" s="139">
        <f>+'Table 7'!FJ11</f>
        <v>9.75</v>
      </c>
      <c r="AM19" s="139">
        <f>+'Table 7'!FK11</f>
        <v>9.75</v>
      </c>
      <c r="AN19" s="139">
        <f>+'Table 7'!FL11</f>
        <v>9.75</v>
      </c>
      <c r="AO19" s="139">
        <f>+'Table 7'!FM11</f>
        <v>9.75</v>
      </c>
      <c r="AP19" s="139">
        <f>+'Table 7'!FN11</f>
        <v>9.75</v>
      </c>
      <c r="AQ19" s="139">
        <f>+'Table 7'!FO11</f>
        <v>9.75</v>
      </c>
      <c r="AR19" s="139">
        <f>+'Table 7'!FP11</f>
        <v>9.75</v>
      </c>
      <c r="AS19" s="139">
        <f>+'Table 7'!FQ11</f>
        <v>10</v>
      </c>
      <c r="AT19" s="139">
        <f>+'Table 7'!FR11</f>
        <v>10</v>
      </c>
      <c r="AU19" s="139">
        <f>+'Table 7'!FS11</f>
        <v>10</v>
      </c>
      <c r="AV19" s="139">
        <f>+'Table 7'!FT11</f>
        <v>10.5</v>
      </c>
      <c r="AW19" s="139">
        <f>+'Table 7'!FU11</f>
        <v>11</v>
      </c>
      <c r="AX19" s="139">
        <f>+'Table 7'!FV11</f>
        <v>12</v>
      </c>
      <c r="AY19" s="139">
        <f>+'Table 7'!FW11</f>
        <v>12</v>
      </c>
      <c r="AZ19" s="139">
        <f>+'Table 7'!FX11</f>
        <v>12.5</v>
      </c>
      <c r="BA19" s="139">
        <f>+'Table 7'!FY11</f>
        <v>12.5</v>
      </c>
      <c r="BB19" s="139">
        <f>+'Table 7'!FZ11</f>
        <v>0</v>
      </c>
      <c r="BC19" s="139">
        <f>+'Table 7'!GA11</f>
        <v>0</v>
      </c>
      <c r="BD19" s="139">
        <f>+'Table 7'!GB11</f>
        <v>0</v>
      </c>
      <c r="BE19" s="139">
        <f>+'Table 7'!GC11</f>
        <v>0</v>
      </c>
      <c r="BF19" s="139">
        <f>+'Table 7'!GD11</f>
        <v>0</v>
      </c>
      <c r="BG19" s="139">
        <f>+'Table 7'!GE11</f>
        <v>0</v>
      </c>
      <c r="BH19" s="139">
        <f>+'Table 7'!GF11</f>
        <v>0</v>
      </c>
      <c r="BI19" s="139">
        <f>+'Table 7'!GG11</f>
        <v>0</v>
      </c>
      <c r="BJ19" s="139">
        <f>+'Table 7'!GH11</f>
        <v>0</v>
      </c>
      <c r="BK19" s="139">
        <f>+'Table 7'!GI11</f>
        <v>0</v>
      </c>
      <c r="BL19" s="139">
        <f>+'Table 7'!GJ11</f>
        <v>0</v>
      </c>
      <c r="BM19" s="139">
        <f>+'Table 7'!GK11</f>
        <v>0</v>
      </c>
      <c r="BN19" s="139">
        <f>+'Table 7'!GL11</f>
        <v>0</v>
      </c>
      <c r="BO19" s="139">
        <v>0</v>
      </c>
      <c r="BP19" s="139">
        <v>0</v>
      </c>
    </row>
    <row r="20" spans="3:68">
      <c r="C20" s="68"/>
      <c r="D20" s="69"/>
      <c r="E20" s="116" t="s">
        <v>287</v>
      </c>
      <c r="F20" s="68"/>
      <c r="G20" s="139">
        <f>+'Table 7'!EE12</f>
        <v>2</v>
      </c>
      <c r="H20" s="139">
        <f>+'Table 7'!EF12</f>
        <v>2</v>
      </c>
      <c r="I20" s="139">
        <f>+'Table 7'!EG12</f>
        <v>2</v>
      </c>
      <c r="J20" s="139">
        <f>+'Table 7'!EH12</f>
        <v>2</v>
      </c>
      <c r="K20" s="139">
        <f>+'Table 7'!EI12</f>
        <v>1.5</v>
      </c>
      <c r="L20" s="139">
        <f>+'Table 7'!EJ12</f>
        <v>1.5</v>
      </c>
      <c r="M20" s="139">
        <f>+'Table 7'!EK12</f>
        <v>1.5</v>
      </c>
      <c r="N20" s="139">
        <f>+'Table 7'!EL12</f>
        <v>1.5</v>
      </c>
      <c r="O20" s="139">
        <f>+'Table 7'!EM12</f>
        <v>1.5</v>
      </c>
      <c r="P20" s="139">
        <f>+'Table 7'!EN12</f>
        <v>1.5</v>
      </c>
      <c r="Q20" s="139">
        <f>+'Table 7'!EO12</f>
        <v>1.5</v>
      </c>
      <c r="R20" s="139">
        <f>+'Table 7'!EP12</f>
        <v>1.5</v>
      </c>
      <c r="S20" s="139">
        <f>+'Table 7'!EQ12</f>
        <v>1.25</v>
      </c>
      <c r="T20" s="139">
        <f>+'Table 7'!ER12</f>
        <v>1.25</v>
      </c>
      <c r="U20" s="139">
        <f>+'Table 7'!ES12</f>
        <v>1.25</v>
      </c>
      <c r="V20" s="139">
        <f>+'Table 7'!ET12</f>
        <v>1</v>
      </c>
      <c r="W20" s="139">
        <f>+'Table 7'!EU12</f>
        <v>1</v>
      </c>
      <c r="X20" s="139">
        <f>+'Table 7'!EV12</f>
        <v>1</v>
      </c>
      <c r="Y20" s="139">
        <f>+'Table 7'!EW12</f>
        <v>1</v>
      </c>
      <c r="Z20" s="139">
        <f>+'Table 7'!EX12</f>
        <v>1</v>
      </c>
      <c r="AA20" s="139">
        <f>+'Table 7'!EY12</f>
        <v>0.75</v>
      </c>
      <c r="AB20" s="139">
        <f>+'Table 7'!EZ12</f>
        <v>0.75</v>
      </c>
      <c r="AC20" s="139">
        <f>+'Table 7'!FA12</f>
        <v>0.75</v>
      </c>
      <c r="AD20" s="139">
        <f>+'Table 7'!FB12</f>
        <v>0.75</v>
      </c>
      <c r="AE20" s="139">
        <f>+'Table 7'!FC12</f>
        <v>0.75</v>
      </c>
      <c r="AF20" s="139">
        <f>+'Table 7'!FD12</f>
        <v>1.25</v>
      </c>
      <c r="AG20" s="139">
        <f>+'Table 7'!FE12</f>
        <v>1.5</v>
      </c>
      <c r="AH20" s="139">
        <f>+'Table 7'!FF12</f>
        <v>1.5</v>
      </c>
      <c r="AI20" s="139">
        <f>+'Table 7'!FG12</f>
        <v>1.75</v>
      </c>
      <c r="AJ20" s="139">
        <f>+'Table 7'!FH12</f>
        <v>1.75</v>
      </c>
      <c r="AK20" s="139">
        <f>+'Table 7'!FI12</f>
        <v>1.75</v>
      </c>
      <c r="AL20" s="139">
        <f>+'Table 7'!FJ12</f>
        <v>1.75</v>
      </c>
      <c r="AM20" s="139">
        <f>+'Table 7'!FK12</f>
        <v>1.75</v>
      </c>
      <c r="AN20" s="139">
        <f>+'Table 7'!FL12</f>
        <v>1.75</v>
      </c>
      <c r="AO20" s="139">
        <f>+'Table 7'!FM12</f>
        <v>1.75</v>
      </c>
      <c r="AP20" s="139">
        <f>+'Table 7'!FN12</f>
        <v>1.75</v>
      </c>
      <c r="AQ20" s="139">
        <f>+'Table 7'!FO12</f>
        <v>1.75</v>
      </c>
      <c r="AR20" s="139">
        <f>+'Table 7'!FP12</f>
        <v>1.75</v>
      </c>
      <c r="AS20" s="139">
        <f>+'Table 7'!FQ12</f>
        <v>0</v>
      </c>
      <c r="AT20" s="139">
        <f>+'Table 7'!FR12</f>
        <v>0</v>
      </c>
      <c r="AU20" s="139">
        <f>+'Table 7'!FS12</f>
        <v>0</v>
      </c>
      <c r="AV20" s="139">
        <f>+'Table 7'!FT12</f>
        <v>0</v>
      </c>
      <c r="AW20" s="139">
        <f>+'Table 7'!FU12</f>
        <v>0</v>
      </c>
      <c r="AX20" s="139">
        <f>+'Table 7'!FV12</f>
        <v>0</v>
      </c>
      <c r="AY20" s="139">
        <f>+'Table 7'!FW12</f>
        <v>1.75</v>
      </c>
      <c r="AZ20" s="139">
        <f>+'Table 7'!FX12</f>
        <v>1.75</v>
      </c>
      <c r="BA20" s="139">
        <f>+'Table 7'!FY12</f>
        <v>1.75</v>
      </c>
      <c r="BB20" s="139">
        <f>+'Table 7'!FZ12</f>
        <v>13</v>
      </c>
      <c r="BC20" s="139">
        <f>+'Table 7'!GA12</f>
        <v>14</v>
      </c>
      <c r="BD20" s="139">
        <f>+'Table 7'!GB12</f>
        <v>14</v>
      </c>
      <c r="BE20" s="139">
        <f>+'Table 7'!GC12</f>
        <v>14</v>
      </c>
      <c r="BF20" s="139">
        <f>+'Table 7'!GD12</f>
        <v>14</v>
      </c>
      <c r="BG20" s="139">
        <f>+'Table 7'!GE12</f>
        <v>16</v>
      </c>
      <c r="BH20" s="139">
        <f>+'Table 7'!GF12</f>
        <v>20</v>
      </c>
      <c r="BI20" s="139">
        <f>+'Table 7'!GG12</f>
        <v>20</v>
      </c>
      <c r="BJ20" s="139">
        <f>+'Table 7'!GH12</f>
        <v>20</v>
      </c>
      <c r="BK20" s="139">
        <f>+'Table 7'!GI12</f>
        <v>20</v>
      </c>
      <c r="BL20" s="139">
        <f>+'Table 7'!GJ12</f>
        <v>20</v>
      </c>
      <c r="BM20" s="139">
        <f>+'Table 7'!GK12</f>
        <v>20</v>
      </c>
      <c r="BN20" s="139">
        <f>+'Table 7'!GL12</f>
        <v>20</v>
      </c>
      <c r="BO20" s="139">
        <v>20</v>
      </c>
      <c r="BP20" s="139">
        <v>0</v>
      </c>
    </row>
    <row r="21" spans="3:68">
      <c r="C21" s="68"/>
      <c r="D21" s="69"/>
      <c r="E21" s="116" t="s">
        <v>288</v>
      </c>
      <c r="F21" s="68"/>
      <c r="G21" s="138">
        <f>+'Table 7'!ED58</f>
        <v>6.3927272727272726</v>
      </c>
      <c r="H21" s="138">
        <f>+'Table 7'!EE58</f>
        <v>6.370000000000001</v>
      </c>
      <c r="I21" s="138">
        <f>+'Table 7'!EF58</f>
        <v>6.419999999999999</v>
      </c>
      <c r="J21" s="138">
        <f>+'Table 7'!EG58</f>
        <v>6.5</v>
      </c>
      <c r="K21" s="138">
        <f>+'Table 7'!EH58</f>
        <v>6.23</v>
      </c>
      <c r="L21" s="138">
        <f>+'Table 7'!EI58</f>
        <v>5.64</v>
      </c>
      <c r="M21" s="138">
        <f>+'Table 7'!EJ58</f>
        <v>5.3900000000000006</v>
      </c>
      <c r="N21" s="138">
        <f>+'Table 7'!EK58</f>
        <v>5.2</v>
      </c>
      <c r="O21" s="138">
        <f>+'Table 7'!EL58</f>
        <v>5.21</v>
      </c>
      <c r="P21" s="138">
        <f>+'Table 7'!EM58</f>
        <v>5.4</v>
      </c>
      <c r="Q21" s="138">
        <f>+'Table 7'!EN58</f>
        <v>5.56</v>
      </c>
      <c r="R21" s="138">
        <f>+'Table 7'!EO58</f>
        <v>6.25</v>
      </c>
      <c r="S21" s="138">
        <f>+'Table 7'!EP58</f>
        <v>6.2</v>
      </c>
      <c r="T21" s="138">
        <f>+'Table 7'!EQ58</f>
        <v>6.2</v>
      </c>
      <c r="U21" s="138">
        <f>+'Table 7'!ER58</f>
        <v>6.1616666666666671</v>
      </c>
      <c r="V21" s="138">
        <f>+'Table 7'!ES58</f>
        <v>6.16</v>
      </c>
      <c r="W21" s="138">
        <f>+'Table 7'!ET58</f>
        <v>6.17</v>
      </c>
      <c r="X21" s="138">
        <f>+'Table 7'!EU58</f>
        <v>6.1400000000000006</v>
      </c>
      <c r="Y21" s="138">
        <f>+'Table 7'!EV58</f>
        <v>6.13</v>
      </c>
      <c r="Z21" s="138">
        <f>+'Table 7'!EW58</f>
        <v>5.94</v>
      </c>
      <c r="AA21" s="138">
        <f>+'Table 7'!EX58</f>
        <v>5.5100000000000007</v>
      </c>
      <c r="AB21" s="138">
        <f>+'Table 7'!EY58</f>
        <v>5.53</v>
      </c>
      <c r="AC21" s="138">
        <f>+'Table 7'!EZ58</f>
        <v>5.38</v>
      </c>
      <c r="AD21" s="138">
        <f>+'Table 7'!FA58</f>
        <v>5.2</v>
      </c>
      <c r="AE21" s="138">
        <f>+'Table 7'!FB58</f>
        <v>4.71</v>
      </c>
      <c r="AF21" s="138">
        <f>+'Table 7'!FC58</f>
        <v>4.1500000000000004</v>
      </c>
      <c r="AG21" s="138">
        <f>+'Table 7'!FD58</f>
        <v>3.5700000000000003</v>
      </c>
      <c r="AH21" s="138">
        <f>+'Table 7'!FE58</f>
        <v>3.15</v>
      </c>
      <c r="AI21" s="138">
        <f>+'Table 7'!FF58</f>
        <v>3.06</v>
      </c>
      <c r="AJ21" s="138">
        <f>+'Table 7'!FG58</f>
        <v>2.96</v>
      </c>
      <c r="AK21" s="138">
        <f>+'Table 7'!FH58</f>
        <v>2.94</v>
      </c>
      <c r="AL21" s="138">
        <f>+'Table 7'!FI58</f>
        <v>3.3099999999999996</v>
      </c>
      <c r="AM21" s="138">
        <f>+'Table 7'!FJ58</f>
        <v>3.63</v>
      </c>
      <c r="AN21" s="138">
        <f>+'Table 7'!FK58</f>
        <v>3.8600000000000003</v>
      </c>
      <c r="AO21" s="138">
        <f>+'Table 7'!FL58</f>
        <v>4.1399999999999997</v>
      </c>
      <c r="AP21" s="138">
        <f>+'Table 7'!FM58</f>
        <v>4.79</v>
      </c>
      <c r="AQ21" s="138">
        <f>+'Table 7'!FN58</f>
        <v>6.1429999999999998</v>
      </c>
      <c r="AR21" s="138">
        <f>+'Table 7'!FO58</f>
        <v>6.16</v>
      </c>
      <c r="AS21" s="138">
        <f>+'Table 7'!FP58</f>
        <v>6.1899999999999995</v>
      </c>
      <c r="AT21" s="138">
        <f>+'Table 7'!FQ58</f>
        <v>6.21</v>
      </c>
      <c r="AU21" s="138">
        <f>+'Table 7'!FR58</f>
        <v>6.25</v>
      </c>
      <c r="AV21" s="138">
        <f>+'Table 7'!FS58</f>
        <v>6.25</v>
      </c>
      <c r="AW21" s="138">
        <f>+'Table 7'!FT58</f>
        <v>11.29</v>
      </c>
      <c r="AX21" s="138">
        <f>+'Table 7'!FU58</f>
        <v>12.77</v>
      </c>
      <c r="AY21" s="138">
        <f>+'Table 7'!FV58</f>
        <v>13.26</v>
      </c>
      <c r="AZ21" s="138">
        <f>+'Table 7'!FW58</f>
        <v>11.81</v>
      </c>
      <c r="BA21" s="138">
        <f>+'Table 7'!FX58</f>
        <v>11.66</v>
      </c>
      <c r="BB21" s="138">
        <f>+'Table 7'!FY58</f>
        <v>11.53</v>
      </c>
      <c r="BC21" s="138">
        <f>+'Table 7'!FZ58</f>
        <v>11.31</v>
      </c>
      <c r="BD21" s="138">
        <f>+'Table 7'!GA58</f>
        <v>11.3</v>
      </c>
      <c r="BE21" s="138">
        <f>+'Table 7'!GB58</f>
        <v>11.3</v>
      </c>
      <c r="BF21" s="138">
        <f>+'Table 7'!GC58</f>
        <v>11.01</v>
      </c>
      <c r="BG21" s="138">
        <f>+'Table 7'!GD58</f>
        <v>14</v>
      </c>
      <c r="BH21" s="138">
        <f>+'Table 7'!GE58</f>
        <v>13.92</v>
      </c>
      <c r="BI21" s="138">
        <f>+'Table 7'!GF58</f>
        <v>13.92</v>
      </c>
      <c r="BJ21" s="138">
        <f>+'Table 7'!GG58</f>
        <v>13.92</v>
      </c>
      <c r="BK21" s="138">
        <f>+'Table 7'!GH58</f>
        <v>13.93</v>
      </c>
      <c r="BL21" s="138">
        <f>+'Table 7'!GI58</f>
        <v>14.26</v>
      </c>
      <c r="BM21" s="138">
        <f>+'Table 7'!GJ58</f>
        <v>22.65</v>
      </c>
      <c r="BN21" s="138">
        <f>+'Table 7'!GK58</f>
        <v>23.35</v>
      </c>
      <c r="BO21" s="138">
        <v>23.35</v>
      </c>
      <c r="BP21" s="138">
        <v>23.66</v>
      </c>
    </row>
    <row r="22" spans="3:68" ht="15.75">
      <c r="C22" s="68"/>
      <c r="D22" s="120" t="s">
        <v>294</v>
      </c>
      <c r="E22" s="116"/>
      <c r="F22" s="6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</row>
    <row r="23" spans="3:68">
      <c r="C23" s="68"/>
      <c r="D23" s="69"/>
      <c r="E23" s="62" t="s">
        <v>20</v>
      </c>
      <c r="F23" s="68"/>
      <c r="G23" s="138">
        <f>+'Table 12'!DS71</f>
        <v>11.375530889330165</v>
      </c>
      <c r="H23" s="138">
        <f>+'Table 12'!DT71</f>
        <v>11.480019174812295</v>
      </c>
      <c r="I23" s="138">
        <f>+'Table 12'!DU71</f>
        <v>11.323834622809258</v>
      </c>
      <c r="J23" s="138">
        <f>+'Table 12'!DV71</f>
        <v>11.122229837815967</v>
      </c>
      <c r="K23" s="138">
        <f>+'Table 12'!DW71</f>
        <v>10.8803006408843</v>
      </c>
      <c r="L23" s="138">
        <f>+'Table 12'!DX71</f>
        <v>10.51935539382538</v>
      </c>
      <c r="M23" s="138">
        <f>+'Table 12'!DY71</f>
        <v>10.115793384376914</v>
      </c>
      <c r="N23" s="138">
        <f>+'Table 12'!DZ71</f>
        <v>10.022807991334236</v>
      </c>
      <c r="O23" s="138">
        <f>+'Table 12'!EA71</f>
        <v>9.8850351683387849</v>
      </c>
      <c r="P23" s="138">
        <f>+'Table 12'!EB71</f>
        <v>9.660837339740036</v>
      </c>
      <c r="Q23" s="138">
        <f>+'Table 12'!EC71</f>
        <v>9.772870714635884</v>
      </c>
      <c r="R23" s="138">
        <f>+'Table 12'!ED71</f>
        <v>9.8465903755692743</v>
      </c>
      <c r="S23" s="138">
        <f>+'Table 12'!EE71</f>
        <v>9.0423596130108095</v>
      </c>
      <c r="T23" s="138">
        <f>+'Table 12'!EF71</f>
        <v>8.91693182464941</v>
      </c>
      <c r="U23" s="138">
        <f>+'Table 12'!EG71</f>
        <v>9.060005925506708</v>
      </c>
      <c r="V23" s="138">
        <f>+'Table 12'!EH71</f>
        <v>9.1259880041651531</v>
      </c>
      <c r="W23" s="138">
        <f>+'Table 12'!EI71</f>
        <v>9.0163558776475519</v>
      </c>
      <c r="X23" s="138">
        <f>+'Table 12'!EJ71</f>
        <v>9.2592147207291919</v>
      </c>
      <c r="Y23" s="138">
        <f>+'Table 12'!EK71</f>
        <v>9.1996896399627595</v>
      </c>
      <c r="Z23" s="138">
        <f>+'Table 12'!EL71</f>
        <v>9.0519131968467512</v>
      </c>
      <c r="AA23" s="138">
        <f>+'Table 12'!EM71</f>
        <v>8.9818667758660098</v>
      </c>
      <c r="AB23" s="138">
        <f>+'Table 12'!EN71</f>
        <v>8.9327071787534962</v>
      </c>
      <c r="AC23" s="138">
        <f>+'Table 12'!EO71</f>
        <v>8.3913940649066543</v>
      </c>
      <c r="AD23" s="138">
        <f>+'Table 12'!EP71</f>
        <v>7.9490481130634949</v>
      </c>
      <c r="AE23" s="138">
        <f>+'Table 12'!EQ71</f>
        <v>7.6886871501600229</v>
      </c>
      <c r="AF23" s="138">
        <f>+'Table 12'!ER71</f>
        <v>7.8421100787115172</v>
      </c>
      <c r="AG23" s="138">
        <f>+'Table 12'!ES71</f>
        <v>7.4835183541583028</v>
      </c>
      <c r="AH23" s="138">
        <f>+'Table 12'!ET71</f>
        <v>7.3171033155522869</v>
      </c>
      <c r="AI23" s="138">
        <f>+'Table 12'!EU71</f>
        <v>7.2213228144130781</v>
      </c>
      <c r="AJ23" s="138">
        <f>+'Table 12'!EV71</f>
        <v>6.9529349109916039</v>
      </c>
      <c r="AK23" s="138">
        <f>+'Table 12'!EW71</f>
        <v>6.8920098331069157</v>
      </c>
      <c r="AL23" s="138">
        <f>+'Table 12'!EX71</f>
        <v>6.9824420220216954</v>
      </c>
      <c r="AM23" s="138">
        <f>+'Table 12'!EY71</f>
        <v>7.0519280562665765</v>
      </c>
      <c r="AN23" s="138">
        <f>+'Table 12'!EZ71</f>
        <v>7.1900614817151265</v>
      </c>
      <c r="AO23" s="138">
        <f>+'Table 12'!FA71</f>
        <v>7.4774155730275238</v>
      </c>
      <c r="AP23" s="138">
        <f>+'Table 12'!FB71</f>
        <v>7.4912212368670072</v>
      </c>
      <c r="AQ23" s="138">
        <f>+'Table 12'!FC71</f>
        <v>7.4754192051943669</v>
      </c>
      <c r="AR23" s="138">
        <f>+'Table 12'!FD71</f>
        <v>7.4406455521851322</v>
      </c>
      <c r="AS23" s="138">
        <f>+'Table 12'!FE71</f>
        <v>7.7347340297752698</v>
      </c>
      <c r="AT23" s="138">
        <f>+'Table 12'!FF71</f>
        <v>7.8673547357538176</v>
      </c>
      <c r="AU23" s="138">
        <f>+'Table 12'!FG71</f>
        <v>8.2331364041531074</v>
      </c>
      <c r="AV23" s="138">
        <f>+'Table 12'!FH71</f>
        <v>8.8645903552605496</v>
      </c>
      <c r="AW23" s="138">
        <f>+'Table 12'!FI71</f>
        <v>9.6080894364948257</v>
      </c>
      <c r="AX23" s="138">
        <f>+'Table 12'!FJ71</f>
        <v>10.414948452457562</v>
      </c>
      <c r="AY23" s="138">
        <f>+'Table 12'!FK71</f>
        <v>11.013539059248444</v>
      </c>
      <c r="AZ23" s="138">
        <f>+'Table 12'!FL71</f>
        <v>11.658194443193469</v>
      </c>
      <c r="BA23" s="138">
        <f>+'Table 12'!FM71</f>
        <v>12.403788168497787</v>
      </c>
      <c r="BB23" s="138">
        <f>+'Table 12'!FN71</f>
        <v>13.297132906607612</v>
      </c>
      <c r="BC23" s="138">
        <f>+'Table 12'!FO71</f>
        <v>14.273844748032861</v>
      </c>
      <c r="BD23" s="138">
        <f>+'Table 12'!FP71</f>
        <v>17.343981862927226</v>
      </c>
      <c r="BE23" s="138">
        <f>+'Table 12'!FQ71</f>
        <v>20.27627223772399</v>
      </c>
      <c r="BF23" s="138">
        <f>+'Table 12'!FR71</f>
        <v>23.624480404625594</v>
      </c>
      <c r="BG23" s="138">
        <f>+'Table 12'!FS71</f>
        <v>26.382740302989262</v>
      </c>
      <c r="BH23" s="138">
        <f>+'Table 12'!FT71</f>
        <v>29.006618354293966</v>
      </c>
      <c r="BI23" s="138">
        <f>+'Table 12'!FU71</f>
        <v>31.395947669333822</v>
      </c>
      <c r="BJ23" s="138">
        <f>+'Table 12'!FV71</f>
        <v>29.646450156259128</v>
      </c>
      <c r="BK23" s="138">
        <f>+'Table 12'!FW71</f>
        <v>38.197451336633634</v>
      </c>
      <c r="BL23" s="138">
        <f>+'Table 12'!FX71</f>
        <v>39.455317564851057</v>
      </c>
      <c r="BM23" s="138">
        <f>+'Table 12'!FY71</f>
        <v>40.06074765590715</v>
      </c>
      <c r="BN23" s="138">
        <f>+'Table 12'!FZ71</f>
        <v>41.166526774872182</v>
      </c>
      <c r="BO23" s="138">
        <v>41.958504336502855</v>
      </c>
      <c r="BP23" s="138">
        <v>40.393845195599695</v>
      </c>
    </row>
    <row r="24" spans="3:68">
      <c r="C24" s="68"/>
      <c r="D24" s="69"/>
      <c r="E24" s="62" t="s">
        <v>24</v>
      </c>
      <c r="F24" s="68"/>
      <c r="G24" s="138">
        <f>+'Table 12'!DS72</f>
        <v>14.009542995359524</v>
      </c>
      <c r="H24" s="138">
        <f>+'Table 12'!DT72</f>
        <v>14.183917381347722</v>
      </c>
      <c r="I24" s="138">
        <f>+'Table 12'!DU72</f>
        <v>13.832581401904021</v>
      </c>
      <c r="J24" s="138">
        <f>+'Table 12'!DV72</f>
        <v>13.788220375584203</v>
      </c>
      <c r="K24" s="138">
        <f>+'Table 12'!DW72</f>
        <v>13.172470918188917</v>
      </c>
      <c r="L24" s="138">
        <f>+'Table 12'!DX72</f>
        <v>12.649946383061049</v>
      </c>
      <c r="M24" s="138">
        <f>+'Table 12'!DY72</f>
        <v>12.764347779117081</v>
      </c>
      <c r="N24" s="138">
        <f>+'Table 12'!DZ72</f>
        <v>12.65071968890612</v>
      </c>
      <c r="O24" s="138">
        <f>+'Table 12'!EA72</f>
        <v>12.63404443690337</v>
      </c>
      <c r="P24" s="138">
        <f>+'Table 12'!EB72</f>
        <v>12.379404032465246</v>
      </c>
      <c r="Q24" s="138">
        <f>+'Table 12'!EC72</f>
        <v>12.284300921139636</v>
      </c>
      <c r="R24" s="138">
        <f>+'Table 12'!ED72</f>
        <v>12.149190631144124</v>
      </c>
      <c r="S24" s="138">
        <f>+'Table 12'!EE72</f>
        <v>10.784273142769063</v>
      </c>
      <c r="T24" s="138">
        <f>+'Table 12'!EF72</f>
        <v>10.612718911031237</v>
      </c>
      <c r="U24" s="138">
        <f>+'Table 12'!EG72</f>
        <v>11.008156635042887</v>
      </c>
      <c r="V24" s="138">
        <f>+'Table 12'!EH72</f>
        <v>11.129380671872568</v>
      </c>
      <c r="W24" s="138">
        <f>+'Table 12'!EI72</f>
        <v>10.953089764600099</v>
      </c>
      <c r="X24" s="138">
        <f>+'Table 12'!EJ72</f>
        <v>10.986078790298226</v>
      </c>
      <c r="Y24" s="138">
        <f>+'Table 12'!EK72</f>
        <v>10.887062661321956</v>
      </c>
      <c r="Z24" s="138">
        <f>+'Table 12'!EL72</f>
        <v>10.601327911154046</v>
      </c>
      <c r="AA24" s="138">
        <f>+'Table 12'!EM72</f>
        <v>10.3049861572986</v>
      </c>
      <c r="AB24" s="138">
        <f>+'Table 12'!EN72</f>
        <v>10.064026004835004</v>
      </c>
      <c r="AC24" s="138">
        <f>+'Table 12'!EO72</f>
        <v>9.6600612233471708</v>
      </c>
      <c r="AD24" s="138">
        <f>+'Table 12'!EP72</f>
        <v>9.2689225922126575</v>
      </c>
      <c r="AE24" s="138">
        <f>+'Table 12'!EQ72</f>
        <v>8.7721965877416874</v>
      </c>
      <c r="AF24" s="138">
        <f>+'Table 12'!ER72</f>
        <v>8.7721965877416874</v>
      </c>
      <c r="AG24" s="138">
        <f>+'Table 12'!ES72</f>
        <v>8.1479350201492551</v>
      </c>
      <c r="AH24" s="138">
        <f>+'Table 12'!ET72</f>
        <v>7.7189467812751822</v>
      </c>
      <c r="AI24" s="138">
        <f>+'Table 12'!EU72</f>
        <v>7.4729154231848893</v>
      </c>
      <c r="AJ24" s="138">
        <f>+'Table 12'!EV72</f>
        <v>7.0469849152162478</v>
      </c>
      <c r="AK24" s="138">
        <f>+'Table 12'!EW72</f>
        <v>6.632773940745218</v>
      </c>
      <c r="AL24" s="138">
        <f>+'Table 12'!EX72</f>
        <v>6.4102691461550343</v>
      </c>
      <c r="AM24" s="138">
        <f>+'Table 12'!EY72</f>
        <v>6.4632095785660759</v>
      </c>
      <c r="AN24" s="138">
        <f>+'Table 12'!EZ72</f>
        <v>6.4949928036368343</v>
      </c>
      <c r="AO24" s="138">
        <f>+'Table 12'!FA72</f>
        <v>6.5480070374100308</v>
      </c>
      <c r="AP24" s="138">
        <f>+'Table 12'!FB72</f>
        <v>6.4102796742315116</v>
      </c>
      <c r="AQ24" s="138">
        <f>+'Table 12'!FC72</f>
        <v>6.2623849144341159</v>
      </c>
      <c r="AR24" s="138">
        <f>+'Table 12'!FD72</f>
        <v>5.9354237300820012</v>
      </c>
      <c r="AS24" s="138">
        <f>+'Table 12'!FE72</f>
        <v>6.3782270537945163</v>
      </c>
      <c r="AT24" s="138">
        <f>+'Table 12'!FF72</f>
        <v>6.6430075870825389</v>
      </c>
      <c r="AU24" s="138">
        <f>+'Table 12'!FG72</f>
        <v>6.993283216660906</v>
      </c>
      <c r="AV24" s="138">
        <f>+'Table 12'!FH72</f>
        <v>7.5892867837685118</v>
      </c>
      <c r="AW24" s="138">
        <f>+'Table 12'!FI72</f>
        <v>8.4465719374240411</v>
      </c>
      <c r="AX24" s="138">
        <f>+'Table 12'!FJ72</f>
        <v>9.5803855442575969</v>
      </c>
      <c r="AY24" s="138">
        <f>+'Table 12'!FK72</f>
        <v>10.256067682869618</v>
      </c>
      <c r="AZ24" s="138">
        <f>+'Table 12'!FL72</f>
        <v>11.056773307705402</v>
      </c>
      <c r="BA24" s="138">
        <f>+'Table 12'!FM72</f>
        <v>11.839781874092537</v>
      </c>
      <c r="BB24" s="138">
        <f>+'Table 12'!FN72</f>
        <v>12.919875346990505</v>
      </c>
      <c r="BC24" s="138">
        <f>+'Table 12'!FO72</f>
        <v>13.916599654661322</v>
      </c>
      <c r="BD24" s="138">
        <f>+'Table 12'!FP72</f>
        <v>15.402369721841813</v>
      </c>
      <c r="BE24" s="138">
        <f>+'Table 12'!FQ72</f>
        <v>18.696312484962796</v>
      </c>
      <c r="BF24" s="138">
        <f>+'Table 12'!FR72</f>
        <v>22.103128882634305</v>
      </c>
      <c r="BG24" s="138">
        <f>+'Table 12'!FS72</f>
        <v>25.119366887770788</v>
      </c>
      <c r="BH24" s="138">
        <f>+'Table 12'!FT72</f>
        <v>29.129523666051305</v>
      </c>
      <c r="BI24" s="138">
        <f>+'Table 12'!FU72</f>
        <v>31.885647886591517</v>
      </c>
      <c r="BJ24" s="138">
        <f>+'Table 12'!FV72</f>
        <v>29.96220721973939</v>
      </c>
      <c r="BK24" s="138">
        <f>+'Table 12'!FW72</f>
        <v>41.988227096090782</v>
      </c>
      <c r="BL24" s="138">
        <f>+'Table 12'!FX72</f>
        <v>43.250344670278281</v>
      </c>
      <c r="BM24" s="138">
        <f>+'Table 12'!FY72</f>
        <v>42.799485493804326</v>
      </c>
      <c r="BN24" s="138">
        <f>+'Table 12'!FZ72</f>
        <v>42.391124870658658</v>
      </c>
      <c r="BO24" s="138">
        <v>43.572750751721756</v>
      </c>
      <c r="BP24" s="138">
        <v>44.17949554605336</v>
      </c>
    </row>
    <row r="25" spans="3:68">
      <c r="C25" s="68"/>
      <c r="D25" s="69"/>
      <c r="E25" s="62" t="s">
        <v>25</v>
      </c>
      <c r="F25" s="68"/>
      <c r="G25" s="138">
        <f>+'Table 12'!DS73</f>
        <v>9.3093741950619631</v>
      </c>
      <c r="H25" s="138">
        <f>+'Table 12'!DT73</f>
        <v>9.3380219517137579</v>
      </c>
      <c r="I25" s="138">
        <f>+'Table 12'!DU73</f>
        <v>9.3318961680542785</v>
      </c>
      <c r="J25" s="138">
        <f>+'Table 12'!DV73</f>
        <v>9.0121921057401249</v>
      </c>
      <c r="K25" s="138">
        <f>+'Table 12'!DW73</f>
        <v>9.0328392482342341</v>
      </c>
      <c r="L25" s="138">
        <f>+'Table 12'!DX73</f>
        <v>8.7742312304439061</v>
      </c>
      <c r="M25" s="138">
        <f>+'Table 12'!DY73</f>
        <v>7.9417884502821243</v>
      </c>
      <c r="N25" s="138">
        <f>+'Table 12'!DZ73</f>
        <v>7.8353915419426752</v>
      </c>
      <c r="O25" s="138">
        <f>+'Table 12'!EA73</f>
        <v>7.5804230591517934</v>
      </c>
      <c r="P25" s="138">
        <f>+'Table 12'!EB73</f>
        <v>7.3168031775185876</v>
      </c>
      <c r="Q25" s="138">
        <f>+'Table 12'!EC73</f>
        <v>7.6050581319899662</v>
      </c>
      <c r="R25" s="138">
        <f>+'Table 12'!ED73</f>
        <v>7.8389298309648314</v>
      </c>
      <c r="S25" s="138">
        <f>+'Table 12'!EE73</f>
        <v>7.4618226746174301</v>
      </c>
      <c r="T25" s="138">
        <f>+'Table 12'!EF73</f>
        <v>7.3665702728019165</v>
      </c>
      <c r="U25" s="138">
        <f>+'Table 12'!EG73</f>
        <v>7.3000384355843195</v>
      </c>
      <c r="V25" s="138">
        <f>+'Table 12'!EH73</f>
        <v>7.3169304308164511</v>
      </c>
      <c r="W25" s="138">
        <f>+'Table 12'!EI73</f>
        <v>7.2586169026590142</v>
      </c>
      <c r="X25" s="138">
        <f>+'Table 12'!EJ73</f>
        <v>7.6695165040279223</v>
      </c>
      <c r="Y25" s="138">
        <f>+'Table 12'!EK73</f>
        <v>7.6413738391640678</v>
      </c>
      <c r="Z25" s="138">
        <f>+'Table 12'!EL73</f>
        <v>7.6028033482800064</v>
      </c>
      <c r="AA25" s="138">
        <f>+'Table 12'!EM73</f>
        <v>7.7095935304848533</v>
      </c>
      <c r="AB25" s="138">
        <f>+'Table 12'!EN73</f>
        <v>7.8504131395075465</v>
      </c>
      <c r="AC25" s="138">
        <f>+'Table 12'!EO73</f>
        <v>7.149562507837774</v>
      </c>
      <c r="AD25" s="138">
        <f>+'Table 12'!EP73</f>
        <v>6.6472021938194317</v>
      </c>
      <c r="AE25" s="138">
        <f>+'Table 12'!EQ73</f>
        <v>6.5631455867757698</v>
      </c>
      <c r="AF25" s="138">
        <f>+'Table 12'!ER73</f>
        <v>6.8122983791442051</v>
      </c>
      <c r="AG25" s="138">
        <f>+'Table 12'!ES73</f>
        <v>6.6545298803262973</v>
      </c>
      <c r="AH25" s="138">
        <f>+'Table 12'!ET73</f>
        <v>6.6966028530386552</v>
      </c>
      <c r="AI25" s="138">
        <f>+'Table 12'!EU73</f>
        <v>6.7195587440553961</v>
      </c>
      <c r="AJ25" s="138">
        <f>+'Table 12'!EV73</f>
        <v>6.574921139096169</v>
      </c>
      <c r="AK25" s="138">
        <f>+'Table 12'!EW73</f>
        <v>6.7899502403700494</v>
      </c>
      <c r="AL25" s="138">
        <f>+'Table 12'!EX73</f>
        <v>7.1293512989783911</v>
      </c>
      <c r="AM25" s="138">
        <f>+'Table 12'!EY73</f>
        <v>7.1928222288591632</v>
      </c>
      <c r="AN25" s="138">
        <f>+'Table 12'!EZ73</f>
        <v>7.4026014846144133</v>
      </c>
      <c r="AO25" s="138">
        <f>+'Table 12'!FA73</f>
        <v>7.8882683963092752</v>
      </c>
      <c r="AP25" s="138">
        <f>+'Table 12'!FB73</f>
        <v>8.0137874469269601</v>
      </c>
      <c r="AQ25" s="138">
        <f>+'Table 12'!FC73</f>
        <v>8.0982362639417893</v>
      </c>
      <c r="AR25" s="138">
        <f>+'Table 12'!FD73</f>
        <v>8.3244172021702099</v>
      </c>
      <c r="AS25" s="138">
        <f>+'Table 12'!FE73</f>
        <v>8.4744987016317594</v>
      </c>
      <c r="AT25" s="138">
        <f>+'Table 12'!FF73</f>
        <v>8.4694838382744599</v>
      </c>
      <c r="AU25" s="138">
        <f>+'Table 12'!FG73</f>
        <v>8.8257770168903171</v>
      </c>
      <c r="AV25" s="138">
        <f>+'Table 12'!FH73</f>
        <v>9.5187276796946723</v>
      </c>
      <c r="AW25" s="138">
        <f>+'Table 12'!FI73</f>
        <v>10.161822050936415</v>
      </c>
      <c r="AX25" s="138">
        <f>+'Table 12'!FJ73</f>
        <v>10.69072174245364</v>
      </c>
      <c r="AY25" s="138">
        <f>+'Table 12'!FK73</f>
        <v>11.228476910637756</v>
      </c>
      <c r="AZ25" s="138">
        <f>+'Table 12'!FL73</f>
        <v>11.730824953381072</v>
      </c>
      <c r="BA25" s="138">
        <f>+'Table 12'!FM73</f>
        <v>12.398131697002238</v>
      </c>
      <c r="BB25" s="138">
        <f>+'Table 12'!FN73</f>
        <v>13.078536099947559</v>
      </c>
      <c r="BC25" s="138">
        <f>+'Table 12'!FO73</f>
        <v>14.006777309286729</v>
      </c>
      <c r="BD25" s="138">
        <f>+'Table 12'!FP73</f>
        <v>18.688084609278743</v>
      </c>
      <c r="BE25" s="138">
        <f>+'Table 12'!FQ73</f>
        <v>21.336286308071859</v>
      </c>
      <c r="BF25" s="138">
        <f>+'Table 12'!FR73</f>
        <v>24.534042592360535</v>
      </c>
      <c r="BG25" s="138">
        <f>+'Table 12'!FS73</f>
        <v>27.114763962880044</v>
      </c>
      <c r="BH25" s="138">
        <f>+'Table 12'!FT73</f>
        <v>28.421461822816287</v>
      </c>
      <c r="BI25" s="138">
        <f>+'Table 12'!FU73</f>
        <v>30.469581811216027</v>
      </c>
      <c r="BJ25" s="138">
        <f>+'Table 12'!FV73</f>
        <v>28.887117393874256</v>
      </c>
      <c r="BK25" s="138">
        <f>+'Table 12'!FW73</f>
        <v>33.79779360737907</v>
      </c>
      <c r="BL25" s="138">
        <f>+'Table 12'!FX73</f>
        <v>34.76006239519257</v>
      </c>
      <c r="BM25" s="138">
        <f>+'Table 12'!FY73</f>
        <v>35.967236393400846</v>
      </c>
      <c r="BN25" s="138">
        <f>+'Table 12'!FZ73</f>
        <v>38.893956458636119</v>
      </c>
      <c r="BO25" s="138">
        <v>39.131804583648965</v>
      </c>
      <c r="BP25" s="138">
        <v>35.836179063079676</v>
      </c>
    </row>
    <row r="26" spans="3:68">
      <c r="C26" s="68"/>
      <c r="D26" s="69"/>
      <c r="E26" s="62" t="s">
        <v>26</v>
      </c>
      <c r="F26" s="68"/>
      <c r="G26" s="138">
        <f>+'Table 12'!DS74</f>
        <v>13.690473574416806</v>
      </c>
      <c r="H26" s="138">
        <f>+'Table 12'!DT74</f>
        <v>13.86164606102267</v>
      </c>
      <c r="I26" s="138">
        <f>+'Table 12'!DU74</f>
        <v>13.833718269616263</v>
      </c>
      <c r="J26" s="138">
        <f>+'Table 12'!DV74</f>
        <v>13.88892365046272</v>
      </c>
      <c r="K26" s="138">
        <f>+'Table 12'!DW74</f>
        <v>13.46435438869365</v>
      </c>
      <c r="L26" s="138">
        <f>+'Table 12'!DX74</f>
        <v>13.0116236678109</v>
      </c>
      <c r="M26" s="138">
        <f>+'Table 12'!DY74</f>
        <v>12.747130175769705</v>
      </c>
      <c r="N26" s="138">
        <f>+'Table 12'!DZ74</f>
        <v>12.591070691425303</v>
      </c>
      <c r="O26" s="138">
        <f>+'Table 12'!EA74</f>
        <v>12.379182553115633</v>
      </c>
      <c r="P26" s="138">
        <f>+'Table 12'!EB74</f>
        <v>12.070827013545625</v>
      </c>
      <c r="Q26" s="138">
        <f>+'Table 12'!EC74</f>
        <v>11.83867902179343</v>
      </c>
      <c r="R26" s="138">
        <f>+'Table 12'!ED74</f>
        <v>11.614577516625909</v>
      </c>
      <c r="S26" s="138">
        <f>+'Table 12'!EE74</f>
        <v>10.421358011734634</v>
      </c>
      <c r="T26" s="138">
        <f>+'Table 12'!EF74</f>
        <v>10.249513909380955</v>
      </c>
      <c r="U26" s="138">
        <f>+'Table 12'!EG74</f>
        <v>10.437945264329141</v>
      </c>
      <c r="V26" s="138">
        <f>+'Table 12'!EH74</f>
        <v>10.423588341240338</v>
      </c>
      <c r="W26" s="138">
        <f>+'Table 12'!EI74</f>
        <v>10.258073243505084</v>
      </c>
      <c r="X26" s="138">
        <f>+'Table 12'!EJ74</f>
        <v>10.312619188252947</v>
      </c>
      <c r="Y26" s="138">
        <f>+'Table 12'!EK74</f>
        <v>10.216913689520315</v>
      </c>
      <c r="Z26" s="138">
        <f>+'Table 12'!EL74</f>
        <v>10.031316607513952</v>
      </c>
      <c r="AA26" s="138">
        <f>+'Table 12'!EM74</f>
        <v>9.882111873236294</v>
      </c>
      <c r="AB26" s="138">
        <f>+'Table 12'!EN74</f>
        <v>9.8874832281576115</v>
      </c>
      <c r="AC26" s="138">
        <f>+'Table 12'!EO74</f>
        <v>9.608121754960564</v>
      </c>
      <c r="AD26" s="138">
        <f>+'Table 12'!EP74</f>
        <v>9.3911997449742923</v>
      </c>
      <c r="AE26" s="138">
        <f>+'Table 12'!EQ74</f>
        <v>9.1814450352146419</v>
      </c>
      <c r="AF26" s="138">
        <f>+'Table 12'!ER74</f>
        <v>9.4090394508295407</v>
      </c>
      <c r="AG26" s="138">
        <f>+'Table 12'!ES74</f>
        <v>8.9866254775794694</v>
      </c>
      <c r="AH26" s="138">
        <f>+'Table 12'!ET74</f>
        <v>8.8023015296999478</v>
      </c>
      <c r="AI26" s="138">
        <f>+'Table 12'!EU74</f>
        <v>8.707347353038557</v>
      </c>
      <c r="AJ26" s="138">
        <f>+'Table 12'!EV74</f>
        <v>8.5298601231736129</v>
      </c>
      <c r="AK26" s="138">
        <f>+'Table 12'!EW74</f>
        <v>8.425349501048867</v>
      </c>
      <c r="AL26" s="138">
        <f>+'Table 12'!EX74</f>
        <v>8.4177090170250466</v>
      </c>
      <c r="AM26" s="138">
        <f>+'Table 12'!EY74</f>
        <v>8.5618545109962447</v>
      </c>
      <c r="AN26" s="138">
        <f>+'Table 12'!EZ74</f>
        <v>8.667690042786365</v>
      </c>
      <c r="AO26" s="138">
        <f>+'Table 12'!FA74</f>
        <v>8.7955772645238817</v>
      </c>
      <c r="AP26" s="138">
        <f>+'Table 12'!FB74</f>
        <v>8.7616244976597333</v>
      </c>
      <c r="AQ26" s="138">
        <f>+'Table 12'!FC74</f>
        <v>8.6117105067858706</v>
      </c>
      <c r="AR26" s="138">
        <f>+'Table 12'!FD74</f>
        <v>8.3415083860665913</v>
      </c>
      <c r="AS26" s="138">
        <f>+'Table 12'!FE74</f>
        <v>8.7099941592047792</v>
      </c>
      <c r="AT26" s="138">
        <f>+'Table 12'!FF74</f>
        <v>8.8973202409898473</v>
      </c>
      <c r="AU26" s="138">
        <f>+'Table 12'!FG74</f>
        <v>9.2755684005747554</v>
      </c>
      <c r="AV26" s="138">
        <f>+'Table 12'!FH74</f>
        <v>9.687231661994387</v>
      </c>
      <c r="AW26" s="138">
        <f>+'Table 12'!FI74</f>
        <v>10.347891378812252</v>
      </c>
      <c r="AX26" s="138">
        <f>+'Table 12'!FJ74</f>
        <v>11.264809284305887</v>
      </c>
      <c r="AY26" s="138">
        <f>+'Table 12'!FK74</f>
        <v>11.759580849553345</v>
      </c>
      <c r="AZ26" s="138">
        <f>+'Table 12'!FL74</f>
        <v>12.415044216420233</v>
      </c>
      <c r="BA26" s="138">
        <f>+'Table 12'!FM74</f>
        <v>13.256375658831612</v>
      </c>
      <c r="BB26" s="138">
        <f>+'Table 12'!FN74</f>
        <v>14.268918842740424</v>
      </c>
      <c r="BC26" s="138">
        <f>+'Table 12'!FO74</f>
        <v>15.211227934744814</v>
      </c>
      <c r="BD26" s="138">
        <f>+'Table 12'!FP74</f>
        <v>16.809850042971963</v>
      </c>
      <c r="BE26" s="138">
        <f>+'Table 12'!FQ74</f>
        <v>19.795010490232745</v>
      </c>
      <c r="BF26" s="138">
        <f>+'Table 12'!FR74</f>
        <v>22.951422701031319</v>
      </c>
      <c r="BG26" s="138">
        <f>+'Table 12'!FS74</f>
        <v>25.679010152119023</v>
      </c>
      <c r="BH26" s="138">
        <f>+'Table 12'!FT74</f>
        <v>29.213244177941398</v>
      </c>
      <c r="BI26" s="138">
        <f>+'Table 12'!FU74</f>
        <v>32.10028794101742</v>
      </c>
      <c r="BJ26" s="138">
        <f>+'Table 12'!FV74</f>
        <v>30.175292731343479</v>
      </c>
      <c r="BK26" s="138">
        <f>+'Table 12'!FW74</f>
        <v>40.865352640560282</v>
      </c>
      <c r="BL26" s="138">
        <f>+'Table 12'!FX74</f>
        <v>42.584498250601584</v>
      </c>
      <c r="BM26" s="138">
        <f>+'Table 12'!FY74</f>
        <v>43.327513026398577</v>
      </c>
      <c r="BN26" s="138">
        <f>+'Table 12'!FZ74</f>
        <v>43.723936615025963</v>
      </c>
      <c r="BO26" s="138">
        <v>45.096357861224469</v>
      </c>
      <c r="BP26" s="138">
        <v>45.594158381993211</v>
      </c>
    </row>
    <row r="27" spans="3:68">
      <c r="C27" s="68"/>
      <c r="D27" s="69"/>
      <c r="E27" s="62" t="s">
        <v>27</v>
      </c>
      <c r="F27" s="68"/>
      <c r="G27" s="138">
        <f>+'Table 12'!DS75</f>
        <v>7.0523566259533137</v>
      </c>
      <c r="H27" s="138">
        <f>+'Table 12'!DT75</f>
        <v>6.9985352009745361</v>
      </c>
      <c r="I27" s="138">
        <f>+'Table 12'!DU75</f>
        <v>6.5981364425376379</v>
      </c>
      <c r="J27" s="138">
        <f>+'Table 12'!DV75</f>
        <v>5.9254284666148829</v>
      </c>
      <c r="K27" s="138">
        <f>+'Table 12'!DW75</f>
        <v>5.975400771966779</v>
      </c>
      <c r="L27" s="138">
        <f>+'Table 12'!DX75</f>
        <v>5.7466706064813113</v>
      </c>
      <c r="M27" s="138">
        <f>+'Table 12'!DY75</f>
        <v>5.0469383739789455</v>
      </c>
      <c r="N27" s="138">
        <f>+'Table 12'!DZ75</f>
        <v>5.0241485902435548</v>
      </c>
      <c r="O27" s="138">
        <f>+'Table 12'!EA75</f>
        <v>4.9890079589584566</v>
      </c>
      <c r="P27" s="138">
        <f>+'Table 12'!EB75</f>
        <v>4.8202227696293951</v>
      </c>
      <c r="Q27" s="138">
        <f>+'Table 12'!EC75</f>
        <v>5.5970113498548333</v>
      </c>
      <c r="R27" s="138">
        <f>+'Table 12'!ED75</f>
        <v>6.220976415759278</v>
      </c>
      <c r="S27" s="138">
        <f>+'Table 12'!EE75</f>
        <v>6.1228535496802667</v>
      </c>
      <c r="T27" s="138">
        <f>+'Table 12'!EF75</f>
        <v>6.0744528139759826</v>
      </c>
      <c r="U27" s="138">
        <f>+'Table 12'!EG75</f>
        <v>6.1140092549174945</v>
      </c>
      <c r="V27" s="138">
        <f>+'Table 12'!EH75</f>
        <v>6.3207040824108471</v>
      </c>
      <c r="W27" s="138">
        <f>+'Table 12'!EI75</f>
        <v>6.3138773776135579</v>
      </c>
      <c r="X27" s="138">
        <f>+'Table 12'!EJ75</f>
        <v>6.9138991211393348</v>
      </c>
      <c r="Y27" s="138">
        <f>+'Table 12'!EK75</f>
        <v>6.9225914044920618</v>
      </c>
      <c r="Z27" s="138">
        <f>+'Table 12'!EL75</f>
        <v>6.8470800425747136</v>
      </c>
      <c r="AA27" s="138">
        <f>+'Table 12'!EM75</f>
        <v>6.9238455794668017</v>
      </c>
      <c r="AB27" s="138">
        <f>+'Table 12'!EN75</f>
        <v>6.8364877168656122</v>
      </c>
      <c r="AC27" s="138">
        <f>+'Table 12'!EO75</f>
        <v>5.7228148121382842</v>
      </c>
      <c r="AD27" s="138">
        <f>+'Table 12'!EP75</f>
        <v>4.8276921874598466</v>
      </c>
      <c r="AE27" s="138">
        <f>+'Table 12'!EQ75</f>
        <v>4.4583328405060652</v>
      </c>
      <c r="AF27" s="138">
        <f>+'Table 12'!ER75</f>
        <v>4.4337934387689266</v>
      </c>
      <c r="AG27" s="138">
        <f>+'Table 12'!ES75</f>
        <v>4.1823134411661016</v>
      </c>
      <c r="AH27" s="138">
        <f>+'Table 12'!ET75</f>
        <v>4.0535099006823447</v>
      </c>
      <c r="AI27" s="138">
        <f>+'Table 12'!EU75</f>
        <v>3.9576674547995974</v>
      </c>
      <c r="AJ27" s="138">
        <f>+'Table 12'!EV75</f>
        <v>3.5199204601212362</v>
      </c>
      <c r="AK27" s="138">
        <f>+'Table 12'!EW75</f>
        <v>3.5386572867027324</v>
      </c>
      <c r="AL27" s="138">
        <f>+'Table 12'!EX75</f>
        <v>3.8179546471496995</v>
      </c>
      <c r="AM27" s="138">
        <f>+'Table 12'!EY75</f>
        <v>3.7175395971748753</v>
      </c>
      <c r="AN27" s="138">
        <f>+'Table 12'!EZ75</f>
        <v>3.8970978023574689</v>
      </c>
      <c r="AO27" s="138">
        <f>+'Table 12'!FA75</f>
        <v>4.5055722890341325</v>
      </c>
      <c r="AP27" s="138">
        <f>+'Table 12'!FB75</f>
        <v>4.5971212957319159</v>
      </c>
      <c r="AQ27" s="138">
        <f>+'Table 12'!FC75</f>
        <v>4.8263581244673395</v>
      </c>
      <c r="AR27" s="138">
        <f>+'Table 12'!FD75</f>
        <v>5.2822944672616936</v>
      </c>
      <c r="AS27" s="138">
        <f>+'Table 12'!FE75</f>
        <v>5.3934607681569329</v>
      </c>
      <c r="AT27" s="138">
        <f>+'Table 12'!FF75</f>
        <v>5.369302135731135</v>
      </c>
      <c r="AU27" s="138">
        <f>+'Table 12'!FG75</f>
        <v>5.6770236503303018</v>
      </c>
      <c r="AV27" s="138">
        <f>+'Table 12'!FH75</f>
        <v>6.772973473751092</v>
      </c>
      <c r="AW27" s="138">
        <f>+'Table 12'!FI75</f>
        <v>7.6531615830424009</v>
      </c>
      <c r="AX27" s="138">
        <f>+'Table 12'!FJ75</f>
        <v>8.2198542930231824</v>
      </c>
      <c r="AY27" s="138">
        <f>+'Table 12'!FK75</f>
        <v>9.0116513927881883</v>
      </c>
      <c r="AZ27" s="138">
        <f>+'Table 12'!FL75</f>
        <v>9.604078157608253</v>
      </c>
      <c r="BA27" s="138">
        <f>+'Table 12'!FM75</f>
        <v>10.092273855511118</v>
      </c>
      <c r="BB27" s="138">
        <f>+'Table 12'!FN75</f>
        <v>10.656206274743026</v>
      </c>
      <c r="BC27" s="138">
        <f>+'Table 12'!FO75</f>
        <v>11.644474194303436</v>
      </c>
      <c r="BD27" s="138">
        <f>+'Table 12'!FP75</f>
        <v>18.054583051223823</v>
      </c>
      <c r="BE27" s="138">
        <f>+'Table 12'!FQ75</f>
        <v>20.88734799763721</v>
      </c>
      <c r="BF27" s="138">
        <f>+'Table 12'!FR75</f>
        <v>24.425715464519097</v>
      </c>
      <c r="BG27" s="138">
        <f>+'Table 12'!FS75</f>
        <v>27.281007847791319</v>
      </c>
      <c r="BH27" s="138">
        <f>+'Table 12'!FT75</f>
        <v>27.83540824037453</v>
      </c>
      <c r="BI27" s="138">
        <f>+'Table 12'!FU75</f>
        <v>29.209390321539576</v>
      </c>
      <c r="BJ27" s="138">
        <f>+'Table 12'!FV75</f>
        <v>27.836779660811661</v>
      </c>
      <c r="BK27" s="138">
        <f>+'Table 12'!FW75</f>
        <v>30.923083389148523</v>
      </c>
      <c r="BL27" s="138">
        <f>+'Table 12'!FX75</f>
        <v>30.850103768064745</v>
      </c>
      <c r="BM27" s="138">
        <f>+'Table 12'!FY75</f>
        <v>30.83467141696508</v>
      </c>
      <c r="BN27" s="138">
        <f>+'Table 12'!FZ75</f>
        <v>34.283068956465364</v>
      </c>
      <c r="BO27" s="138">
        <v>33.591892733049256</v>
      </c>
      <c r="BP27" s="138">
        <v>28.131166052157759</v>
      </c>
    </row>
    <row r="28" spans="3:68" ht="15.75">
      <c r="C28" s="68"/>
      <c r="D28" s="120" t="s">
        <v>295</v>
      </c>
      <c r="F28" s="6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</row>
    <row r="29" spans="3:68">
      <c r="C29" s="68"/>
      <c r="D29" s="69"/>
      <c r="E29" s="68" t="s">
        <v>289</v>
      </c>
      <c r="F29" s="68"/>
      <c r="G29" s="138">
        <f>+'Table 8'!EP12</f>
        <v>95.255455223880574</v>
      </c>
      <c r="H29" s="138">
        <f>+'Table 8'!EQ12</f>
        <v>95.282086526378237</v>
      </c>
      <c r="I29" s="138">
        <f>+'Table 8'!ER12</f>
        <v>95.292863184079607</v>
      </c>
      <c r="J29" s="138">
        <f>+'Table 8'!ES12</f>
        <v>95.304333333333346</v>
      </c>
      <c r="K29" s="138">
        <f>+'Table 8'!ET12</f>
        <v>95.318298507462686</v>
      </c>
      <c r="L29" s="138">
        <f>+'Table 8'!EU12</f>
        <v>95.330500000000001</v>
      </c>
      <c r="M29" s="138">
        <f>+'Table 8'!EV12</f>
        <v>95.344999999999999</v>
      </c>
      <c r="N29" s="138">
        <f>+'Table 8'!EW12</f>
        <v>95.360349999999997</v>
      </c>
      <c r="O29" s="138">
        <f>+'Table 8'!EX12</f>
        <v>95.376999999999995</v>
      </c>
      <c r="P29" s="138">
        <f>+'Table 8'!EY12</f>
        <v>95.393000000000001</v>
      </c>
      <c r="Q29" s="138">
        <f>+'Table 8'!EZ12</f>
        <v>95.417000000000002</v>
      </c>
      <c r="R29" s="138">
        <f>+'Table 8'!FA12</f>
        <v>95.376999999999995</v>
      </c>
      <c r="S29" s="138">
        <f>+'Table 8'!FB12</f>
        <v>95.543999999999997</v>
      </c>
      <c r="T29" s="138">
        <f>+'Table 8'!FC12</f>
        <v>95.825999999999993</v>
      </c>
      <c r="U29" s="138">
        <f>+'Table 8'!FD12</f>
        <v>95.936999999999998</v>
      </c>
      <c r="V29" s="138">
        <f>+'Table 8'!FE12</f>
        <v>95.961694029850747</v>
      </c>
      <c r="W29" s="138">
        <f>+'Table 8'!FF12</f>
        <v>95.981644278606979</v>
      </c>
      <c r="X29" s="138">
        <f>+'Table 8'!FG12</f>
        <v>96.037285538196414</v>
      </c>
      <c r="Y29" s="138">
        <f>+'Table 8'!FH12</f>
        <v>96.168179104477616</v>
      </c>
      <c r="Z29" s="138">
        <f>+'Table 8'!FI12</f>
        <v>96.325786069651741</v>
      </c>
      <c r="AA29" s="138">
        <f>+'Table 8'!FJ12</f>
        <v>96.525471201741311</v>
      </c>
      <c r="AB29" s="138">
        <f>+'Table 8'!FK12</f>
        <v>96.445114808776196</v>
      </c>
      <c r="AC29" s="138">
        <f>+'Table 8'!FL12</f>
        <v>97.39349302648526</v>
      </c>
      <c r="AD29" s="138">
        <f>+'Table 8'!FM12</f>
        <v>97.024272320755657</v>
      </c>
      <c r="AE29" s="138">
        <f>+'Table 8'!FN12</f>
        <v>97.387</v>
      </c>
      <c r="AF29" s="138">
        <f>+'Table 8'!FO12</f>
        <v>97.618562189054757</v>
      </c>
      <c r="AG29" s="138">
        <f>+'Table 8'!FP12</f>
        <v>97.61457213930349</v>
      </c>
      <c r="AH29" s="138">
        <f>+'Table 8'!FQ12</f>
        <v>97.602601990049763</v>
      </c>
      <c r="AI29" s="138">
        <f>+'Table 8'!FR12</f>
        <v>97.612577114427864</v>
      </c>
      <c r="AJ29" s="138">
        <f>+'Table 8'!FS12</f>
        <v>97.636499999999998</v>
      </c>
      <c r="AK29" s="138">
        <f>+'Table 8'!FT12</f>
        <v>97.659500000000008</v>
      </c>
      <c r="AL29" s="138">
        <f>+'Table 8'!FU12</f>
        <v>97.580500000000001</v>
      </c>
      <c r="AM29" s="138">
        <f>+'Table 8'!FV12</f>
        <v>97.901775561097253</v>
      </c>
      <c r="AN29" s="138">
        <f>+'Table 8'!FW12</f>
        <v>97.61013965087281</v>
      </c>
      <c r="AO29" s="138">
        <f>+'Table 8'!FX12</f>
        <v>98.328243142144629</v>
      </c>
      <c r="AP29" s="138">
        <f>+'Table 8'!FY12</f>
        <v>99.609499999999997</v>
      </c>
      <c r="AQ29" s="138">
        <f>+'Table 8'!FZ12</f>
        <v>101.48646961029712</v>
      </c>
      <c r="AR29" s="138">
        <f>+'Table 8'!GA12</f>
        <v>103.06875636545182</v>
      </c>
      <c r="AS29" s="138">
        <f>+'Table 8'!GB12</f>
        <v>104.46925247524753</v>
      </c>
      <c r="AT29" s="138">
        <f>+'Table 8'!GC12</f>
        <v>106.32865983971432</v>
      </c>
      <c r="AU29" s="138">
        <f>+'Table 8'!GD12</f>
        <v>108.25541584158415</v>
      </c>
      <c r="AV29" s="138">
        <f>+'Table 8'!GE12</f>
        <v>109.30817821782179</v>
      </c>
      <c r="AW29" s="138">
        <f>+'Table 8'!GF12</f>
        <v>110.31914851485148</v>
      </c>
      <c r="AX29" s="138">
        <f>+'Table 8'!GG12</f>
        <v>122.1572524752475</v>
      </c>
      <c r="AY29" s="138">
        <f>+'Table 8'!GH12</f>
        <v>125.77624752475248</v>
      </c>
      <c r="AZ29" s="138">
        <f>+'Table 8'!GI12</f>
        <v>125.78321287128713</v>
      </c>
      <c r="BA29" s="138">
        <f>+'Table 8'!GJ12</f>
        <v>135.30384653465347</v>
      </c>
      <c r="BB29" s="138">
        <f>+'Table 8'!GK12</f>
        <v>135.30799999999999</v>
      </c>
      <c r="BC29" s="138">
        <f>+'Table 8'!GL12</f>
        <v>135.31180693069308</v>
      </c>
      <c r="BD29" s="138">
        <f>+'Table 8'!GM12</f>
        <v>135.3147920792079</v>
      </c>
      <c r="BE29" s="138">
        <f>+'Table 8'!GN12</f>
        <v>155.61599999999999</v>
      </c>
      <c r="BF29" s="138">
        <f>+'Table 8'!GO12</f>
        <v>158.94522772277227</v>
      </c>
      <c r="BG29" s="138">
        <f>+'Table 8'!GP12</f>
        <v>160.66865346534652</v>
      </c>
      <c r="BH29" s="138">
        <f>+'Table 8'!GQ12</f>
        <v>165.88171782178216</v>
      </c>
      <c r="BI29" s="138">
        <f>+'Table 8'!GR12</f>
        <v>165.8837</v>
      </c>
      <c r="BJ29" s="138">
        <f>+'Table 8'!GS12</f>
        <v>165.88569801980199</v>
      </c>
      <c r="BK29" s="138">
        <f>+'Table 8'!GT12</f>
        <v>165.88849999999999</v>
      </c>
      <c r="BL29" s="138">
        <f>+'Table 8'!GU12</f>
        <v>165.88967821782177</v>
      </c>
      <c r="BM29" s="138">
        <f>+'Table 8'!GV12</f>
        <v>165.89266336633662</v>
      </c>
      <c r="BN29" s="138">
        <f>+'Table 8'!GW12</f>
        <v>165.89664356435645</v>
      </c>
      <c r="BO29" s="138">
        <v>165.89962871287128</v>
      </c>
      <c r="BP29" s="138">
        <v>165.90261386138616</v>
      </c>
    </row>
    <row r="30" spans="3:68" ht="15.75">
      <c r="C30" s="67"/>
      <c r="D30" s="70"/>
      <c r="E30" s="68" t="s">
        <v>290</v>
      </c>
      <c r="F30" s="68"/>
      <c r="G30" s="138">
        <f>+'Table 8'!EQ15</f>
        <v>1368.866</v>
      </c>
      <c r="H30" s="138">
        <f>+'Table 8'!ER15</f>
        <v>1300</v>
      </c>
      <c r="I30" s="138">
        <f>+'Table 8'!ES15</f>
        <v>1430</v>
      </c>
      <c r="J30" s="138">
        <f>+'Table 8'!ET15</f>
        <v>1278.5940425700003</v>
      </c>
      <c r="K30" s="138">
        <f>+'Table 8'!EU15</f>
        <v>1299.9999999999998</v>
      </c>
      <c r="L30" s="138">
        <f>+'Table 8'!EV15</f>
        <v>1515</v>
      </c>
      <c r="M30" s="138">
        <f>+'Table 8'!EW15</f>
        <v>1502.1931125000001</v>
      </c>
      <c r="N30" s="138">
        <f>+'Table 8'!EX15</f>
        <v>1843</v>
      </c>
      <c r="O30" s="138">
        <f>+'Table 8'!EY15</f>
        <v>1500.1</v>
      </c>
      <c r="P30" s="138">
        <f>+'Table 8'!EZ15</f>
        <v>1410</v>
      </c>
      <c r="Q30" s="138">
        <f>+'Table 8'!FA15</f>
        <v>1675</v>
      </c>
      <c r="R30" s="138">
        <f>+'Table 8'!FB15</f>
        <v>1822.1353531300001</v>
      </c>
      <c r="S30" s="138">
        <f>+'Table 8'!FC15</f>
        <v>1625</v>
      </c>
      <c r="T30" s="138">
        <f>+'Table 8'!FD15</f>
        <v>1347.5</v>
      </c>
      <c r="U30" s="138">
        <f>+'Table 8'!FE15</f>
        <v>1459.5</v>
      </c>
      <c r="V30" s="138">
        <f>+'Table 8'!FF15</f>
        <v>1445</v>
      </c>
      <c r="W30" s="138">
        <f>+'Table 8'!FG15</f>
        <v>1980</v>
      </c>
      <c r="X30" s="138">
        <f>+'Table 8'!FH15</f>
        <v>1800</v>
      </c>
      <c r="Y30" s="138">
        <f>+'Table 8'!FI15</f>
        <v>1652.5000000000005</v>
      </c>
      <c r="Z30" s="138">
        <f>+'Table 8'!FJ15</f>
        <v>1950.0000000000002</v>
      </c>
      <c r="AA30" s="138">
        <f>+'Table 8'!FK15</f>
        <v>1215.38870299</v>
      </c>
      <c r="AB30" s="138">
        <f>+'Table 8'!FL15</f>
        <v>1905.1673808600001</v>
      </c>
      <c r="AC30" s="138">
        <f>+'Table 8'!FM15</f>
        <v>1905.1673808600001</v>
      </c>
      <c r="AD30" s="138">
        <f>+'Table 8'!FN15</f>
        <v>1500</v>
      </c>
      <c r="AE30" s="138">
        <f>+'Table 8'!FO15</f>
        <v>1550</v>
      </c>
      <c r="AF30" s="138">
        <f>+'Table 8'!FP15</f>
        <v>1636.1</v>
      </c>
      <c r="AG30" s="138">
        <f>+'Table 8'!FQ15</f>
        <v>1190</v>
      </c>
      <c r="AH30" s="138">
        <f>+'Table 8'!FR15</f>
        <v>1075</v>
      </c>
      <c r="AI30" s="138">
        <f>+'Table 8'!FS15</f>
        <v>950</v>
      </c>
      <c r="AJ30" s="138">
        <f>+'Table 8'!FT15</f>
        <v>1660</v>
      </c>
      <c r="AK30" s="138">
        <f>+'Table 8'!FU15</f>
        <v>2620</v>
      </c>
      <c r="AL30" s="138">
        <f>+'Table 8'!FV15</f>
        <v>2000</v>
      </c>
      <c r="AM30" s="138">
        <f>+'Table 8'!FW15</f>
        <v>2167.8730769200001</v>
      </c>
      <c r="AN30" s="138">
        <f>+'Table 8'!FX15</f>
        <v>1184.5102509200001</v>
      </c>
      <c r="AO30" s="138">
        <f>+'Table 8'!FY15</f>
        <v>1387.97274313</v>
      </c>
      <c r="AP30" s="138">
        <f>+'Table 8'!FZ15</f>
        <v>1520</v>
      </c>
      <c r="AQ30" s="138">
        <f>+'Table 8'!GA15</f>
        <v>1783.0519471700002</v>
      </c>
      <c r="AR30" s="138">
        <f>+'Table 8'!GB15</f>
        <v>1549.4626479999999</v>
      </c>
      <c r="AS30" s="138">
        <f>+'Table 8'!GC15</f>
        <v>1495</v>
      </c>
      <c r="AT30" s="138">
        <f>+'Table 8'!GD15</f>
        <v>1540.1</v>
      </c>
      <c r="AU30" s="138">
        <f>+'Table 8'!GE15</f>
        <v>1357.3</v>
      </c>
      <c r="AV30" s="138">
        <f>+'Table 8'!GF15</f>
        <v>1299.67117601</v>
      </c>
      <c r="AW30" s="138">
        <f>+'Table 8'!GG15</f>
        <v>2219.645178063</v>
      </c>
      <c r="AX30" s="138">
        <f>+'Table 8'!GH15</f>
        <v>1551.62050611</v>
      </c>
      <c r="AY30" s="138">
        <f>+'Table 8'!GI15</f>
        <v>1115.7043735</v>
      </c>
      <c r="AZ30" s="138">
        <f>+'Table 8'!GJ15</f>
        <v>1589.6723806199998</v>
      </c>
      <c r="BA30" s="138">
        <f>+'Table 8'!GK15</f>
        <v>1541.8328410199999</v>
      </c>
      <c r="BB30" s="138">
        <f>+'Table 8'!GL15</f>
        <v>1048.2199110700001</v>
      </c>
      <c r="BC30" s="138">
        <f>+'Table 8'!GM15</f>
        <v>1176.0332005400003</v>
      </c>
      <c r="BD30" s="138">
        <f>+'Table 8'!GN15</f>
        <v>493.21927856000002</v>
      </c>
      <c r="BE30" s="138">
        <f>+'Table 8'!GO15</f>
        <v>227.34233953</v>
      </c>
      <c r="BF30" s="138">
        <f>+'Table 8'!GP15</f>
        <v>0</v>
      </c>
      <c r="BG30" s="138">
        <f>+'Table 8'!GQ15</f>
        <v>0</v>
      </c>
      <c r="BH30" s="138">
        <f>+'Table 8'!GR15</f>
        <v>0</v>
      </c>
      <c r="BI30" s="138">
        <f>+'Table 8'!GS15</f>
        <v>0</v>
      </c>
      <c r="BJ30" s="138">
        <f>+'Table 8'!GT15</f>
        <v>0</v>
      </c>
      <c r="BK30" s="138">
        <f>+'Table 8'!GU15</f>
        <v>0</v>
      </c>
      <c r="BL30" s="138">
        <f>+'Table 8'!GV15</f>
        <v>0</v>
      </c>
      <c r="BM30" s="138">
        <f>+'Table 8'!GW15</f>
        <v>9.5880749999999999</v>
      </c>
      <c r="BN30" s="138">
        <f>+'Table 8'!GX15</f>
        <v>0</v>
      </c>
      <c r="BO30" s="138">
        <v>0</v>
      </c>
      <c r="BP30" s="138">
        <v>0</v>
      </c>
    </row>
    <row r="31" spans="3:68">
      <c r="C31" s="68"/>
      <c r="D31" s="69"/>
      <c r="E31" s="68"/>
      <c r="F31" s="6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>
        <f t="shared" ref="AG31:AI31" si="0">+(AG30/AF30-1)*100</f>
        <v>-27.266059531813458</v>
      </c>
      <c r="AH31" s="138">
        <f t="shared" si="0"/>
        <v>-9.6638655462184868</v>
      </c>
      <c r="AI31" s="138">
        <f t="shared" si="0"/>
        <v>-11.627906976744185</v>
      </c>
      <c r="AJ31" s="138">
        <f>+(AJ30/AI30-1)*100</f>
        <v>74.736842105263165</v>
      </c>
      <c r="AK31" s="138">
        <f>+(AK30/AJ30-1)*100</f>
        <v>57.831325301204828</v>
      </c>
      <c r="AL31" s="138">
        <f t="shared" ref="AL31:AM31" si="1">+(AL30/AK30-1)*100</f>
        <v>-23.664122137404576</v>
      </c>
      <c r="AM31" s="138">
        <f t="shared" si="1"/>
        <v>8.3936538460000154</v>
      </c>
      <c r="AN31" s="138">
        <f t="shared" ref="AN31" si="2">+(AN30/AM30-1)*100</f>
        <v>-45.360719521325031</v>
      </c>
      <c r="AO31" s="138">
        <f t="shared" ref="AO31" si="3">+(AO30/AN30-1)*100</f>
        <v>17.176929625722703</v>
      </c>
      <c r="AP31" s="138">
        <f t="shared" ref="AP31" si="4">+(AP30/AO30-1)*100</f>
        <v>9.5122370034635537</v>
      </c>
      <c r="AQ31" s="138">
        <f t="shared" ref="AQ31" si="5">+(AQ30/AP30-1)*100</f>
        <v>17.306049155921066</v>
      </c>
      <c r="AR31" s="138">
        <f t="shared" ref="AR31" si="6">+(AR30/AQ30-1)*100</f>
        <v>-13.100532462934989</v>
      </c>
      <c r="AS31" s="138">
        <f t="shared" ref="AS31" si="7">+(AS30/AR30-1)*100</f>
        <v>-3.5149377799005843</v>
      </c>
      <c r="AT31" s="138">
        <f t="shared" ref="AT31" si="8">+(AT30/AS30-1)*100</f>
        <v>3.0167224080267507</v>
      </c>
      <c r="AU31" s="138">
        <f t="shared" ref="AU31" si="9">+(AU30/AT30-1)*100</f>
        <v>-11.86935913252386</v>
      </c>
      <c r="AV31" s="138">
        <f t="shared" ref="AV31" si="10">+(AV30/AU30-1)*100</f>
        <v>-4.2458427753628509</v>
      </c>
      <c r="AW31" s="138">
        <f t="shared" ref="AW31" si="11">+(AW30/AV30-1)*100</f>
        <v>70.785135427664628</v>
      </c>
      <c r="AX31" s="138">
        <f t="shared" ref="AX31" si="12">+(AX30/AW30-1)*100</f>
        <v>-30.096011675882352</v>
      </c>
      <c r="AY31" s="138">
        <f t="shared" ref="AY31" si="13">+(AY30/AX30-1)*100</f>
        <v>-28.094249263492031</v>
      </c>
      <c r="AZ31" s="138">
        <f t="shared" ref="AZ31" si="14">+(AZ30/AY30-1)*100</f>
        <v>42.481504812349804</v>
      </c>
      <c r="BA31" s="138">
        <f t="shared" ref="BA31" si="15">+(BA30/AZ30-1)*100</f>
        <v>-3.0093961613236075</v>
      </c>
      <c r="BB31" s="138">
        <f t="shared" ref="BB31" si="16">+(BB30/BA30-1)*100</f>
        <v>-32.014685173228642</v>
      </c>
      <c r="BC31" s="138">
        <f t="shared" ref="BC31" si="17">+(BC30/BB30-1)*100</f>
        <v>12.193365926385734</v>
      </c>
      <c r="BD31" s="138">
        <f t="shared" ref="BD31" si="18">+(BD30/BC30-1)*100</f>
        <v>-58.060769174413785</v>
      </c>
      <c r="BE31" s="138">
        <f t="shared" ref="BE31" si="19">+(BE30/BD30-1)*100</f>
        <v>-53.90643687048339</v>
      </c>
      <c r="BF31" s="138">
        <f t="shared" ref="BF31" si="20">+(BF30/BE30-1)*100</f>
        <v>-100</v>
      </c>
      <c r="BG31" s="138" t="e">
        <f t="shared" ref="BG31" si="21">+(BG30/BF30-1)*100</f>
        <v>#DIV/0!</v>
      </c>
      <c r="BH31" s="138" t="e">
        <f t="shared" ref="BH31" si="22">+(BH30/BG30-1)*100</f>
        <v>#DIV/0!</v>
      </c>
      <c r="BI31" s="138" t="e">
        <f t="shared" ref="BI31" si="23">+(BI30/BH30-1)*100</f>
        <v>#DIV/0!</v>
      </c>
      <c r="BJ31" s="138" t="e">
        <f t="shared" ref="BJ31" si="24">+(BJ30/BI30-1)*100</f>
        <v>#DIV/0!</v>
      </c>
      <c r="BK31" s="138" t="e">
        <f t="shared" ref="BK31" si="25">+(BK30/BJ30-1)*100</f>
        <v>#DIV/0!</v>
      </c>
      <c r="BL31" s="138" t="e">
        <f t="shared" ref="BL31" si="26">+(BL30/BK30-1)*100</f>
        <v>#DIV/0!</v>
      </c>
      <c r="BM31" s="138" t="e">
        <f t="shared" ref="BM31" si="27">+(BM30/BL30-1)*100</f>
        <v>#DIV/0!</v>
      </c>
      <c r="BN31" s="138">
        <f t="shared" ref="BN31" si="28">+(BN30/BM30-1)*100</f>
        <v>-100</v>
      </c>
      <c r="BO31" s="138" t="e">
        <v>#DIV/0!</v>
      </c>
      <c r="BP31" s="138" t="e">
        <v>#DIV/0!</v>
      </c>
    </row>
    <row r="32" spans="3:68">
      <c r="C32" s="68"/>
      <c r="D32" s="71"/>
      <c r="E32" s="68" t="s">
        <v>291</v>
      </c>
      <c r="F32" s="68"/>
      <c r="G32" s="138">
        <f>+'Table 9'!BJ26</f>
        <v>3.1938121313889667</v>
      </c>
      <c r="H32" s="138">
        <f>+'Table 9'!BK26</f>
        <v>3.0526670679321102</v>
      </c>
      <c r="I32" s="138">
        <f>+'Table 9'!BL26</f>
        <v>3.6148338061508216</v>
      </c>
      <c r="J32" s="138">
        <f>+'Table 9'!BM26</f>
        <v>3.5543048631997491</v>
      </c>
      <c r="K32" s="138">
        <f>+'Table 9'!BN26</f>
        <v>4.2031587525818077</v>
      </c>
      <c r="L32" s="138">
        <f>+'Table 9'!BO26</f>
        <v>3.6249425809638685</v>
      </c>
      <c r="M32" s="138">
        <f>+'Table 9'!BP26</f>
        <v>3.2873821922109139</v>
      </c>
      <c r="N32" s="138">
        <f>+'Table 9'!BQ26</f>
        <v>2.7145011447413943</v>
      </c>
      <c r="O32" s="138">
        <f>+'Table 9'!BR26</f>
        <v>2.7896989869696935</v>
      </c>
      <c r="P32" s="138">
        <f>+'Table 9'!BS26</f>
        <v>3.4397119194378361</v>
      </c>
      <c r="Q32" s="138">
        <f>+'Table 9'!BT26</f>
        <v>3.1602067964289082</v>
      </c>
      <c r="R32" s="138">
        <f>+'Table 9'!BU26</f>
        <v>3.1546831158733144</v>
      </c>
      <c r="S32" s="138">
        <f>+'Table 9'!BV26</f>
        <v>2.8669462207125416</v>
      </c>
      <c r="T32" s="138">
        <f>+'Table 9'!BW26</f>
        <v>3.3079687001782418</v>
      </c>
      <c r="U32" s="138">
        <f>+'Table 9'!BX26</f>
        <v>3.3195070535010589</v>
      </c>
      <c r="V32" s="138">
        <f>+'Table 9'!BY26</f>
        <v>3.0431830427091655</v>
      </c>
      <c r="W32" s="138">
        <f>+'Table 9'!BZ26</f>
        <v>2.7575130282152016</v>
      </c>
      <c r="X32" s="138">
        <f>+'Table 9'!CA26</f>
        <v>2.6658117868747655</v>
      </c>
      <c r="Y32" s="138">
        <f>+'Table 9'!CB26</f>
        <v>2.8748253965222088</v>
      </c>
      <c r="Z32" s="138">
        <f>+'Table 9'!CC26</f>
        <v>2.6917355033570955</v>
      </c>
      <c r="AA32" s="138">
        <f>+'Table 9'!CD26</f>
        <v>2.7693326153040756</v>
      </c>
      <c r="AB32" s="138">
        <f>+'Table 9'!CE26</f>
        <v>3.1071541577187936</v>
      </c>
      <c r="AC32" s="138">
        <f>+'Table 9'!CF26</f>
        <v>3.0499748833539648</v>
      </c>
      <c r="AD32" s="138">
        <f>+'Table 9'!CG26</f>
        <v>2.8010065670469362</v>
      </c>
      <c r="AE32" s="138">
        <f>+'Table 9'!CH26</f>
        <v>2.2928685521153476</v>
      </c>
      <c r="AF32" s="138">
        <f>+'Table 9'!CI26</f>
        <v>3.3310135789252677</v>
      </c>
      <c r="AG32" s="138">
        <f>+'Table 9'!CJ26</f>
        <v>0.21555594053880686</v>
      </c>
      <c r="AH32" s="138">
        <f>+'Table 9'!CK26</f>
        <v>2.4251752230810624</v>
      </c>
      <c r="AI32" s="138">
        <f>+'Table 9'!CL26</f>
        <v>2.7480873273929323</v>
      </c>
      <c r="AJ32" s="138">
        <f>+'Table 9'!CM26</f>
        <v>2.0360965823806181</v>
      </c>
      <c r="AK32" s="138">
        <f>+'Table 9'!CN26</f>
        <v>2.7758921524894831</v>
      </c>
      <c r="AL32" s="138">
        <f>+'Table 9'!CO26</f>
        <v>2.4747372647067096</v>
      </c>
      <c r="AM32" s="138">
        <f>+'Table 9'!CP26</f>
        <v>2.9540869424257772</v>
      </c>
      <c r="AN32" s="138">
        <f>+'Table 9'!CQ26</f>
        <v>2.4746665390963964</v>
      </c>
      <c r="AO32" s="138">
        <f>+'Table 9'!CR26</f>
        <v>2.2385446864606289</v>
      </c>
      <c r="AP32" s="138">
        <f>+'Table 9'!CS26</f>
        <v>1.7505493447667866</v>
      </c>
      <c r="AQ32" s="138">
        <f>+'Table 9'!CT26</f>
        <v>1.466943796613813</v>
      </c>
      <c r="AR32" s="138">
        <f>+'Table 9'!CU26</f>
        <v>1.3354668860299934</v>
      </c>
      <c r="AS32" s="138">
        <f>+'Table 9'!CV26</f>
        <v>0.97223630137759254</v>
      </c>
      <c r="AT32" s="138">
        <f>+'Table 9'!CW26</f>
        <v>0.93557932317409964</v>
      </c>
      <c r="AU32" s="138">
        <f>+'Table 9'!CX26</f>
        <v>0.82826911496580735</v>
      </c>
      <c r="AV32" s="138">
        <f>+'Table 9'!CY26</f>
        <v>0.8312001576104936</v>
      </c>
      <c r="AW32" s="138">
        <f>+'Table 9'!CZ26</f>
        <v>1.2510519490356633</v>
      </c>
      <c r="AX32" s="138">
        <f>+'Table 9'!DA26</f>
        <v>0</v>
      </c>
      <c r="AY32" s="138">
        <f>+'Table 9'!DB26</f>
        <v>0</v>
      </c>
      <c r="AZ32" s="138">
        <f>+'Table 9'!DC26</f>
        <v>0.84888002024083886</v>
      </c>
      <c r="BA32" s="138">
        <f>+'Table 9'!DD26</f>
        <v>1.0241588713305938</v>
      </c>
      <c r="BB32" s="138">
        <f>+'Table 9'!DE26</f>
        <v>0.55842560286481691</v>
      </c>
      <c r="BC32" s="138">
        <f>+'Table 9'!DF26</f>
        <v>0.62213867072065332</v>
      </c>
      <c r="BD32" s="138">
        <f>+'Table 9'!DG26</f>
        <v>0.65911260380680659</v>
      </c>
      <c r="BE32" s="138">
        <f>+'Table 9'!DH26</f>
        <v>0.54481855168397264</v>
      </c>
      <c r="BF32" s="138">
        <f>+'Table 9'!DI26</f>
        <v>0.44398407892542391</v>
      </c>
      <c r="BG32" s="138">
        <f>+'Table 9'!DJ26</f>
        <v>0.61638610606776445</v>
      </c>
      <c r="BH32" s="138">
        <f>+'Table 9'!DK26</f>
        <v>0.58260825298085339</v>
      </c>
      <c r="BI32" s="138">
        <f>+'Table 9'!DL26</f>
        <v>0.7661360476466692</v>
      </c>
      <c r="BJ32" s="138">
        <f>+'Table 9'!DM26</f>
        <v>0.71319972167449819</v>
      </c>
      <c r="BK32" s="138">
        <f>+'Table 9'!DN26</f>
        <v>0.71319972167449819</v>
      </c>
      <c r="BL32" s="138">
        <f>+'Table 9'!DO26</f>
        <v>0.72033672371764423</v>
      </c>
      <c r="BM32" s="138">
        <f>+'Table 9'!DP26</f>
        <v>0.71211191949363251</v>
      </c>
      <c r="BN32" s="138">
        <f>+'Table 9'!DQ26</f>
        <v>0.71062937647841218</v>
      </c>
      <c r="BO32" s="138">
        <v>0.69039562653448239</v>
      </c>
      <c r="BP32" s="138">
        <v>0.95807484679563493</v>
      </c>
    </row>
    <row r="33" spans="3:68">
      <c r="C33" s="68"/>
      <c r="D33" s="68"/>
      <c r="E33" s="68" t="s">
        <v>292</v>
      </c>
      <c r="F33" s="72"/>
      <c r="G33" s="138">
        <f>+'Table 9'!BJ14</f>
        <v>110.83</v>
      </c>
      <c r="H33" s="138">
        <f>+'Table 9'!BK14</f>
        <v>108.511</v>
      </c>
      <c r="I33" s="138">
        <f>+'Table 9'!BL14</f>
        <v>110.93</v>
      </c>
      <c r="J33" s="138">
        <f>+'Table 9'!BM14</f>
        <v>120.25</v>
      </c>
      <c r="K33" s="138">
        <f>+'Table 9'!BN14</f>
        <v>124.553</v>
      </c>
      <c r="L33" s="138">
        <f>+'Table 9'!BO14</f>
        <v>119.40600000000001</v>
      </c>
      <c r="M33" s="138">
        <f>+'Table 9'!BP14</f>
        <v>109.66</v>
      </c>
      <c r="N33" s="138">
        <f>+'Table 9'!BQ14</f>
        <v>94.866</v>
      </c>
      <c r="O33" s="138">
        <f>+'Table 9'!BR14</f>
        <v>101.48099999999999</v>
      </c>
      <c r="P33" s="138">
        <f>+'Table 9'!BS14</f>
        <v>111.85</v>
      </c>
      <c r="Q33" s="138">
        <f>+'Table 9'!BT14</f>
        <v>111.5</v>
      </c>
      <c r="R33" s="138">
        <f>+'Table 9'!BU14</f>
        <v>110.08341785579742</v>
      </c>
      <c r="S33" s="138">
        <f>+'Table 9'!BV14</f>
        <v>108.24</v>
      </c>
      <c r="T33" s="138">
        <f>+'Table 9'!BW14</f>
        <v>108.4585596228842</v>
      </c>
      <c r="U33" s="138">
        <f>+'Table 9'!BX14</f>
        <v>111.429</v>
      </c>
      <c r="V33" s="138">
        <f>+'Table 9'!BY14</f>
        <v>111.3</v>
      </c>
      <c r="W33" s="138">
        <f>+'Table 9'!BZ14</f>
        <v>106.70399999999999</v>
      </c>
      <c r="X33" s="138">
        <f>+'Table 9'!CA14</f>
        <v>100.633</v>
      </c>
      <c r="Y33" s="138">
        <f>+'Table 9'!CB14</f>
        <v>101.996</v>
      </c>
      <c r="Z33" s="138">
        <f>+'Table 9'!CC14</f>
        <v>102.5720409201999</v>
      </c>
      <c r="AA33" s="138">
        <f>+'Table 9'!CD14</f>
        <v>107.72799999999999</v>
      </c>
      <c r="AB33" s="138">
        <f>+'Table 9'!CE14</f>
        <v>110.916</v>
      </c>
      <c r="AC33" s="138">
        <f>+'Table 9'!CF14</f>
        <v>110.015</v>
      </c>
      <c r="AD33" s="138">
        <f>+'Table 9'!CG14</f>
        <v>107.708</v>
      </c>
      <c r="AE33" s="138">
        <f>+'Table 9'!CH14</f>
        <v>107.928</v>
      </c>
      <c r="AF33" s="138">
        <f>+'Table 9'!CI14</f>
        <v>109.01900000000001</v>
      </c>
      <c r="AG33" s="138">
        <f>+'Table 9'!CJ14</f>
        <v>106.8066867192928</v>
      </c>
      <c r="AH33" s="138">
        <f>+'Table 9'!CK14</f>
        <v>107.11</v>
      </c>
      <c r="AI33" s="138">
        <f>+'Table 9'!CL14</f>
        <v>105.2</v>
      </c>
      <c r="AJ33" s="138">
        <f>+'Table 9'!CM14</f>
        <v>106.15</v>
      </c>
      <c r="AK33" s="138">
        <f>+'Table 9'!CN14</f>
        <v>107.95</v>
      </c>
      <c r="AL33" s="138">
        <f>+'Table 9'!CO14</f>
        <v>109.98</v>
      </c>
      <c r="AM33" s="138">
        <f>+'Table 9'!CP14</f>
        <v>104.23</v>
      </c>
      <c r="AN33" s="138">
        <f>+'Table 9'!CQ14</f>
        <v>98.21</v>
      </c>
      <c r="AO33" s="138">
        <f>+'Table 9'!CR14</f>
        <v>93.21</v>
      </c>
      <c r="AP33" s="138">
        <f>+'Table 9'!CS14</f>
        <v>84.51</v>
      </c>
      <c r="AQ33" s="138">
        <f>+'Table 9'!CT14</f>
        <v>76.040000000000006</v>
      </c>
      <c r="AR33" s="138">
        <f>+'Table 9'!CU14</f>
        <v>58.92</v>
      </c>
      <c r="AS33" s="138">
        <f>+'Table 9'!CV14</f>
        <v>43.74</v>
      </c>
      <c r="AT33" s="138">
        <f>+'Table 9'!CW14</f>
        <v>55.38</v>
      </c>
      <c r="AU33" s="138">
        <f>+'Table 9'!CX14</f>
        <v>51.88</v>
      </c>
      <c r="AV33" s="138">
        <f>+'Table 9'!CY14</f>
        <v>57.74</v>
      </c>
      <c r="AW33" s="138">
        <f>+'Table 9'!CZ14</f>
        <v>61.86</v>
      </c>
      <c r="AX33" s="138">
        <f>+'Table 9'!DA14</f>
        <v>0</v>
      </c>
      <c r="AY33" s="138">
        <f>+'Table 9'!DB14</f>
        <v>0</v>
      </c>
      <c r="AZ33" s="138">
        <f>+'Table 9'!DC14</f>
        <v>44.84</v>
      </c>
      <c r="BA33" s="138">
        <f>+'Table 9'!DD14</f>
        <v>45.65</v>
      </c>
      <c r="BB33" s="138">
        <f>+'Table 9'!DE14</f>
        <v>46.47</v>
      </c>
      <c r="BC33" s="138">
        <f>+'Table 9'!DF14</f>
        <v>42.17</v>
      </c>
      <c r="BD33" s="138">
        <f>+'Table 9'!DG14</f>
        <v>35.154000000000003</v>
      </c>
      <c r="BE33" s="138">
        <f>+'Table 9'!DH14</f>
        <v>30.859000000000002</v>
      </c>
      <c r="BF33" s="138">
        <f>+'Table 9'!DI14</f>
        <v>30.440999999999999</v>
      </c>
      <c r="BG33" s="138">
        <f>+'Table 9'!DJ14</f>
        <v>36.578000000000003</v>
      </c>
      <c r="BH33" s="138">
        <f>+'Table 9'!DK14</f>
        <v>37.552</v>
      </c>
      <c r="BI33" s="138">
        <f>+'Table 9'!DL14</f>
        <v>45.271999999999998</v>
      </c>
      <c r="BJ33" s="138">
        <f>+'Table 9'!DM14</f>
        <v>46.726999999999997</v>
      </c>
      <c r="BK33" s="138">
        <f>+'Table 9'!DN14</f>
        <v>46.726999999999997</v>
      </c>
      <c r="BL33" s="138">
        <f>+'Table 9'!DO14</f>
        <v>43.725000000000001</v>
      </c>
      <c r="BM33" s="138">
        <f>+'Table 9'!DP14</f>
        <v>41.715000000000003</v>
      </c>
      <c r="BN33" s="138">
        <f>+'Table 9'!DQ14</f>
        <v>45.667000000000002</v>
      </c>
      <c r="BO33" s="138">
        <v>44.597999999999999</v>
      </c>
      <c r="BP33" s="138">
        <v>51.124000000000002</v>
      </c>
    </row>
    <row r="34" spans="3:68">
      <c r="C34" s="68"/>
      <c r="D34" s="68"/>
      <c r="E34" s="68" t="s">
        <v>306</v>
      </c>
      <c r="F34" s="73"/>
      <c r="G34" s="138">
        <f>+'Table 9'!BJ12</f>
        <v>1.6365791935483871</v>
      </c>
      <c r="H34" s="138">
        <f>+'Table 9'!BK12</f>
        <v>1.6878719354838709</v>
      </c>
      <c r="I34" s="138">
        <f>+'Table 9'!BL12</f>
        <v>1.8694793448275862</v>
      </c>
      <c r="J34" s="138">
        <f>+'Table 9'!BM12</f>
        <v>1.6936887419354838</v>
      </c>
      <c r="K34" s="138">
        <f>+'Table 9'!BN12</f>
        <v>1.8272263666666668</v>
      </c>
      <c r="L34" s="138">
        <f>+'Table 9'!BO12</f>
        <v>1.5734375161290324</v>
      </c>
      <c r="M34" s="138">
        <f>+'Table 9'!BP12</f>
        <v>1.8344409333333334</v>
      </c>
      <c r="N34" s="138">
        <f>+'Table 9'!BQ12</f>
        <v>1.6400766129032258</v>
      </c>
      <c r="O34" s="138">
        <f>+'Table 9'!BR12</f>
        <v>1.6217845806451614</v>
      </c>
      <c r="P34" s="138">
        <f>+'Table 9'!BS12</f>
        <v>1.7655397000000002</v>
      </c>
      <c r="Q34" s="138">
        <f>+'Table 9'!BT12</f>
        <v>1.5931659999999999</v>
      </c>
      <c r="R34" s="138">
        <f>+'Table 9'!BU12</f>
        <v>1.8147943333333332</v>
      </c>
      <c r="S34" s="138">
        <f>+'Table 9'!BV12</f>
        <v>1.7005844193548387</v>
      </c>
      <c r="T34" s="138">
        <f>+'Table 9'!BW12</f>
        <v>1.7375992258064514</v>
      </c>
      <c r="U34" s="138">
        <f>+'Table 9'!BX12</f>
        <v>1.9748060357142858</v>
      </c>
      <c r="V34" s="138">
        <f>+'Table 9'!BY12</f>
        <v>1.5073936129032259</v>
      </c>
      <c r="W34" s="138">
        <f>+'Table 9'!BZ12</f>
        <v>1.8563317666666668</v>
      </c>
      <c r="X34" s="138">
        <f>+'Table 9'!CA12</f>
        <v>1.6526259032258064</v>
      </c>
      <c r="Y34" s="138">
        <f>+'Table 9'!CB12</f>
        <v>1.8223311</v>
      </c>
      <c r="Z34" s="138">
        <f>+'Table 9'!CC12</f>
        <v>1.7055635161290323</v>
      </c>
      <c r="AA34" s="138">
        <f>+'Table 9'!CD12</f>
        <v>1.7002700967741935</v>
      </c>
      <c r="AB34" s="138">
        <f>+'Table 9'!CE12</f>
        <v>1.7497901666666666</v>
      </c>
      <c r="AC34" s="138">
        <f>+'Table 9'!CF12</f>
        <v>1.7271643548387099</v>
      </c>
      <c r="AD34" s="138">
        <f>+'Table 9'!CG12</f>
        <v>1.7313677333333333</v>
      </c>
      <c r="AE34" s="138">
        <f>+'Table 9'!CH12</f>
        <v>1.5904952258064515</v>
      </c>
      <c r="AF34" s="138">
        <f>+'Table 9'!CI12</f>
        <v>1.5895302903225805</v>
      </c>
      <c r="AG34" s="138">
        <f>+'Table 9'!CJ12</f>
        <v>1.7214875000000001</v>
      </c>
      <c r="AH34" s="138">
        <f>+'Table 9'!CK12</f>
        <v>1.470427935483871</v>
      </c>
      <c r="AI34" s="138">
        <f>+'Table 9'!CL12</f>
        <v>1.6330305000000001</v>
      </c>
      <c r="AJ34" s="138">
        <f>+'Table 9'!CM12</f>
        <v>1.4670935483870999</v>
      </c>
      <c r="AK34" s="138">
        <f>+'Table 9'!CN12</f>
        <v>1.6981628666666666</v>
      </c>
      <c r="AL34" s="138">
        <f>+'Table 9'!CO12</f>
        <v>1.6201675806451612</v>
      </c>
      <c r="AM34" s="138">
        <f>+'Table 9'!CP12</f>
        <v>1.551271741935484</v>
      </c>
      <c r="AN34" s="138">
        <f>+'Table 9'!CQ12</f>
        <v>1.9054484333333332</v>
      </c>
      <c r="AO34" s="138">
        <f>+'Table 9'!CR12</f>
        <v>1.6199317419354837</v>
      </c>
      <c r="AP34" s="138">
        <f>+'Table 9'!CS12</f>
        <v>1.8172812666666667</v>
      </c>
      <c r="AQ34" s="138">
        <f>+'Table 9'!CT12</f>
        <v>1.6248251612903226</v>
      </c>
      <c r="AR34" s="138">
        <f>+'Table 9'!CU12</f>
        <v>1.6956714516129032</v>
      </c>
      <c r="AS34" s="138">
        <f>+'Table 9'!CV12</f>
        <v>2.0374237499999999</v>
      </c>
      <c r="AT34" s="138">
        <f>+'Table 9'!CW12</f>
        <v>1.5367514838709677</v>
      </c>
      <c r="AU34" s="138">
        <f>+'Table 9'!CX12</f>
        <v>1.7712873</v>
      </c>
      <c r="AV34" s="138">
        <f>+'Table 9'!CY12</f>
        <v>1.7257991612903225</v>
      </c>
      <c r="AW34" s="138">
        <f>+'Table 9'!CZ12</f>
        <v>1.8165308333333334</v>
      </c>
      <c r="AX34" s="138">
        <f>+'Table 9'!DA12</f>
        <v>0</v>
      </c>
      <c r="AY34" s="138">
        <f>+'Table 9'!DB12</f>
        <v>0</v>
      </c>
      <c r="AZ34" s="138">
        <f>+'Table 9'!DC12</f>
        <v>1.8436996999999999</v>
      </c>
      <c r="BA34" s="138">
        <f>+'Table 9'!DD12</f>
        <v>1.7612018387096773</v>
      </c>
      <c r="BB34" s="138">
        <f>+'Table 9'!DE12</f>
        <v>1.7571786333333332</v>
      </c>
      <c r="BC34" s="138">
        <f>+'Table 9'!DF12</f>
        <v>1.7067783548387097</v>
      </c>
      <c r="BD34" s="138">
        <f>+'Table 9'!DG12</f>
        <v>1.7652439032258065</v>
      </c>
      <c r="BE34" s="138">
        <f>+'Table 9'!DH12</f>
        <v>1.9725395517241378</v>
      </c>
      <c r="BF34" s="138">
        <f>+'Table 9'!DI12</f>
        <v>1.5544866129032258</v>
      </c>
      <c r="BG34" s="138">
        <f>+'Table 9'!DJ12</f>
        <v>1.8771289666666666</v>
      </c>
      <c r="BH34" s="138">
        <f>+'Table 9'!DK12</f>
        <v>1.6772296774193549</v>
      </c>
      <c r="BI34" s="138">
        <f>+'Table 9'!DL12</f>
        <v>1.8021441333333332</v>
      </c>
      <c r="BJ34" s="138">
        <f>+'Table 9'!DM12</f>
        <v>1.6574888709677418</v>
      </c>
      <c r="BK34" s="138">
        <f>+'Table 9'!DN12</f>
        <v>1.6574888709677418</v>
      </c>
      <c r="BL34" s="138">
        <f>+'Table 9'!DO12</f>
        <v>1.7389272580645161</v>
      </c>
      <c r="BM34" s="138">
        <f>+'Table 9'!DP12</f>
        <v>1.8691825</v>
      </c>
      <c r="BN34" s="138">
        <f>+'Table 9'!DQ12</f>
        <v>1.5287799354838709</v>
      </c>
      <c r="BO34" s="138">
        <v>1.5781860000000001</v>
      </c>
      <c r="BP34" s="138">
        <v>1.6854864193548387</v>
      </c>
    </row>
    <row r="35" spans="3:68">
      <c r="C35" s="68"/>
      <c r="D35" s="68"/>
      <c r="E35" s="68"/>
      <c r="F35" s="73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</row>
    <row r="36" spans="3:68" ht="15.75">
      <c r="C36" s="68"/>
      <c r="D36" s="67" t="s">
        <v>297</v>
      </c>
      <c r="E36" s="68"/>
      <c r="F36" s="73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</row>
    <row r="37" spans="3:68" ht="15.75">
      <c r="C37" s="68"/>
      <c r="D37" s="122" t="s">
        <v>298</v>
      </c>
      <c r="E37" s="68"/>
      <c r="F37" s="73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</row>
    <row r="38" spans="3:68" ht="15.75">
      <c r="C38" s="67"/>
      <c r="D38" s="68"/>
      <c r="E38" s="68" t="s">
        <v>300</v>
      </c>
      <c r="F38" s="73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6">
        <f>+(S8-G8)/100</f>
        <v>2395.6275186895905</v>
      </c>
      <c r="T38" s="136">
        <f t="shared" ref="T38" si="29">+(T8-H8)/100</f>
        <v>1750.2486029012223</v>
      </c>
      <c r="U38" s="136">
        <f t="shared" ref="U38" si="30">+(U8-I8)/100</f>
        <v>2417.3614886926862</v>
      </c>
      <c r="V38" s="136">
        <f t="shared" ref="V38" si="31">+(V8-J8)/100</f>
        <v>4221.8521217570405</v>
      </c>
      <c r="W38" s="136">
        <f t="shared" ref="W38" si="32">+(W8-K8)/100</f>
        <v>2972.2852691483636</v>
      </c>
      <c r="X38" s="136">
        <f t="shared" ref="X38" si="33">+(X8-L8)/100</f>
        <v>4193.0103394860307</v>
      </c>
      <c r="Y38" s="136">
        <f t="shared" ref="Y38" si="34">+(Y8-M8)/100</f>
        <v>5337.8959864655926</v>
      </c>
      <c r="Z38" s="136">
        <f t="shared" ref="Z38" si="35">+(Z8-N8)/100</f>
        <v>3700.4565638757731</v>
      </c>
      <c r="AA38" s="136">
        <f t="shared" ref="AA38" si="36">+(AA8-O8)/100</f>
        <v>3055.9520812048299</v>
      </c>
      <c r="AB38" s="136">
        <f t="shared" ref="AB38" si="37">+(AB8-P8)/100</f>
        <v>4364.6136393153711</v>
      </c>
      <c r="AC38" s="136">
        <f t="shared" ref="AC38" si="38">+(AC8-Q8)/100</f>
        <v>3864.4702365581225</v>
      </c>
      <c r="AD38" s="136">
        <f t="shared" ref="AD38" si="39">+(AD8-R8)/100</f>
        <v>2870.4557434144572</v>
      </c>
      <c r="AE38" s="136">
        <f t="shared" ref="AE38" si="40">+(AE8-S8)/100</f>
        <v>-390.17958688763434</v>
      </c>
      <c r="AF38" s="136">
        <f t="shared" ref="AF38" si="41">+(AF8-T8)/100</f>
        <v>-967.71025511532093</v>
      </c>
      <c r="AG38" s="136">
        <f t="shared" ref="AG38" si="42">+(AG8-U8)/100</f>
        <v>-1743.9824034450157</v>
      </c>
      <c r="AH38" s="136">
        <f t="shared" ref="AH38" si="43">+(AH8-V8)/100</f>
        <v>-1535.224192730775</v>
      </c>
      <c r="AI38" s="136">
        <f t="shared" ref="AI38" si="44">+(AI8-W8)/100</f>
        <v>-2067.8388109391276</v>
      </c>
      <c r="AJ38" s="136">
        <f t="shared" ref="AJ38" si="45">+(AJ8-X8)/100</f>
        <v>-3431.5263738197136</v>
      </c>
      <c r="AK38" s="136">
        <f t="shared" ref="AK38" si="46">+(AK8-Y8)/100</f>
        <v>-6072.4105443759772</v>
      </c>
      <c r="AL38" s="136">
        <f t="shared" ref="AL38" si="47">+(AL8-Z8)/100</f>
        <v>-5310.2553003682433</v>
      </c>
      <c r="AM38" s="136">
        <f t="shared" ref="AM38" si="48">+(AM8-AA8)/100</f>
        <v>-5022.7051725083356</v>
      </c>
      <c r="AN38" s="136">
        <f t="shared" ref="AN38" si="49">+(AN8-AB8)/100</f>
        <v>-7222.3980452325704</v>
      </c>
      <c r="AO38" s="136">
        <f t="shared" ref="AO38" si="50">+(AO8-AC8)/100</f>
        <v>-3587.0052306076605</v>
      </c>
      <c r="AP38" s="136">
        <f t="shared" ref="AP38" si="51">+(AP8-AD8)/100</f>
        <v>-3416.9372150844893</v>
      </c>
      <c r="AQ38" s="136">
        <f t="shared" ref="AQ38" si="52">+(AQ8-AE8)/100</f>
        <v>-187.68767185175327</v>
      </c>
      <c r="AR38" s="136">
        <f t="shared" ref="AR38" si="53">+(AR8-AF8)/100</f>
        <v>-710.59785021667835</v>
      </c>
      <c r="AS38" s="136">
        <f t="shared" ref="AS38" si="54">+(AS8-AG8)/100</f>
        <v>901.79112210400865</v>
      </c>
      <c r="AT38" s="136">
        <f t="shared" ref="AT38" si="55">+(AT8-AH8)/100</f>
        <v>-687.78400507015181</v>
      </c>
      <c r="AU38" s="136">
        <f t="shared" ref="AU38" si="56">+(AU8-AI8)/100</f>
        <v>-2844.6401486818122</v>
      </c>
      <c r="AV38" s="136">
        <f t="shared" ref="AV38" si="57">+(AV8-AJ8)/100</f>
        <v>180.24605335600208</v>
      </c>
      <c r="AW38" s="136">
        <f t="shared" ref="AW38" si="58">+(AW8-AK8)/100</f>
        <v>3959.7642712673733</v>
      </c>
      <c r="AX38" s="136">
        <f t="shared" ref="AX38" si="59">+(AX8-AL8)/100</f>
        <v>4679.928923178436</v>
      </c>
      <c r="AY38" s="136">
        <f t="shared" ref="AY38" si="60">+(AY8-AM8)/100</f>
        <v>5497.8049621677255</v>
      </c>
      <c r="AZ38" s="136">
        <f t="shared" ref="AZ38" si="61">+(AZ8-AN8)/100</f>
        <v>8593.63624479799</v>
      </c>
      <c r="BA38" s="136">
        <f t="shared" ref="BA38" si="62">+(BA8-AO8)/100</f>
        <v>4938.0125969404353</v>
      </c>
      <c r="BB38" s="136">
        <f t="shared" ref="BB38" si="63">+(BB8-AP8)/100</f>
        <v>6917.9579062008579</v>
      </c>
      <c r="BC38" s="136">
        <f t="shared" ref="BC38" si="64">+(BC8-AQ8)/100</f>
        <v>4729.7753796316774</v>
      </c>
      <c r="BD38" s="136">
        <f t="shared" ref="BD38" si="65">+(BD8-AR8)/100</f>
        <v>10891.866517100656</v>
      </c>
      <c r="BE38" s="136">
        <f t="shared" ref="BE38" si="66">+(BE8-AS8)/100</f>
        <v>9182.2193428359133</v>
      </c>
      <c r="BF38" s="136">
        <f t="shared" ref="BF38" si="67">+(BF8-AT8)/100</f>
        <v>10773.792748522954</v>
      </c>
      <c r="BG38" s="136">
        <f t="shared" ref="BG38" si="68">+(BG8-AU8)/100</f>
        <v>15303.259162831735</v>
      </c>
      <c r="BH38" s="136">
        <f t="shared" ref="BH38" si="69">+(BH8-AV8)/100</f>
        <v>12120.041088488968</v>
      </c>
      <c r="BI38" s="136">
        <f t="shared" ref="BI38" si="70">+(BI8-AW8)/100</f>
        <v>9733.5310837655325</v>
      </c>
      <c r="BJ38" s="136">
        <f t="shared" ref="BJ38" si="71">+(BJ8-AX8)/100</f>
        <v>9939.3081612748647</v>
      </c>
      <c r="BK38" s="136">
        <f t="shared" ref="BK38" si="72">+(BK8-AY8)/100</f>
        <v>7320.8517865951035</v>
      </c>
      <c r="BL38" s="136">
        <f t="shared" ref="BL38" si="73">+(BL8-AZ8)/100</f>
        <v>4386.9360863507209</v>
      </c>
      <c r="BM38" s="136">
        <f t="shared" ref="BM38" si="74">+(BM8-BA8)/100</f>
        <v>3678.0403694085403</v>
      </c>
      <c r="BN38" s="136">
        <f t="shared" ref="BN38" si="75">+(BN8-BB8)/100</f>
        <v>1963.0914477641043</v>
      </c>
      <c r="BO38" s="136">
        <v>4029.8618134161366</v>
      </c>
      <c r="BP38" s="136">
        <v>-1817.2043017686904</v>
      </c>
    </row>
    <row r="39" spans="3:68" ht="15.75">
      <c r="C39" s="67"/>
      <c r="D39" s="68"/>
      <c r="F39" s="68" t="s">
        <v>299</v>
      </c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6">
        <f>+(S8/G8-1)*100</f>
        <v>8.2163380584442169</v>
      </c>
      <c r="T39" s="136">
        <f t="shared" ref="T39:AM39" si="76">+(T8/H8-1)*100</f>
        <v>5.8650875540892766</v>
      </c>
      <c r="U39" s="136">
        <f t="shared" si="76"/>
        <v>8.1745754805105708</v>
      </c>
      <c r="V39" s="136">
        <f t="shared" si="76"/>
        <v>14.939127219956983</v>
      </c>
      <c r="W39" s="136">
        <f t="shared" si="76"/>
        <v>9.9432178318892959</v>
      </c>
      <c r="X39" s="136">
        <f t="shared" si="76"/>
        <v>14.110608038903095</v>
      </c>
      <c r="Y39" s="136">
        <f t="shared" si="76"/>
        <v>17.915895936860604</v>
      </c>
      <c r="Z39" s="136">
        <f t="shared" si="76"/>
        <v>12.260029030728713</v>
      </c>
      <c r="AA39" s="136">
        <f t="shared" si="76"/>
        <v>10.225385015093625</v>
      </c>
      <c r="AB39" s="136">
        <f t="shared" si="76"/>
        <v>14.80550682586308</v>
      </c>
      <c r="AC39" s="136">
        <f t="shared" si="76"/>
        <v>13.04472941685404</v>
      </c>
      <c r="AD39" s="136">
        <f t="shared" si="76"/>
        <v>9.4457061185530655</v>
      </c>
      <c r="AE39" s="136">
        <f t="shared" si="76"/>
        <v>-1.2366042008665201</v>
      </c>
      <c r="AF39" s="136">
        <f t="shared" si="76"/>
        <v>-3.0631434970567639</v>
      </c>
      <c r="AG39" s="136">
        <f t="shared" si="76"/>
        <v>-5.4518074447795772</v>
      </c>
      <c r="AH39" s="136">
        <f t="shared" si="76"/>
        <v>-4.7263526087075842</v>
      </c>
      <c r="AI39" s="136">
        <f t="shared" si="76"/>
        <v>-6.2919418935610043</v>
      </c>
      <c r="AJ39" s="136">
        <f t="shared" si="76"/>
        <v>-10.120014076142292</v>
      </c>
      <c r="AK39" s="136">
        <f t="shared" si="76"/>
        <v>-17.284514881177206</v>
      </c>
      <c r="AL39" s="136">
        <f t="shared" si="76"/>
        <v>-15.672072737693121</v>
      </c>
      <c r="AM39" s="136">
        <f t="shared" si="76"/>
        <v>-15.247168197822713</v>
      </c>
      <c r="AN39" s="136">
        <f t="shared" ref="AN39" si="77">+(AN8/AB8-1)*100</f>
        <v>-21.340086381282575</v>
      </c>
      <c r="AO39" s="136">
        <f t="shared" ref="AO39" si="78">+(AO8/AC8-1)*100</f>
        <v>-10.710920592555739</v>
      </c>
      <c r="AP39" s="136">
        <f t="shared" ref="AP39" si="79">+(AP8/AD8-1)*100</f>
        <v>-10.273580904825474</v>
      </c>
      <c r="AQ39" s="136">
        <f t="shared" ref="AQ39" si="80">+(AQ8/AE8-1)*100</f>
        <v>-0.60229035180923152</v>
      </c>
      <c r="AR39" s="136">
        <f t="shared" ref="AR39" si="81">+(AR8/AF8-1)*100</f>
        <v>-2.3203684730556229</v>
      </c>
      <c r="AS39" s="136">
        <f t="shared" ref="AS39" si="82">+(AS8/AG8-1)*100</f>
        <v>2.9816120449601025</v>
      </c>
      <c r="AT39" s="136">
        <f t="shared" ref="AT39" si="83">+(AT8/AH8-1)*100</f>
        <v>-2.2224581583994651</v>
      </c>
      <c r="AU39" s="136">
        <f t="shared" ref="AU39" si="84">+(AU8/AI8-1)*100</f>
        <v>-9.2367335983874916</v>
      </c>
      <c r="AV39" s="136">
        <f t="shared" ref="AV39" si="85">+(AV8/AJ8-1)*100</f>
        <v>0.59142073132496531</v>
      </c>
      <c r="AW39" s="136">
        <f t="shared" ref="AW39" si="86">+(AW8/AK8-1)*100</f>
        <v>13.626319904964991</v>
      </c>
      <c r="AX39" s="136">
        <f t="shared" ref="AX39" si="87">+(AX8/AL8-1)*100</f>
        <v>16.378678912029354</v>
      </c>
      <c r="AY39" s="136">
        <f t="shared" ref="AY39" si="88">+(AY8/AM8-1)*100</f>
        <v>19.691854395981579</v>
      </c>
      <c r="AZ39" s="136">
        <f t="shared" ref="AZ39" si="89">+(AZ8/AN8-1)*100</f>
        <v>32.280351475890569</v>
      </c>
      <c r="BA39" s="136">
        <f t="shared" ref="BA39" si="90">+(BA8/AO8-1)*100</f>
        <v>16.513861496964367</v>
      </c>
      <c r="BB39" s="136">
        <f t="shared" ref="BB39" si="91">+(BB8/AP8-1)*100</f>
        <v>23.181547586549421</v>
      </c>
      <c r="BC39" s="136">
        <f t="shared" ref="BC39" si="92">+(BC8/AQ8-1)*100</f>
        <v>15.269833370004626</v>
      </c>
      <c r="BD39" s="136">
        <f t="shared" ref="BD39" si="93">+(BD8/AR8-1)*100</f>
        <v>36.410895850789558</v>
      </c>
      <c r="BE39" s="136">
        <f t="shared" ref="BE39" si="94">+(BE8/AS8-1)*100</f>
        <v>29.480385327467708</v>
      </c>
      <c r="BF39" s="136">
        <f t="shared" ref="BF39" si="95">+(BF8/AT8-1)*100</f>
        <v>35.605002760728468</v>
      </c>
      <c r="BG39" s="136">
        <f t="shared" ref="BG39" si="96">+(BG8/AU8-1)*100</f>
        <v>54.747576485371631</v>
      </c>
      <c r="BH39" s="136">
        <f t="shared" ref="BH39" si="97">+(BH8/AV8-1)*100</f>
        <v>39.534288737686431</v>
      </c>
      <c r="BI39" s="136">
        <f t="shared" ref="BI39" si="98">+(BI8/AW8-1)*100</f>
        <v>29.478184109032533</v>
      </c>
      <c r="BJ39" s="136">
        <f t="shared" ref="BJ39" si="99">+(BJ8/AX8-1)*100</f>
        <v>29.889754275566972</v>
      </c>
      <c r="BK39" s="136">
        <f t="shared" ref="BK39" si="100">+(BK8/AY8-1)*100</f>
        <v>21.907574933681893</v>
      </c>
      <c r="BL39" s="136">
        <f t="shared" ref="BL39" si="101">+(BL8/AZ8-1)*100</f>
        <v>12.457395565846108</v>
      </c>
      <c r="BM39" s="136">
        <f t="shared" ref="BM39" si="102">+(BM8/BA8-1)*100</f>
        <v>10.556874048284005</v>
      </c>
      <c r="BN39" s="136">
        <f t="shared" ref="BN39" si="103">+(BN8/BB8-1)*100</f>
        <v>5.3402229116333189</v>
      </c>
      <c r="BO39" s="136">
        <v>11.286733492920774</v>
      </c>
      <c r="BP39" s="136">
        <v>-4.4533184221839495</v>
      </c>
    </row>
    <row r="40" spans="3:68" ht="15.75">
      <c r="C40" s="67"/>
      <c r="D40" s="68"/>
      <c r="E40" s="68" t="s">
        <v>301</v>
      </c>
      <c r="F40" s="73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6">
        <f t="shared" ref="S40:AM40" si="104">+(S9-G9)/100</f>
        <v>-4888.0170676854932</v>
      </c>
      <c r="T40" s="136">
        <f t="shared" si="104"/>
        <v>-2959.5784564316041</v>
      </c>
      <c r="U40" s="136">
        <f t="shared" si="104"/>
        <v>-7360.1009489363923</v>
      </c>
      <c r="V40" s="136">
        <f t="shared" si="104"/>
        <v>-7052.5921063798996</v>
      </c>
      <c r="W40" s="136">
        <f t="shared" si="104"/>
        <v>-7698.572286565397</v>
      </c>
      <c r="X40" s="136">
        <f t="shared" si="104"/>
        <v>-8126.6731144612722</v>
      </c>
      <c r="Y40" s="136">
        <f t="shared" si="104"/>
        <v>-7302.8806204465382</v>
      </c>
      <c r="Z40" s="136">
        <f t="shared" si="104"/>
        <v>-6884.4279360684704</v>
      </c>
      <c r="AA40" s="136">
        <f t="shared" si="104"/>
        <v>-4393.3975804747015</v>
      </c>
      <c r="AB40" s="136">
        <f t="shared" si="104"/>
        <v>-2962.5827483548014</v>
      </c>
      <c r="AC40" s="136">
        <f t="shared" si="104"/>
        <v>-1812.619209464204</v>
      </c>
      <c r="AD40" s="136">
        <f t="shared" si="104"/>
        <v>-617.75890004169662</v>
      </c>
      <c r="AE40" s="136">
        <f t="shared" si="104"/>
        <v>2767.1890168810914</v>
      </c>
      <c r="AF40" s="136">
        <f t="shared" si="104"/>
        <v>4957.2854986145048</v>
      </c>
      <c r="AG40" s="136">
        <f t="shared" si="104"/>
        <v>9502.8805166094953</v>
      </c>
      <c r="AH40" s="136">
        <f t="shared" si="104"/>
        <v>7369.2823301194958</v>
      </c>
      <c r="AI40" s="136">
        <f t="shared" si="104"/>
        <v>10208.149737866297</v>
      </c>
      <c r="AJ40" s="136">
        <f t="shared" si="104"/>
        <v>10432.437477691908</v>
      </c>
      <c r="AK40" s="136">
        <f t="shared" si="104"/>
        <v>9812.1511861966992</v>
      </c>
      <c r="AL40" s="136">
        <f t="shared" si="104"/>
        <v>10207.828975713299</v>
      </c>
      <c r="AM40" s="136">
        <f t="shared" si="104"/>
        <v>10964.902731388902</v>
      </c>
      <c r="AN40" s="136">
        <f t="shared" ref="AN40" si="105">+(AN9-AB9)/100</f>
        <v>10706.037921845</v>
      </c>
      <c r="AO40" s="136">
        <f t="shared" ref="AO40" si="106">+(AO9-AC9)/100</f>
        <v>9418.8339790138998</v>
      </c>
      <c r="AP40" s="136">
        <f t="shared" ref="AP40" si="107">+(AP9-AD9)/100</f>
        <v>8643.3746207497006</v>
      </c>
      <c r="AQ40" s="136">
        <f t="shared" ref="AQ40" si="108">+(AQ9-AE9)/100</f>
        <v>7351.1756426703041</v>
      </c>
      <c r="AR40" s="136">
        <f t="shared" ref="AR40" si="109">+(AR9-AF9)/100</f>
        <v>4622.5290989707992</v>
      </c>
      <c r="AS40" s="136">
        <f t="shared" ref="AS40" si="110">+(AS9-AG9)/100</f>
        <v>5178.0881149284987</v>
      </c>
      <c r="AT40" s="136">
        <f t="shared" ref="AT40" si="111">+(AT9-AH9)/100</f>
        <v>7913.7902616935971</v>
      </c>
      <c r="AU40" s="136">
        <f t="shared" ref="AU40" si="112">+(AU9-AI9)/100</f>
        <v>6174.3887723015059</v>
      </c>
      <c r="AV40" s="136">
        <f t="shared" ref="AV40" si="113">+(AV9-AJ9)/100</f>
        <v>6363.205099212495</v>
      </c>
      <c r="AW40" s="136">
        <f t="shared" ref="AW40" si="114">+(AW9-AK9)/100</f>
        <v>5722.0476821924913</v>
      </c>
      <c r="AX40" s="136">
        <f t="shared" ref="AX40" si="115">+(AX9-AL9)/100</f>
        <v>6526.414489663206</v>
      </c>
      <c r="AY40" s="136">
        <f t="shared" ref="AY40" si="116">+(AY9-AM9)/100</f>
        <v>4542.6473561170042</v>
      </c>
      <c r="AZ40" s="136">
        <f t="shared" ref="AZ40" si="117">+(AZ9-AN9)/100</f>
        <v>7677.8291741784988</v>
      </c>
      <c r="BA40" s="136">
        <f t="shared" ref="BA40" si="118">+(BA9-AO9)/100</f>
        <v>4738.4012941373003</v>
      </c>
      <c r="BB40" s="136">
        <f t="shared" ref="BB40" si="119">+(BB9-AP9)/100</f>
        <v>2493.7134591217969</v>
      </c>
      <c r="BC40" s="136">
        <f t="shared" ref="BC40" si="120">+(BC9-AQ9)/100</f>
        <v>2826.5168912399004</v>
      </c>
      <c r="BD40" s="136">
        <f t="shared" ref="BD40" si="121">+(BD9-AR9)/100</f>
        <v>3966.7906901720025</v>
      </c>
      <c r="BE40" s="136">
        <f t="shared" ref="BE40" si="122">+(BE9-AS9)/100</f>
        <v>2969.2821043378954</v>
      </c>
      <c r="BF40" s="136">
        <f t="shared" ref="BF40" si="123">+(BF9-AT9)/100</f>
        <v>4875.5363509636982</v>
      </c>
      <c r="BG40" s="136">
        <f t="shared" ref="BG40" si="124">+(BG9-AU9)/100</f>
        <v>2840.8840927530919</v>
      </c>
      <c r="BH40" s="136">
        <f t="shared" ref="BH40" si="125">+(BH9-AV9)/100</f>
        <v>6019.4398628248882</v>
      </c>
      <c r="BI40" s="136">
        <f t="shared" ref="BI40" si="126">+(BI9-AW9)/100</f>
        <v>6767.4923562479999</v>
      </c>
      <c r="BJ40" s="136">
        <f t="shared" ref="BJ40" si="127">+(BJ9-AX9)/100</f>
        <v>6472.6542463632022</v>
      </c>
      <c r="BK40" s="136">
        <f t="shared" ref="BK40" si="128">+(BK9-AY9)/100</f>
        <v>8082.9274614333917</v>
      </c>
      <c r="BL40" s="136">
        <f t="shared" ref="BL40" si="129">+(BL9-AZ9)/100</f>
        <v>5570.6127680173986</v>
      </c>
      <c r="BM40" s="136">
        <f t="shared" ref="BM40" si="130">+(BM9-BA9)/100</f>
        <v>9005.1812076677052</v>
      </c>
      <c r="BN40" s="136">
        <f t="shared" ref="BN40" si="131">+(BN9-BB9)/100</f>
        <v>11483.837448161799</v>
      </c>
      <c r="BO40" s="136">
        <v>6472.3501301191891</v>
      </c>
      <c r="BP40" s="136">
        <v>6977.5294771037061</v>
      </c>
    </row>
    <row r="41" spans="3:68" ht="15.75">
      <c r="C41" s="67"/>
      <c r="D41" s="68"/>
      <c r="F41" s="68" t="s">
        <v>299</v>
      </c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6">
        <f>+((S9/G9-1))*100</f>
        <v>107.68091005104283</v>
      </c>
      <c r="T41" s="136">
        <f t="shared" ref="T41:AM41" si="132">+((T9/H9-1))*100</f>
        <v>52.879078495651811</v>
      </c>
      <c r="U41" s="136">
        <f t="shared" si="132"/>
        <v>152.60033647686964</v>
      </c>
      <c r="V41" s="136">
        <f t="shared" si="132"/>
        <v>136.11314782364533</v>
      </c>
      <c r="W41" s="136">
        <f t="shared" si="132"/>
        <v>152.71286714622025</v>
      </c>
      <c r="X41" s="136">
        <f t="shared" si="132"/>
        <v>152.05910203462793</v>
      </c>
      <c r="Y41" s="136">
        <f t="shared" si="132"/>
        <v>130.44386284259267</v>
      </c>
      <c r="Z41" s="136">
        <f t="shared" si="132"/>
        <v>105.93416005877457</v>
      </c>
      <c r="AA41" s="136">
        <f t="shared" si="132"/>
        <v>57.760895274173826</v>
      </c>
      <c r="AB41" s="136">
        <f t="shared" si="132"/>
        <v>33.311085959138943</v>
      </c>
      <c r="AC41" s="136">
        <f t="shared" si="132"/>
        <v>20.936125807333241</v>
      </c>
      <c r="AD41" s="136">
        <f t="shared" si="132"/>
        <v>7.4552849314585279</v>
      </c>
      <c r="AE41" s="136">
        <f t="shared" si="132"/>
        <v>-29.352713166080736</v>
      </c>
      <c r="AF41" s="136">
        <f t="shared" si="132"/>
        <v>-57.93618524124917</v>
      </c>
      <c r="AG41" s="136">
        <f t="shared" si="132"/>
        <v>-77.999723687317797</v>
      </c>
      <c r="AH41" s="136">
        <f t="shared" si="132"/>
        <v>-60.236029226131024</v>
      </c>
      <c r="AI41" s="136">
        <f t="shared" si="132"/>
        <v>-80.12814999312188</v>
      </c>
      <c r="AJ41" s="136">
        <f t="shared" si="132"/>
        <v>-77.443154753564869</v>
      </c>
      <c r="AK41" s="136">
        <f t="shared" si="132"/>
        <v>-76.055133761101118</v>
      </c>
      <c r="AL41" s="136">
        <f t="shared" si="132"/>
        <v>-76.273409750457418</v>
      </c>
      <c r="AM41" s="136">
        <f t="shared" si="132"/>
        <v>-91.377407164969156</v>
      </c>
      <c r="AN41" s="136">
        <f t="shared" ref="AN41" si="133">+((AN9/AB9-1))*100</f>
        <v>-90.298557531704247</v>
      </c>
      <c r="AO41" s="136">
        <f t="shared" ref="AO41" si="134">+((AO9/AC9-1))*100</f>
        <v>-89.956144046424555</v>
      </c>
      <c r="AP41" s="136">
        <f t="shared" ref="AP41" si="135">+((AP9/AD9-1))*100</f>
        <v>-97.073523094854593</v>
      </c>
      <c r="AQ41" s="136">
        <f t="shared" ref="AQ41" si="136">+((AQ9/AE9-1))*100</f>
        <v>-110.37500525224104</v>
      </c>
      <c r="AR41" s="136">
        <f t="shared" ref="AR41" si="137">+((AR9/AF9-1))*100</f>
        <v>-128.43309908576839</v>
      </c>
      <c r="AS41" s="136">
        <f t="shared" ref="AS41" si="138">+((AS9/AG9-1))*100</f>
        <v>-193.18753299627238</v>
      </c>
      <c r="AT41" s="136">
        <f t="shared" ref="AT41" si="139">+((AT9/AH9-1))*100</f>
        <v>-162.67691580538778</v>
      </c>
      <c r="AU41" s="136">
        <f t="shared" ref="AU41" si="140">+((AU9/AI9-1))*100</f>
        <v>-243.88986596081162</v>
      </c>
      <c r="AV41" s="136">
        <f t="shared" ref="AV41" si="141">+((AV9/AJ9-1))*100</f>
        <v>-209.40874171946047</v>
      </c>
      <c r="AW41" s="136">
        <f t="shared" ref="AW41" si="142">+((AW9/AK9-1))*100</f>
        <v>-185.22660234119962</v>
      </c>
      <c r="AX41" s="136">
        <f t="shared" ref="AX41" si="143">+((AX9/AL9-1))*100</f>
        <v>-205.53183443291115</v>
      </c>
      <c r="AY41" s="136">
        <f t="shared" ref="AY41" si="144">+((AY9/AM9-1))*100</f>
        <v>-439.04111482584688</v>
      </c>
      <c r="AZ41" s="136">
        <f t="shared" ref="AZ41" si="145">+((AZ9/AN9-1))*100</f>
        <v>-667.50445412286194</v>
      </c>
      <c r="BA41" s="136">
        <f t="shared" ref="BA41" si="146">+((BA9/AO9-1))*100</f>
        <v>-450.57288421375148</v>
      </c>
      <c r="BB41" s="136">
        <f t="shared" ref="BB41" si="147">+((BB9/AP9-1))*100</f>
        <v>-957.01534924202883</v>
      </c>
      <c r="BC41" s="136">
        <f t="shared" ref="BC41" si="148">+((BC9/AQ9-1))*100</f>
        <v>409.05075408674236</v>
      </c>
      <c r="BD41" s="136">
        <f t="shared" ref="BD41" si="149">+((BD9/AR9-1))*100</f>
        <v>387.62554980494724</v>
      </c>
      <c r="BE41" s="136">
        <f t="shared" ref="BE41" si="150">+((BE9/AS9-1))*100</f>
        <v>118.87849720309931</v>
      </c>
      <c r="BF41" s="136">
        <f t="shared" ref="BF41" si="151">+((BF9/AT9-1))*100</f>
        <v>159.90283923470847</v>
      </c>
      <c r="BG41" s="136">
        <f t="shared" ref="BG41" si="152">+((BG9/AU9-1))*100</f>
        <v>77.987157348662578</v>
      </c>
      <c r="BH41" s="136">
        <f t="shared" ref="BH41" si="153">+((BH9/AV9-1))*100</f>
        <v>181.06017767646816</v>
      </c>
      <c r="BI41" s="136">
        <f t="shared" ref="BI41" si="154">+((BI9/AW9-1))*100</f>
        <v>257.04223378381283</v>
      </c>
      <c r="BJ41" s="136">
        <f t="shared" ref="BJ41" si="155">+((BJ9/AX9-1))*100</f>
        <v>193.15384931905655</v>
      </c>
      <c r="BK41" s="136">
        <f t="shared" ref="BK41" si="156">+((BK9/AY9-1))*100</f>
        <v>230.4159200615166</v>
      </c>
      <c r="BL41" s="136">
        <f t="shared" ref="BL41" si="157">+((BL9/AZ9-1))*100</f>
        <v>85.339367277268963</v>
      </c>
      <c r="BM41" s="136">
        <f t="shared" ref="BM41" si="158">+((BM9/BA9-1))*100</f>
        <v>244.25718547999784</v>
      </c>
      <c r="BN41" s="136">
        <f t="shared" ref="BN41" si="159">+((BN9/BB9-1))*100</f>
        <v>514.24584373572304</v>
      </c>
      <c r="BO41" s="136">
        <v>184.00368910768185</v>
      </c>
      <c r="BP41" s="136">
        <v>139.82612970312496</v>
      </c>
    </row>
    <row r="42" spans="3:68">
      <c r="C42" s="68"/>
      <c r="D42" s="68"/>
      <c r="E42" s="68" t="s">
        <v>282</v>
      </c>
      <c r="F42" s="6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6">
        <f t="shared" ref="S42:AM42" si="160">+(S10-G10)/100</f>
        <v>1012.9833006216001</v>
      </c>
      <c r="T42" s="136">
        <f t="shared" si="160"/>
        <v>-29.271912502100005</v>
      </c>
      <c r="U42" s="136">
        <f t="shared" si="160"/>
        <v>922.86963035839983</v>
      </c>
      <c r="V42" s="136">
        <f t="shared" si="160"/>
        <v>823.73603283570003</v>
      </c>
      <c r="W42" s="136">
        <f t="shared" si="160"/>
        <v>872.66766219699991</v>
      </c>
      <c r="X42" s="136">
        <f t="shared" si="160"/>
        <v>128.48705163</v>
      </c>
      <c r="Y42" s="136">
        <f t="shared" si="160"/>
        <v>-57.384993625300048</v>
      </c>
      <c r="Z42" s="136">
        <f t="shared" si="160"/>
        <v>-711.2707290674</v>
      </c>
      <c r="AA42" s="136">
        <f t="shared" si="160"/>
        <v>-1286.6170560152</v>
      </c>
      <c r="AB42" s="136">
        <f t="shared" si="160"/>
        <v>-1290.4367702040997</v>
      </c>
      <c r="AC42" s="136">
        <f t="shared" si="160"/>
        <v>-920.74095939009999</v>
      </c>
      <c r="AD42" s="136">
        <f t="shared" si="160"/>
        <v>-750.36557847469987</v>
      </c>
      <c r="AE42" s="136">
        <f t="shared" si="160"/>
        <v>-789.27050807660009</v>
      </c>
      <c r="AF42" s="136">
        <f t="shared" si="160"/>
        <v>244.66137239779997</v>
      </c>
      <c r="AG42" s="136">
        <f t="shared" si="160"/>
        <v>-749.73025804170004</v>
      </c>
      <c r="AH42" s="136">
        <f t="shared" si="160"/>
        <v>-720.58863587490009</v>
      </c>
      <c r="AI42" s="136">
        <f t="shared" si="160"/>
        <v>-710.63962901929972</v>
      </c>
      <c r="AJ42" s="136">
        <f t="shared" si="160"/>
        <v>66.107274005799951</v>
      </c>
      <c r="AK42" s="136">
        <f t="shared" si="160"/>
        <v>69.13199475120004</v>
      </c>
      <c r="AL42" s="136">
        <f t="shared" si="160"/>
        <v>83.556599527499969</v>
      </c>
      <c r="AM42" s="136">
        <f t="shared" si="160"/>
        <v>95.032452077900047</v>
      </c>
      <c r="AN42" s="136">
        <f t="shared" ref="AN42:AN44" si="161">+(AN10-AB10)/100</f>
        <v>962.33663660620016</v>
      </c>
      <c r="AO42" s="136">
        <f t="shared" ref="AO42:AO44" si="162">+(AO10-AC10)/100</f>
        <v>259.73883169060008</v>
      </c>
      <c r="AP42" s="136">
        <f t="shared" ref="AP42:AP44" si="163">+(AP10-AD10)/100</f>
        <v>185.98263858800004</v>
      </c>
      <c r="AQ42" s="136">
        <f t="shared" ref="AQ42:AQ44" si="164">+(AQ10-AE10)/100</f>
        <v>-7.1560445502999936</v>
      </c>
      <c r="AR42" s="136">
        <f t="shared" ref="AR42:AR44" si="165">+(AR10-AF10)/100</f>
        <v>-15.733050751900009</v>
      </c>
      <c r="AS42" s="136">
        <f t="shared" ref="AS42:AS44" si="166">+(AS10-AG10)/100</f>
        <v>-22.707094164399969</v>
      </c>
      <c r="AT42" s="136">
        <f t="shared" ref="AT42:AT44" si="167">+(AT10-AH10)/100</f>
        <v>-136.88881907980002</v>
      </c>
      <c r="AU42" s="136">
        <f t="shared" ref="AU42:AU44" si="168">+(AU10-AI10)/100</f>
        <v>-131.9557597573</v>
      </c>
      <c r="AV42" s="136">
        <f t="shared" ref="AV42:AV44" si="169">+(AV10-AJ10)/100</f>
        <v>-138.06021156139997</v>
      </c>
      <c r="AW42" s="136">
        <f t="shared" ref="AW42:AW44" si="170">+(AW10-AK10)/100</f>
        <v>-95.380722501700006</v>
      </c>
      <c r="AX42" s="136">
        <f t="shared" ref="AX42:AX44" si="171">+(AX10-AL10)/100</f>
        <v>-129.07887809779996</v>
      </c>
      <c r="AY42" s="136">
        <f t="shared" ref="AY42:AY44" si="172">+(AY10-AM10)/100</f>
        <v>-98.873758338600013</v>
      </c>
      <c r="AZ42" s="136">
        <f t="shared" ref="AZ42:AZ44" si="173">+(AZ10-AN10)/100</f>
        <v>-922.89877860950014</v>
      </c>
      <c r="BA42" s="136">
        <f t="shared" ref="BA42:BA44" si="174">+(BA10-AO10)/100</f>
        <v>-264.00272955560001</v>
      </c>
      <c r="BB42" s="136">
        <f t="shared" ref="BB42:BB44" si="175">+(BB10-AP10)/100</f>
        <v>-169.62089856870003</v>
      </c>
      <c r="BC42" s="136">
        <f t="shared" ref="BC42:BC44" si="176">+(BC10-AQ10)/100</f>
        <v>-0.30387306399999942</v>
      </c>
      <c r="BD42" s="136">
        <f t="shared" ref="BD42:BD44" si="177">+(BD10-AR10)/100</f>
        <v>108.60605001220007</v>
      </c>
      <c r="BE42" s="136">
        <f t="shared" ref="BE42:BE44" si="178">+(BE10-AS10)/100</f>
        <v>111.13356011969998</v>
      </c>
      <c r="BF42" s="136">
        <f t="shared" ref="BF42:BF44" si="179">+(BF10-AT10)/100</f>
        <v>282.93883195179995</v>
      </c>
      <c r="BG42" s="136">
        <f t="shared" ref="BG42:BG44" si="180">+(BG10-AU10)/100</f>
        <v>309.38025106159995</v>
      </c>
      <c r="BH42" s="136">
        <f t="shared" ref="BH42:BH44" si="181">+(BH10-AV10)/100</f>
        <v>329.5651480715</v>
      </c>
      <c r="BI42" s="136">
        <f t="shared" ref="BI42:BI44" si="182">+(BI10-AW10)/100</f>
        <v>178.08568843909998</v>
      </c>
      <c r="BJ42" s="136">
        <f t="shared" ref="BJ42:BJ44" si="183">+(BJ10-AX10)/100</f>
        <v>182.33682315420003</v>
      </c>
      <c r="BK42" s="136">
        <f t="shared" ref="BK42:BK44" si="184">+(BK10-AY10)/100</f>
        <v>137.63999729789998</v>
      </c>
      <c r="BL42" s="136">
        <f t="shared" ref="BL42:BL44" si="185">+(BL10-AZ10)/100</f>
        <v>190.87840649450001</v>
      </c>
      <c r="BM42" s="136">
        <f t="shared" ref="BM42:BM44" si="186">+(BM10-BA10)/100</f>
        <v>255.75757090220003</v>
      </c>
      <c r="BN42" s="136">
        <f t="shared" ref="BN42:BN44" si="187">+(BN10-BB10)/100</f>
        <v>15.630181935800028</v>
      </c>
      <c r="BO42" s="136">
        <v>-281.93676833929999</v>
      </c>
      <c r="BP42" s="136">
        <v>-385.17844505330004</v>
      </c>
    </row>
    <row r="43" spans="3:68">
      <c r="C43" s="68"/>
      <c r="D43" s="68"/>
      <c r="E43" s="68" t="s">
        <v>283</v>
      </c>
      <c r="F43" s="68"/>
      <c r="G43" s="124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6">
        <f t="shared" ref="S43:S44" si="188">+(S11-G11)/100</f>
        <v>985.67070772600016</v>
      </c>
      <c r="T43" s="136">
        <f t="shared" ref="T43:AC44" si="189">+(T11-H11)/100</f>
        <v>21.948010051800001</v>
      </c>
      <c r="U43" s="136">
        <f t="shared" si="189"/>
        <v>913.27920738839998</v>
      </c>
      <c r="V43" s="136">
        <f t="shared" si="189"/>
        <v>866.87647737500015</v>
      </c>
      <c r="W43" s="136">
        <f t="shared" si="189"/>
        <v>910.12437819339993</v>
      </c>
      <c r="X43" s="136">
        <f t="shared" si="189"/>
        <v>155.95312806679999</v>
      </c>
      <c r="Y43" s="136">
        <f t="shared" si="189"/>
        <v>-44.522761277999997</v>
      </c>
      <c r="Z43" s="136">
        <f t="shared" si="189"/>
        <v>-263.9557509672</v>
      </c>
      <c r="AA43" s="136">
        <f t="shared" si="189"/>
        <v>-581.18872140680003</v>
      </c>
      <c r="AB43" s="136">
        <f t="shared" si="189"/>
        <v>-587.56838101939991</v>
      </c>
      <c r="AC43" s="136">
        <f t="shared" si="189"/>
        <v>-564.21401797400006</v>
      </c>
      <c r="AD43" s="136">
        <f t="shared" ref="AD43:AM44" si="190">+(AD11-R11)/100</f>
        <v>-643.52733384699991</v>
      </c>
      <c r="AE43" s="136">
        <f t="shared" si="190"/>
        <v>-985.4275982800001</v>
      </c>
      <c r="AF43" s="136">
        <f t="shared" si="190"/>
        <v>-25.8810604753</v>
      </c>
      <c r="AG43" s="136">
        <f t="shared" si="190"/>
        <v>-960.07514500629998</v>
      </c>
      <c r="AH43" s="136">
        <f t="shared" si="190"/>
        <v>-961.39181587960013</v>
      </c>
      <c r="AI43" s="136">
        <f t="shared" si="190"/>
        <v>-962.01245856459991</v>
      </c>
      <c r="AJ43" s="136">
        <f t="shared" si="190"/>
        <v>-201.96784716409999</v>
      </c>
      <c r="AK43" s="136">
        <f t="shared" si="190"/>
        <v>-1.9899501832000004</v>
      </c>
      <c r="AL43" s="136">
        <f t="shared" si="190"/>
        <v>-1.0364004251000005</v>
      </c>
      <c r="AM43" s="136">
        <f t="shared" si="190"/>
        <v>-6.3371851861000001</v>
      </c>
      <c r="AN43" s="136">
        <f t="shared" si="161"/>
        <v>561.52648463690014</v>
      </c>
      <c r="AO43" s="136">
        <f t="shared" si="162"/>
        <v>87.119201177799994</v>
      </c>
      <c r="AP43" s="136">
        <f t="shared" si="163"/>
        <v>86.396023520599996</v>
      </c>
      <c r="AQ43" s="136">
        <f t="shared" si="164"/>
        <v>47.395674330800006</v>
      </c>
      <c r="AR43" s="136">
        <f t="shared" si="165"/>
        <v>48.217834047299995</v>
      </c>
      <c r="AS43" s="136">
        <f t="shared" si="166"/>
        <v>49.243330826400005</v>
      </c>
      <c r="AT43" s="136">
        <f t="shared" si="167"/>
        <v>53.262402660499994</v>
      </c>
      <c r="AU43" s="136">
        <f t="shared" si="168"/>
        <v>52.311359040999996</v>
      </c>
      <c r="AV43" s="136">
        <f t="shared" si="169"/>
        <v>54.789040201699997</v>
      </c>
      <c r="AW43" s="136">
        <f t="shared" si="170"/>
        <v>63.571229230799993</v>
      </c>
      <c r="AX43" s="136">
        <f t="shared" si="171"/>
        <v>59.762427971700006</v>
      </c>
      <c r="AY43" s="136">
        <f t="shared" si="172"/>
        <v>60.673681557600005</v>
      </c>
      <c r="AZ43" s="136">
        <f t="shared" si="173"/>
        <v>-494.78060033300011</v>
      </c>
      <c r="BA43" s="136">
        <f t="shared" si="174"/>
        <v>-17.211739792399968</v>
      </c>
      <c r="BB43" s="136">
        <f t="shared" si="175"/>
        <v>-14.581484446900014</v>
      </c>
      <c r="BC43" s="136">
        <f t="shared" si="176"/>
        <v>27.6745111231</v>
      </c>
      <c r="BD43" s="136">
        <f t="shared" si="177"/>
        <v>45.051632148899991</v>
      </c>
      <c r="BE43" s="136">
        <f t="shared" si="178"/>
        <v>46.72367628609998</v>
      </c>
      <c r="BF43" s="136">
        <f t="shared" si="179"/>
        <v>45.510588643100007</v>
      </c>
      <c r="BG43" s="136">
        <f t="shared" si="180"/>
        <v>65.371550654200021</v>
      </c>
      <c r="BH43" s="136">
        <f t="shared" si="181"/>
        <v>56.850444823499991</v>
      </c>
      <c r="BI43" s="136">
        <f t="shared" si="182"/>
        <v>-49.635001000099983</v>
      </c>
      <c r="BJ43" s="136">
        <f t="shared" si="183"/>
        <v>-49.120912104100007</v>
      </c>
      <c r="BK43" s="136">
        <f t="shared" si="184"/>
        <v>-47.785166850999993</v>
      </c>
      <c r="BL43" s="136">
        <f t="shared" si="185"/>
        <v>-55.587372695899994</v>
      </c>
      <c r="BM43" s="136">
        <f t="shared" si="186"/>
        <v>-55.94979667150001</v>
      </c>
      <c r="BN43" s="136">
        <f t="shared" si="187"/>
        <v>-56.521657704499987</v>
      </c>
      <c r="BO43" s="136">
        <v>-64.4192276271</v>
      </c>
      <c r="BP43" s="136">
        <v>-82.832845458499975</v>
      </c>
    </row>
    <row r="44" spans="3:68">
      <c r="C44" s="68"/>
      <c r="D44" s="68"/>
      <c r="E44" s="68" t="s">
        <v>284</v>
      </c>
      <c r="F44" s="6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6">
        <f t="shared" si="188"/>
        <v>4137.9758876243004</v>
      </c>
      <c r="T44" s="136">
        <f t="shared" si="189"/>
        <v>4910.9441531859993</v>
      </c>
      <c r="U44" s="136">
        <f t="shared" si="189"/>
        <v>4852.0220166482941</v>
      </c>
      <c r="V44" s="136">
        <f t="shared" si="189"/>
        <v>6706.7885792009065</v>
      </c>
      <c r="W44" s="136">
        <f t="shared" si="189"/>
        <v>3895.5242436040007</v>
      </c>
      <c r="X44" s="136">
        <f t="shared" si="189"/>
        <v>4311.3670733589961</v>
      </c>
      <c r="Y44" s="136">
        <f t="shared" si="189"/>
        <v>4192.5240846219058</v>
      </c>
      <c r="Z44" s="136">
        <f t="shared" si="189"/>
        <v>4478.2521960829008</v>
      </c>
      <c r="AA44" s="136">
        <f t="shared" si="189"/>
        <v>3520.365841572499</v>
      </c>
      <c r="AB44" s="136">
        <f t="shared" si="189"/>
        <v>4071.4599954311038</v>
      </c>
      <c r="AC44" s="136">
        <f t="shared" si="189"/>
        <v>4038.0066052388029</v>
      </c>
      <c r="AD44" s="136">
        <f t="shared" si="190"/>
        <v>3669.8906213759956</v>
      </c>
      <c r="AE44" s="136">
        <f t="shared" si="190"/>
        <v>3706.492122476101</v>
      </c>
      <c r="AF44" s="136">
        <f t="shared" si="190"/>
        <v>4283.8605609665065</v>
      </c>
      <c r="AG44" s="136">
        <f t="shared" si="190"/>
        <v>3714.1143517905102</v>
      </c>
      <c r="AH44" s="136">
        <f t="shared" si="190"/>
        <v>4062.9889034300995</v>
      </c>
      <c r="AI44" s="136">
        <f t="shared" si="190"/>
        <v>4347.4500232851042</v>
      </c>
      <c r="AJ44" s="136">
        <f t="shared" si="190"/>
        <v>4649.4418567080984</v>
      </c>
      <c r="AK44" s="136">
        <f t="shared" si="190"/>
        <v>4487.773611405697</v>
      </c>
      <c r="AL44" s="136">
        <f t="shared" si="190"/>
        <v>5003.5846390281013</v>
      </c>
      <c r="AM44" s="136">
        <f t="shared" si="190"/>
        <v>5601.1821935688004</v>
      </c>
      <c r="AN44" s="136">
        <f t="shared" si="161"/>
        <v>4446.8001869344016</v>
      </c>
      <c r="AO44" s="136">
        <f t="shared" si="162"/>
        <v>5177.3742832556045</v>
      </c>
      <c r="AP44" s="136">
        <f t="shared" si="163"/>
        <v>5296.9987570659023</v>
      </c>
      <c r="AQ44" s="136">
        <f t="shared" si="164"/>
        <v>315.26074633810202</v>
      </c>
      <c r="AR44" s="136">
        <f t="shared" si="165"/>
        <v>234.50965375709814</v>
      </c>
      <c r="AS44" s="136">
        <f t="shared" si="166"/>
        <v>631.97037783519363</v>
      </c>
      <c r="AT44" s="136">
        <f t="shared" si="167"/>
        <v>274.89201180350034</v>
      </c>
      <c r="AU44" s="136">
        <f t="shared" si="168"/>
        <v>-325.77705222650434</v>
      </c>
      <c r="AV44" s="136">
        <f t="shared" si="169"/>
        <v>-1033.6941979308938</v>
      </c>
      <c r="AW44" s="136">
        <f t="shared" si="170"/>
        <v>-267.19560524119532</v>
      </c>
      <c r="AX44" s="136">
        <f t="shared" si="171"/>
        <v>-91.267976070703014</v>
      </c>
      <c r="AY44" s="136">
        <f t="shared" si="172"/>
        <v>-443.46250253550244</v>
      </c>
      <c r="AZ44" s="136">
        <f t="shared" si="173"/>
        <v>1500.6519192640017</v>
      </c>
      <c r="BA44" s="136">
        <f t="shared" si="174"/>
        <v>6.2942918154923246</v>
      </c>
      <c r="BB44" s="136">
        <f t="shared" si="175"/>
        <v>-350.28072468840054</v>
      </c>
      <c r="BC44" s="136">
        <f t="shared" si="176"/>
        <v>5023.7937233611847</v>
      </c>
      <c r="BD44" s="136">
        <f t="shared" si="177"/>
        <v>6375.9959406034977</v>
      </c>
      <c r="BE44" s="136">
        <f t="shared" si="178"/>
        <v>6274.0608282573012</v>
      </c>
      <c r="BF44" s="136">
        <f t="shared" si="179"/>
        <v>6443.0417274786023</v>
      </c>
      <c r="BG44" s="136">
        <f t="shared" si="180"/>
        <v>7213.9567481548993</v>
      </c>
      <c r="BH44" s="136">
        <f t="shared" si="181"/>
        <v>7154.7531783181939</v>
      </c>
      <c r="BI44" s="136">
        <f t="shared" si="182"/>
        <v>6608.9548120539912</v>
      </c>
      <c r="BJ44" s="136">
        <f t="shared" si="183"/>
        <v>6609.3712145932113</v>
      </c>
      <c r="BK44" s="136">
        <f t="shared" si="184"/>
        <v>6614.0517544110116</v>
      </c>
      <c r="BL44" s="136">
        <f t="shared" si="185"/>
        <v>5575.9575074845043</v>
      </c>
      <c r="BM44" s="136">
        <f t="shared" si="186"/>
        <v>6090.6957467530992</v>
      </c>
      <c r="BN44" s="136">
        <f t="shared" si="187"/>
        <v>5770.0673383384947</v>
      </c>
      <c r="BO44" s="136">
        <v>-55.753244375879873</v>
      </c>
      <c r="BP44" s="136">
        <v>-2376.5015934182052</v>
      </c>
    </row>
    <row r="45" spans="3:68">
      <c r="C45" s="68"/>
      <c r="D45" s="68"/>
      <c r="F45" s="68" t="s">
        <v>299</v>
      </c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6">
        <f>+(S12/G12-1)*100</f>
        <v>20.323344932369181</v>
      </c>
      <c r="T45" s="136">
        <f t="shared" ref="T45:AM45" si="191">+(T12/H12-1)*100</f>
        <v>25.369440216170712</v>
      </c>
      <c r="U45" s="136">
        <f t="shared" si="191"/>
        <v>24.35418346225773</v>
      </c>
      <c r="V45" s="136">
        <f t="shared" si="191"/>
        <v>36.749602066098383</v>
      </c>
      <c r="W45" s="136">
        <f t="shared" si="191"/>
        <v>18.356929922507902</v>
      </c>
      <c r="X45" s="136">
        <f t="shared" si="191"/>
        <v>20.364856937850394</v>
      </c>
      <c r="Y45" s="136">
        <f t="shared" si="191"/>
        <v>19.340404065612393</v>
      </c>
      <c r="Z45" s="136">
        <f t="shared" si="191"/>
        <v>20.838781841074152</v>
      </c>
      <c r="AA45" s="136">
        <f t="shared" si="191"/>
        <v>15.678721428609155</v>
      </c>
      <c r="AB45" s="136">
        <f t="shared" si="191"/>
        <v>18.212715663197599</v>
      </c>
      <c r="AC45" s="136">
        <f t="shared" si="191"/>
        <v>17.730889450729357</v>
      </c>
      <c r="AD45" s="136">
        <f t="shared" si="191"/>
        <v>15.571568939271764</v>
      </c>
      <c r="AE45" s="136">
        <f t="shared" si="191"/>
        <v>15.129355136626476</v>
      </c>
      <c r="AF45" s="136">
        <f t="shared" si="191"/>
        <v>17.651821559309887</v>
      </c>
      <c r="AG45" s="136">
        <f t="shared" si="191"/>
        <v>14.991520436108718</v>
      </c>
      <c r="AH45" s="136">
        <f t="shared" si="191"/>
        <v>16.280119547457762</v>
      </c>
      <c r="AI45" s="136">
        <f t="shared" si="191"/>
        <v>17.309122252079923</v>
      </c>
      <c r="AJ45" s="136">
        <f t="shared" si="191"/>
        <v>18.24599199421646</v>
      </c>
      <c r="AK45" s="136">
        <f t="shared" si="191"/>
        <v>17.347360895926101</v>
      </c>
      <c r="AL45" s="136">
        <f t="shared" si="191"/>
        <v>19.268091169318492</v>
      </c>
      <c r="AM45" s="136">
        <f t="shared" si="191"/>
        <v>21.564980273045919</v>
      </c>
      <c r="AN45" s="136">
        <f t="shared" ref="AN45" si="192">+(AN12/AB12-1)*100</f>
        <v>16.827048883840124</v>
      </c>
      <c r="AO45" s="136">
        <f t="shared" ref="AO45" si="193">+(AO12/AC12-1)*100</f>
        <v>19.310016021664865</v>
      </c>
      <c r="AP45" s="136">
        <f t="shared" ref="AP45" si="194">+(AP12/AD12-1)*100</f>
        <v>19.44724628266481</v>
      </c>
      <c r="AQ45" s="136">
        <f t="shared" ref="AQ45" si="195">+(AQ12/AE12-1)*100</f>
        <v>1.1177409524651738</v>
      </c>
      <c r="AR45" s="136">
        <f t="shared" ref="AR45" si="196">+(AR12/AF12-1)*100</f>
        <v>0.82132732597106628</v>
      </c>
      <c r="AS45" s="136">
        <f t="shared" ref="AS45" si="197">+(AS12/AG12-1)*100</f>
        <v>2.2183052964560357</v>
      </c>
      <c r="AT45" s="136">
        <f t="shared" ref="AT45" si="198">+(AT12/AH12-1)*100</f>
        <v>0.94725870183560712</v>
      </c>
      <c r="AU45" s="136">
        <f t="shared" ref="AU45" si="199">+(AU12/AI12-1)*100</f>
        <v>-1.1056792290036421</v>
      </c>
      <c r="AV45" s="136">
        <f t="shared" ref="AV45" si="200">+(AV12/AJ12-1)*100</f>
        <v>-3.4306175776662173</v>
      </c>
      <c r="AW45" s="136">
        <f t="shared" ref="AW45" si="201">+(AW12/AK12-1)*100</f>
        <v>-0.88015357422581708</v>
      </c>
      <c r="AX45" s="136">
        <f t="shared" ref="AX45" si="202">+(AX12/AL12-1)*100</f>
        <v>-0.29468063241930853</v>
      </c>
      <c r="AY45" s="136">
        <f t="shared" ref="AY45" si="203">+(AY12/AM12-1)*100</f>
        <v>-1.4044871989603358</v>
      </c>
      <c r="AZ45" s="136">
        <f t="shared" ref="AZ45" si="204">+(AZ12/AN12-1)*100</f>
        <v>4.8606785712888234</v>
      </c>
      <c r="BA45" s="136">
        <f t="shared" ref="BA45" si="205">+(BA12/AO12-1)*100</f>
        <v>1.9676282156666502E-2</v>
      </c>
      <c r="BB45" s="136">
        <f t="shared" ref="BB45" si="206">+(BB12/AP12-1)*100</f>
        <v>-1.076634619733885</v>
      </c>
      <c r="BC45" s="136">
        <f t="shared" ref="BC45" si="207">+(BC12/AQ12-1)*100</f>
        <v>17.614718382092232</v>
      </c>
      <c r="BD45" s="136">
        <f t="shared" ref="BD45" si="208">+(BD12/AR12-1)*100</f>
        <v>22.148849288610585</v>
      </c>
      <c r="BE45" s="136">
        <f t="shared" ref="BE45" si="209">+(BE12/AS12-1)*100</f>
        <v>21.544907928643276</v>
      </c>
      <c r="BF45" s="136">
        <f t="shared" ref="BF45" si="210">+(BF12/AT12-1)*100</f>
        <v>21.993933013850373</v>
      </c>
      <c r="BG45" s="136">
        <f t="shared" ref="BG45" si="211">+(BG12/AU12-1)*100</f>
        <v>24.757731234327672</v>
      </c>
      <c r="BH45" s="136">
        <f t="shared" ref="BH45" si="212">+(BH12/AV12-1)*100</f>
        <v>24.588692290834334</v>
      </c>
      <c r="BI45" s="136">
        <f t="shared" ref="BI45" si="213">+(BI12/AW12-1)*100</f>
        <v>21.963487851479545</v>
      </c>
      <c r="BJ45" s="136">
        <f t="shared" ref="BJ45" si="214">+(BJ12/AX12-1)*100</f>
        <v>21.403016638271843</v>
      </c>
      <c r="BK45" s="136">
        <f t="shared" ref="BK45" si="215">+(BK12/AY12-1)*100</f>
        <v>21.245713492566921</v>
      </c>
      <c r="BL45" s="136">
        <f t="shared" ref="BL45" si="216">+(BL12/AZ12-1)*100</f>
        <v>17.223591895326116</v>
      </c>
      <c r="BM45" s="136">
        <f t="shared" ref="BM45" si="217">+(BM12/BA12-1)*100</f>
        <v>19.036084709092261</v>
      </c>
      <c r="BN45" s="136">
        <f t="shared" ref="BN45" si="218">+(BN12/BB12-1)*100</f>
        <v>17.928093148303613</v>
      </c>
      <c r="BO45" s="136">
        <v>-0.16620817351011841</v>
      </c>
      <c r="BP45" s="136">
        <v>-6.7585240866306791</v>
      </c>
    </row>
    <row r="46" spans="3:68">
      <c r="C46" s="68"/>
      <c r="D46" s="68"/>
      <c r="E46" s="68" t="s">
        <v>223</v>
      </c>
      <c r="F46" s="73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6">
        <f t="shared" ref="S46:AM46" si="219">+(S13-G13)/100</f>
        <v>2099.2681298155103</v>
      </c>
      <c r="T46" s="136">
        <f t="shared" si="219"/>
        <v>1929.6952780380984</v>
      </c>
      <c r="U46" s="136">
        <f t="shared" si="219"/>
        <v>2180.5543499674927</v>
      </c>
      <c r="V46" s="136">
        <f t="shared" si="219"/>
        <v>2530.9199923983078</v>
      </c>
      <c r="W46" s="136">
        <f t="shared" si="219"/>
        <v>1503.384849233008</v>
      </c>
      <c r="X46" s="136">
        <f t="shared" si="219"/>
        <v>1155.2004477304965</v>
      </c>
      <c r="Y46" s="136">
        <f t="shared" si="219"/>
        <v>3416.6705936368089</v>
      </c>
      <c r="Z46" s="136">
        <f t="shared" si="219"/>
        <v>2871.1639293963976</v>
      </c>
      <c r="AA46" s="136">
        <f t="shared" si="219"/>
        <v>2392.5429890919104</v>
      </c>
      <c r="AB46" s="136">
        <f t="shared" si="219"/>
        <v>5068.9319339883887</v>
      </c>
      <c r="AC46" s="136">
        <f t="shared" si="219"/>
        <v>5234.0340215253973</v>
      </c>
      <c r="AD46" s="136">
        <f t="shared" si="219"/>
        <v>5476.6070047797912</v>
      </c>
      <c r="AE46" s="136">
        <f t="shared" si="219"/>
        <v>5136.4307755637965</v>
      </c>
      <c r="AF46" s="136">
        <f t="shared" si="219"/>
        <v>7619.8469665912862</v>
      </c>
      <c r="AG46" s="136">
        <f t="shared" si="219"/>
        <v>9272.3007444023988</v>
      </c>
      <c r="AH46" s="136">
        <f t="shared" si="219"/>
        <v>8503.6871583792981</v>
      </c>
      <c r="AI46" s="136">
        <f t="shared" si="219"/>
        <v>10962.051884205095</v>
      </c>
      <c r="AJ46" s="136">
        <f t="shared" si="219"/>
        <v>10670.244261869895</v>
      </c>
      <c r="AK46" s="136">
        <f t="shared" si="219"/>
        <v>6459.1128797174988</v>
      </c>
      <c r="AL46" s="136">
        <f t="shared" si="219"/>
        <v>7128.074001344512</v>
      </c>
      <c r="AM46" s="136">
        <f t="shared" si="219"/>
        <v>7713.4816301203937</v>
      </c>
      <c r="AN46" s="136">
        <f t="shared" ref="AN46" si="220">+(AN13-AB13)/100</f>
        <v>6265.5908659644938</v>
      </c>
      <c r="AO46" s="136">
        <f t="shared" ref="AO46" si="221">+(AO13-AC13)/100</f>
        <v>7163.7044614224878</v>
      </c>
      <c r="AP46" s="136">
        <f t="shared" ref="AP46" si="222">+(AP13-AD13)/100</f>
        <v>5482.7246028482077</v>
      </c>
      <c r="AQ46" s="136">
        <f t="shared" ref="AQ46" si="223">+(AQ13-AE13)/100</f>
        <v>7134.3541138444934</v>
      </c>
      <c r="AR46" s="136">
        <f t="shared" ref="AR46" si="224">+(AR13-AF13)/100</f>
        <v>4258.0406015322078</v>
      </c>
      <c r="AS46" s="136">
        <f t="shared" ref="AS46" si="225">+(AS13-AG13)/100</f>
        <v>4406.7183596798968</v>
      </c>
      <c r="AT46" s="136">
        <f t="shared" ref="AT46" si="226">+(AT13-AH13)/100</f>
        <v>5376.677057413096</v>
      </c>
      <c r="AU46" s="136">
        <f t="shared" ref="AU46" si="227">+(AU13-AI13)/100</f>
        <v>1911.8268736434077</v>
      </c>
      <c r="AV46" s="136">
        <f t="shared" ref="AV46" si="228">+(AV13-AJ13)/100</f>
        <v>2959.4684200847987</v>
      </c>
      <c r="AW46" s="136">
        <f t="shared" ref="AW46" si="229">+(AW13-AK13)/100</f>
        <v>5606.0499328425904</v>
      </c>
      <c r="AX46" s="136">
        <f t="shared" ref="AX46" si="230">+(AX13-AL13)/100</f>
        <v>6197.007713578595</v>
      </c>
      <c r="AY46" s="136">
        <f t="shared" ref="AY46" si="231">+(AY13-AM13)/100</f>
        <v>5548.6219207012937</v>
      </c>
      <c r="AZ46" s="136">
        <f t="shared" ref="AZ46" si="232">+(AZ13-AN13)/100</f>
        <v>9825.8061451199192</v>
      </c>
      <c r="BA46" s="136">
        <f t="shared" ref="BA46" si="233">+(BA13-AO13)/100</f>
        <v>5403.4294950540179</v>
      </c>
      <c r="BB46" s="136">
        <f t="shared" ref="BB46" si="234">+(BB13-AP13)/100</f>
        <v>5721.0537849120046</v>
      </c>
      <c r="BC46" s="136">
        <f t="shared" ref="BC46" si="235">+(BC13-AQ13)/100</f>
        <v>6017.8326935836949</v>
      </c>
      <c r="BD46" s="136">
        <f t="shared" ref="BD46" si="236">+(BD13-AR13)/100</f>
        <v>9701.8003479168929</v>
      </c>
      <c r="BE46" s="136">
        <f t="shared" ref="BE46" si="237">+(BE13-AS13)/100</f>
        <v>9337.8034436245271</v>
      </c>
      <c r="BF46" s="136">
        <f t="shared" ref="BF46" si="238">+(BF13-AT13)/100</f>
        <v>11799.099357995596</v>
      </c>
      <c r="BG46" s="136">
        <f t="shared" ref="BG46" si="239">+(BG13-AU13)/100</f>
        <v>13029.993197425101</v>
      </c>
      <c r="BH46" s="136">
        <f t="shared" ref="BH46" si="240">+(BH13-AV13)/100</f>
        <v>13831.165416221489</v>
      </c>
      <c r="BI46" s="136">
        <f t="shared" ref="BI46" si="241">+(BI13-AW13)/100</f>
        <v>13342.000898219514</v>
      </c>
      <c r="BJ46" s="136">
        <f t="shared" ref="BJ46" si="242">+(BJ13-AX13)/100</f>
        <v>13026.035974617907</v>
      </c>
      <c r="BK46" s="136">
        <f t="shared" ref="BK46" si="243">+(BK13-AY13)/100</f>
        <v>11948.856250566691</v>
      </c>
      <c r="BL46" s="136">
        <f t="shared" ref="BL46" si="244">+(BL13-AZ13)/100</f>
        <v>7962.648312651897</v>
      </c>
      <c r="BM46" s="136">
        <f t="shared" ref="BM46" si="245">+(BM13-BA13)/100</f>
        <v>10391.719202980688</v>
      </c>
      <c r="BN46" s="136">
        <f t="shared" ref="BN46" si="246">+(BN13-BB13)/100</f>
        <v>9898.290625350206</v>
      </c>
      <c r="BO46" s="136">
        <v>8078.7749864662155</v>
      </c>
      <c r="BP46" s="136">
        <v>4014.7593781517166</v>
      </c>
    </row>
    <row r="47" spans="3:68">
      <c r="C47" s="68"/>
      <c r="D47" s="68"/>
      <c r="F47" s="68" t="s">
        <v>299</v>
      </c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6">
        <f>+(S13/G13-1)*100</f>
        <v>5.7152325041520236</v>
      </c>
      <c r="T47" s="136">
        <f t="shared" ref="T47:AM47" si="247">+(T13/H13-1)*100</f>
        <v>5.2722241722335417</v>
      </c>
      <c r="U47" s="136">
        <f t="shared" si="247"/>
        <v>6.1735235376854325</v>
      </c>
      <c r="V47" s="136">
        <f t="shared" si="247"/>
        <v>7.2457201479543043</v>
      </c>
      <c r="W47" s="136">
        <f t="shared" si="247"/>
        <v>4.154884036684825</v>
      </c>
      <c r="X47" s="136">
        <f t="shared" si="247"/>
        <v>3.1471518475492566</v>
      </c>
      <c r="Y47" s="136">
        <f t="shared" si="247"/>
        <v>9.2479165176265976</v>
      </c>
      <c r="Z47" s="136">
        <f t="shared" si="247"/>
        <v>7.6966961167578285</v>
      </c>
      <c r="AA47" s="136">
        <f t="shared" si="247"/>
        <v>6.2625593690333936</v>
      </c>
      <c r="AB47" s="136">
        <f t="shared" si="247"/>
        <v>13.976836914995516</v>
      </c>
      <c r="AC47" s="136">
        <f t="shared" si="247"/>
        <v>14.288287854941117</v>
      </c>
      <c r="AD47" s="136">
        <f t="shared" si="247"/>
        <v>14.402684015701261</v>
      </c>
      <c r="AE47" s="136">
        <f t="shared" si="247"/>
        <v>13.227868242487716</v>
      </c>
      <c r="AF47" s="136">
        <f t="shared" si="247"/>
        <v>19.775960427129526</v>
      </c>
      <c r="AG47" s="136">
        <f t="shared" si="247"/>
        <v>24.725066679664543</v>
      </c>
      <c r="AH47" s="136">
        <f t="shared" si="247"/>
        <v>22.700239776463469</v>
      </c>
      <c r="AI47" s="136">
        <f t="shared" si="247"/>
        <v>29.087135324752822</v>
      </c>
      <c r="AJ47" s="136">
        <f t="shared" si="247"/>
        <v>28.182367255843666</v>
      </c>
      <c r="AK47" s="136">
        <f t="shared" si="247"/>
        <v>16.002966715298129</v>
      </c>
      <c r="AL47" s="136">
        <f t="shared" si="247"/>
        <v>17.742555403968009</v>
      </c>
      <c r="AM47" s="136">
        <f t="shared" si="247"/>
        <v>19.000379872994767</v>
      </c>
      <c r="AN47" s="136">
        <f t="shared" ref="AN47" si="248">+(AN13/AB13-1)*100</f>
        <v>15.157859269913111</v>
      </c>
      <c r="AO47" s="136">
        <f t="shared" ref="AO47" si="249">+(AO13/AC13-1)*100</f>
        <v>17.111165186477663</v>
      </c>
      <c r="AP47" s="136">
        <f t="shared" ref="AP47" si="250">+(AP13/AD13-1)*100</f>
        <v>12.603526339898474</v>
      </c>
      <c r="AQ47" s="136">
        <f t="shared" ref="AQ47" si="251">+(AQ13/AE13-1)*100</f>
        <v>16.226682995953112</v>
      </c>
      <c r="AR47" s="136">
        <f t="shared" ref="AR47" si="252">+(AR13/AF13-1)*100</f>
        <v>9.2263828421537362</v>
      </c>
      <c r="AS47" s="136">
        <f t="shared" ref="AS47" si="253">+(AS13/AG13-1)*100</f>
        <v>9.4213147323025215</v>
      </c>
      <c r="AT47" s="136">
        <f t="shared" ref="AT47" si="254">+(AT13/AH13-1)*100</f>
        <v>11.697463818163921</v>
      </c>
      <c r="AU47" s="136">
        <f t="shared" ref="AU47" si="255">+(AU13/AI13-1)*100</f>
        <v>3.9298384452205903</v>
      </c>
      <c r="AV47" s="136">
        <f t="shared" ref="AV47" si="256">+(AV13/AJ13-1)*100</f>
        <v>6.098015598794948</v>
      </c>
      <c r="AW47" s="136">
        <f t="shared" ref="AW47" si="257">+(AW13/AK13-1)*100</f>
        <v>11.973344906332951</v>
      </c>
      <c r="AX47" s="136">
        <f t="shared" ref="AX47" si="258">+(AX13/AL13-1)*100</f>
        <v>13.100641123408362</v>
      </c>
      <c r="AY47" s="136">
        <f t="shared" ref="AY47" si="259">+(AY13/AM13-1)*100</f>
        <v>11.485465981384536</v>
      </c>
      <c r="AZ47" s="136">
        <f t="shared" ref="AZ47" si="260">+(AZ13/AN13-1)*100</f>
        <v>20.641936923638159</v>
      </c>
      <c r="BA47" s="136">
        <f t="shared" ref="BA47" si="261">+(BA13/AO13-1)*100</f>
        <v>11.020799724855257</v>
      </c>
      <c r="BB47" s="136">
        <f t="shared" ref="BB47" si="262">+(BB13/AP13-1)*100</f>
        <v>11.679377097299337</v>
      </c>
      <c r="BC47" s="136">
        <f t="shared" ref="BC47" si="263">+(BC13/AQ13-1)*100</f>
        <v>11.776313427523588</v>
      </c>
      <c r="BD47" s="136">
        <f t="shared" ref="BD47" si="264">+(BD13/AR13-1)*100</f>
        <v>19.246264701160023</v>
      </c>
      <c r="BE47" s="136">
        <f t="shared" ref="BE47" si="265">+(BE13/AS13-1)*100</f>
        <v>18.244796204846779</v>
      </c>
      <c r="BF47" s="136">
        <f t="shared" ref="BF47" si="266">+(BF13/AT13-1)*100</f>
        <v>22.98176103892613</v>
      </c>
      <c r="BG47" s="136">
        <f t="shared" ref="BG47" si="267">+(BG13/AU13-1)*100</f>
        <v>25.770928842958195</v>
      </c>
      <c r="BH47" s="136">
        <f t="shared" ref="BH47" si="268">+(BH13/AV13-1)*100</f>
        <v>26.861257188597953</v>
      </c>
      <c r="BI47" s="136">
        <f t="shared" ref="BI47" si="269">+(BI13/AW13-1)*100</f>
        <v>25.448655642568262</v>
      </c>
      <c r="BJ47" s="136">
        <f t="shared" ref="BJ47" si="270">+(BJ13/AX13-1)*100</f>
        <v>24.347687532051477</v>
      </c>
      <c r="BK47" s="136">
        <f t="shared" ref="BK47" si="271">+(BK13/AY13-1)*100</f>
        <v>22.185619974106487</v>
      </c>
      <c r="BL47" s="136">
        <f t="shared" ref="BL47" si="272">+(BL13/AZ13-1)*100</f>
        <v>13.86569006619014</v>
      </c>
      <c r="BM47" s="136">
        <f t="shared" ref="BM47" si="273">+(BM13/BA13-1)*100</f>
        <v>19.090911871518259</v>
      </c>
      <c r="BN47" s="136">
        <f t="shared" ref="BN47" si="274">+(BN13/BB13-1)*100</f>
        <v>18.093845112251316</v>
      </c>
      <c r="BO47" s="136">
        <v>14.143763209587101</v>
      </c>
      <c r="BP47" s="136">
        <v>6.6789602490494371</v>
      </c>
    </row>
    <row r="48" spans="3:68">
      <c r="C48" s="68"/>
      <c r="D48" s="68"/>
      <c r="E48" s="68" t="s">
        <v>285</v>
      </c>
      <c r="F48" s="73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6">
        <f t="shared" ref="S48:AM48" si="275">+(S14-G14)/100</f>
        <v>358.52283439169986</v>
      </c>
      <c r="T48" s="136">
        <f t="shared" si="275"/>
        <v>453.52330025359987</v>
      </c>
      <c r="U48" s="136">
        <f t="shared" si="275"/>
        <v>331.3610272825</v>
      </c>
      <c r="V48" s="136">
        <f t="shared" si="275"/>
        <v>194.45959396129999</v>
      </c>
      <c r="W48" s="136">
        <f t="shared" si="275"/>
        <v>259.38173526709988</v>
      </c>
      <c r="X48" s="136">
        <f t="shared" si="275"/>
        <v>242.64884969730048</v>
      </c>
      <c r="Y48" s="136">
        <f t="shared" si="275"/>
        <v>264.39196696329981</v>
      </c>
      <c r="Z48" s="136">
        <f t="shared" si="275"/>
        <v>171.70746842869966</v>
      </c>
      <c r="AA48" s="136">
        <f t="shared" si="275"/>
        <v>-6.218400499499694</v>
      </c>
      <c r="AB48" s="136">
        <f t="shared" si="275"/>
        <v>226.61713906960009</v>
      </c>
      <c r="AC48" s="136">
        <f t="shared" si="275"/>
        <v>160.11962368970009</v>
      </c>
      <c r="AD48" s="136">
        <f t="shared" si="275"/>
        <v>415.11452359439977</v>
      </c>
      <c r="AE48" s="136">
        <f t="shared" si="275"/>
        <v>313.01891601609998</v>
      </c>
      <c r="AF48" s="136">
        <f t="shared" si="275"/>
        <v>417.3204266338999</v>
      </c>
      <c r="AG48" s="136">
        <f t="shared" si="275"/>
        <v>561.7197254086999</v>
      </c>
      <c r="AH48" s="136">
        <f t="shared" si="275"/>
        <v>573.32089070950019</v>
      </c>
      <c r="AI48" s="136">
        <f t="shared" si="275"/>
        <v>544.05119920170023</v>
      </c>
      <c r="AJ48" s="136">
        <f t="shared" si="275"/>
        <v>721.94521631270004</v>
      </c>
      <c r="AK48" s="136">
        <f t="shared" si="275"/>
        <v>748.70785817490071</v>
      </c>
      <c r="AL48" s="136">
        <f t="shared" si="275"/>
        <v>903.44326073040077</v>
      </c>
      <c r="AM48" s="136">
        <f t="shared" si="275"/>
        <v>665.03773825009966</v>
      </c>
      <c r="AN48" s="136">
        <f t="shared" ref="AN48" si="276">+(AN14-AB14)/100</f>
        <v>637.30376210810005</v>
      </c>
      <c r="AO48" s="136">
        <f t="shared" ref="AO48" si="277">+(AO14-AC14)/100</f>
        <v>549.87028879860009</v>
      </c>
      <c r="AP48" s="136">
        <f t="shared" ref="AP48" si="278">+(AP14-AD14)/100</f>
        <v>351.62022616460047</v>
      </c>
      <c r="AQ48" s="136">
        <f t="shared" ref="AQ48" si="279">+(AQ14-AE14)/100</f>
        <v>641.15941120410048</v>
      </c>
      <c r="AR48" s="136">
        <f t="shared" ref="AR48" si="280">+(AR14-AF14)/100</f>
        <v>585.85616361780058</v>
      </c>
      <c r="AS48" s="136">
        <f t="shared" ref="AS48" si="281">+(AS14-AG14)/100</f>
        <v>572.41452620870029</v>
      </c>
      <c r="AT48" s="136">
        <f t="shared" ref="AT48" si="282">+(AT14-AH14)/100</f>
        <v>523.48748702069975</v>
      </c>
      <c r="AU48" s="136">
        <f t="shared" ref="AU48" si="283">+(AU14-AI14)/100</f>
        <v>471.76996294829934</v>
      </c>
      <c r="AV48" s="136">
        <f t="shared" ref="AV48" si="284">+(AV14-AJ14)/100</f>
        <v>270.4812793087994</v>
      </c>
      <c r="AW48" s="136">
        <f t="shared" ref="AW48" si="285">+(AW14-AK14)/100</f>
        <v>142.06651143029913</v>
      </c>
      <c r="AX48" s="136">
        <f t="shared" ref="AX48" si="286">+(AX14-AL14)/100</f>
        <v>255.34018577319918</v>
      </c>
      <c r="AY48" s="136">
        <f t="shared" ref="AY48" si="287">+(AY14-AM14)/100</f>
        <v>572.64865524359982</v>
      </c>
      <c r="AZ48" s="136">
        <f t="shared" ref="AZ48" si="288">+(AZ14-AN14)/100</f>
        <v>299.13106463549951</v>
      </c>
      <c r="BA48" s="136">
        <f t="shared" ref="BA48" si="289">+(BA14-AO14)/100</f>
        <v>503.63681858060011</v>
      </c>
      <c r="BB48" s="136">
        <f t="shared" ref="BB48" si="290">+(BB14-AP14)/100</f>
        <v>548.42031800710015</v>
      </c>
      <c r="BC48" s="136">
        <f t="shared" ref="BC48" si="291">+(BC14-AQ14)/100</f>
        <v>410.33602077839953</v>
      </c>
      <c r="BD48" s="136">
        <f t="shared" ref="BD48" si="292">+(BD14-AR14)/100</f>
        <v>289.53008389909985</v>
      </c>
      <c r="BE48" s="136">
        <f t="shared" ref="BE48" si="293">+(BE14-AS14)/100</f>
        <v>412.78447060789972</v>
      </c>
      <c r="BF48" s="136">
        <f t="shared" ref="BF48" si="294">+(BF14-AT14)/100</f>
        <v>870.8722674950003</v>
      </c>
      <c r="BG48" s="136">
        <f t="shared" ref="BG48" si="295">+(BG14-AU14)/100</f>
        <v>465.69677976790058</v>
      </c>
      <c r="BH48" s="136">
        <f t="shared" ref="BH48" si="296">+(BH14-AV14)/100</f>
        <v>876.97646316010037</v>
      </c>
      <c r="BI48" s="136">
        <f t="shared" ref="BI48" si="297">+(BI14-AW14)/100</f>
        <v>568.59120211469997</v>
      </c>
      <c r="BJ48" s="136">
        <f t="shared" ref="BJ48" si="298">+(BJ14-AX14)/100</f>
        <v>602.59051375190029</v>
      </c>
      <c r="BK48" s="136">
        <f t="shared" ref="BK48" si="299">+(BK14-AY14)/100</f>
        <v>480.23628523030027</v>
      </c>
      <c r="BL48" s="136">
        <f t="shared" ref="BL48" si="300">+(BL14-AZ14)/100</f>
        <v>699.91518706939996</v>
      </c>
      <c r="BM48" s="136">
        <f t="shared" ref="BM48" si="301">+(BM14-BA14)/100</f>
        <v>377.36308836409938</v>
      </c>
      <c r="BN48" s="136">
        <f t="shared" ref="BN48" si="302">+(BN14-BB14)/100</f>
        <v>68.393096938300289</v>
      </c>
      <c r="BO48" s="136">
        <v>55.01749181500054</v>
      </c>
      <c r="BP48" s="136">
        <v>-22.840857187400108</v>
      </c>
    </row>
    <row r="49" spans="3:68">
      <c r="C49" s="68"/>
      <c r="D49" s="68"/>
      <c r="F49" s="68" t="s">
        <v>299</v>
      </c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6">
        <f>+(S14/G14-1)*100</f>
        <v>17.203772683563457</v>
      </c>
      <c r="T49" s="136">
        <f t="shared" ref="T49:AM49" si="303">+(T14/H14-1)*100</f>
        <v>27.564052857834788</v>
      </c>
      <c r="U49" s="136">
        <f t="shared" si="303"/>
        <v>20.733526708973436</v>
      </c>
      <c r="V49" s="136">
        <f t="shared" si="303"/>
        <v>10.610105567457762</v>
      </c>
      <c r="W49" s="136">
        <f t="shared" si="303"/>
        <v>14.671646235071577</v>
      </c>
      <c r="X49" s="136">
        <f t="shared" si="303"/>
        <v>13.8401531585719</v>
      </c>
      <c r="Y49" s="136">
        <f t="shared" si="303"/>
        <v>15.149988578438744</v>
      </c>
      <c r="Z49" s="136">
        <f t="shared" si="303"/>
        <v>9.2478371525537497</v>
      </c>
      <c r="AA49" s="136">
        <f t="shared" si="303"/>
        <v>-0.28790011266749405</v>
      </c>
      <c r="AB49" s="136">
        <f t="shared" si="303"/>
        <v>11.899726586079273</v>
      </c>
      <c r="AC49" s="136">
        <f t="shared" si="303"/>
        <v>7.9004468109589387</v>
      </c>
      <c r="AD49" s="136">
        <f t="shared" si="303"/>
        <v>19.651693930300862</v>
      </c>
      <c r="AE49" s="136">
        <f t="shared" si="303"/>
        <v>12.815509178898665</v>
      </c>
      <c r="AF49" s="136">
        <f t="shared" si="303"/>
        <v>19.883132361431379</v>
      </c>
      <c r="AG49" s="136">
        <f t="shared" si="303"/>
        <v>29.111430093697834</v>
      </c>
      <c r="AH49" s="136">
        <f t="shared" si="303"/>
        <v>28.280904191779488</v>
      </c>
      <c r="AI49" s="136">
        <f t="shared" si="303"/>
        <v>26.836333476295017</v>
      </c>
      <c r="AJ49" s="136">
        <f t="shared" si="303"/>
        <v>36.171909118631973</v>
      </c>
      <c r="AK49" s="136">
        <f t="shared" si="303"/>
        <v>37.257399765773577</v>
      </c>
      <c r="AL49" s="136">
        <f t="shared" si="303"/>
        <v>44.538852449437847</v>
      </c>
      <c r="AM49" s="136">
        <f t="shared" si="303"/>
        <v>30.878882388963035</v>
      </c>
      <c r="AN49" s="136">
        <f t="shared" ref="AN49" si="304">+(AN14/AB14-1)*100</f>
        <v>29.906231256864622</v>
      </c>
      <c r="AO49" s="136">
        <f t="shared" ref="AO49" si="305">+(AO14/AC14-1)*100</f>
        <v>25.144563669593943</v>
      </c>
      <c r="AP49" s="136">
        <f t="shared" ref="AP49" si="306">+(AP14/AD14-1)*100</f>
        <v>13.911919652877991</v>
      </c>
      <c r="AQ49" s="136">
        <f t="shared" ref="AQ49" si="307">+(AQ14/AE14-1)*100</f>
        <v>23.268184372406743</v>
      </c>
      <c r="AR49" s="136">
        <f t="shared" ref="AR49" si="308">+(AR14/AF14-1)*100</f>
        <v>23.28349023855305</v>
      </c>
      <c r="AS49" s="136">
        <f t="shared" ref="AS49" si="309">+(AS14/AG14-1)*100</f>
        <v>22.976814629672361</v>
      </c>
      <c r="AT49" s="136">
        <f t="shared" ref="AT49" si="310">+(AT14/AH14-1)*100</f>
        <v>20.129816518741993</v>
      </c>
      <c r="AU49" s="136">
        <f t="shared" ref="AU49" si="311">+(AU14/AI14-1)*100</f>
        <v>18.347209297182076</v>
      </c>
      <c r="AV49" s="136">
        <f t="shared" ref="AV49" si="312">+(AV14/AJ14-1)*100</f>
        <v>9.9521490927042535</v>
      </c>
      <c r="AW49" s="136">
        <f t="shared" ref="AW49" si="313">+(AW14/AK14-1)*100</f>
        <v>5.1505795505339735</v>
      </c>
      <c r="AX49" s="136">
        <f t="shared" ref="AX49" si="314">+(AX14/AL14-1)*100</f>
        <v>8.7090885891213397</v>
      </c>
      <c r="AY49" s="136">
        <f t="shared" ref="AY49" si="315">+(AY14/AM14-1)*100</f>
        <v>20.315801008038825</v>
      </c>
      <c r="AZ49" s="136">
        <f t="shared" ref="AZ49" si="316">+(AZ14/AN14-1)*100</f>
        <v>10.805546540335499</v>
      </c>
      <c r="BA49" s="136">
        <f t="shared" ref="BA49" si="317">+(BA14/AO14-1)*100</f>
        <v>18.403029961341378</v>
      </c>
      <c r="BB49" s="136">
        <f t="shared" ref="BB49" si="318">+(BB14/AP14-1)*100</f>
        <v>19.048359433691541</v>
      </c>
      <c r="BC49" s="136">
        <f t="shared" ref="BC49" si="319">+(BC14/AQ14-1)*100</f>
        <v>12.080505803321916</v>
      </c>
      <c r="BD49" s="136">
        <f t="shared" ref="BD49" si="320">+(BD14/AR14-1)*100</f>
        <v>9.3335284193127865</v>
      </c>
      <c r="BE49" s="136">
        <f t="shared" ref="BE49" si="321">+(BE14/AS14-1)*100</f>
        <v>13.473464573172823</v>
      </c>
      <c r="BF49" s="136">
        <f t="shared" ref="BF49" si="322">+(BF14/AT14-1)*100</f>
        <v>27.876430214579841</v>
      </c>
      <c r="BG49" s="136">
        <f t="shared" ref="BG49" si="323">+(BG14/AU14-1)*100</f>
        <v>15.303294720442985</v>
      </c>
      <c r="BH49" s="136">
        <f t="shared" ref="BH49" si="324">+(BH14/AV14-1)*100</f>
        <v>29.347011143131407</v>
      </c>
      <c r="BI49" s="136">
        <f t="shared" ref="BI49" si="325">+(BI14/AW14-1)*100</f>
        <v>19.604368078215238</v>
      </c>
      <c r="BJ49" s="136">
        <f t="shared" ref="BJ49" si="326">+(BJ14/AX14-1)*100</f>
        <v>18.906449285667691</v>
      </c>
      <c r="BK49" s="136">
        <f t="shared" ref="BK49" si="327">+(BK14/AY14-1)*100</f>
        <v>14.160481120500879</v>
      </c>
      <c r="BL49" s="136">
        <f t="shared" ref="BL49" si="328">+(BL14/AZ14-1)*100</f>
        <v>22.817556703923071</v>
      </c>
      <c r="BM49" s="136">
        <f t="shared" ref="BM49" si="329">+(BM14/BA14-1)*100</f>
        <v>11.645776809393338</v>
      </c>
      <c r="BN49" s="136">
        <f t="shared" ref="BN49" si="330">+(BN14/BB14-1)*100</f>
        <v>1.9954134530310919</v>
      </c>
      <c r="BO49" s="136">
        <v>1.4451608274065997</v>
      </c>
      <c r="BP49" s="136">
        <v>-0.67345904857658567</v>
      </c>
    </row>
    <row r="50" spans="3:68">
      <c r="C50" s="68"/>
      <c r="E50" s="68" t="s">
        <v>229</v>
      </c>
      <c r="F50" s="73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6">
        <f t="shared" ref="S50:AM50" si="331">+(S15-G15)/100</f>
        <v>4462.5230587060287</v>
      </c>
      <c r="T50" s="136">
        <f t="shared" si="331"/>
        <v>4000.1948277690913</v>
      </c>
      <c r="U50" s="136">
        <f t="shared" si="331"/>
        <v>4764.5619430641227</v>
      </c>
      <c r="V50" s="136">
        <f t="shared" si="331"/>
        <v>5186.7138133559893</v>
      </c>
      <c r="W50" s="136">
        <f t="shared" si="331"/>
        <v>4249.7538965131671</v>
      </c>
      <c r="X50" s="136">
        <f t="shared" si="331"/>
        <v>2829.6349919062386</v>
      </c>
      <c r="Y50" s="136">
        <f t="shared" si="331"/>
        <v>2119.8270064610847</v>
      </c>
      <c r="Z50" s="136">
        <f t="shared" si="331"/>
        <v>3007.2510475806798</v>
      </c>
      <c r="AA50" s="136">
        <f t="shared" si="331"/>
        <v>2572.4615237134367</v>
      </c>
      <c r="AB50" s="136">
        <f t="shared" si="331"/>
        <v>4157.4750660161444</v>
      </c>
      <c r="AC50" s="136">
        <f t="shared" si="331"/>
        <v>3401.5635482518978</v>
      </c>
      <c r="AD50" s="136">
        <f t="shared" si="331"/>
        <v>2910.5070179446275</v>
      </c>
      <c r="AE50" s="136">
        <f t="shared" si="331"/>
        <v>871.12460947901479</v>
      </c>
      <c r="AF50" s="136">
        <f t="shared" si="331"/>
        <v>143.39267423066775</v>
      </c>
      <c r="AG50" s="136">
        <f t="shared" si="331"/>
        <v>-1416.1509269095491</v>
      </c>
      <c r="AH50" s="136">
        <f t="shared" si="331"/>
        <v>-657.18217957454738</v>
      </c>
      <c r="AI50" s="136">
        <f t="shared" si="331"/>
        <v>-1867.4122098911832</v>
      </c>
      <c r="AJ50" s="136">
        <f t="shared" si="331"/>
        <v>-2764.1951803862257</v>
      </c>
      <c r="AK50" s="136">
        <f t="shared" si="331"/>
        <v>-2068.9331140739982</v>
      </c>
      <c r="AL50" s="136">
        <f t="shared" si="331"/>
        <v>-3922.423239245848</v>
      </c>
      <c r="AM50" s="136">
        <f t="shared" si="331"/>
        <v>-5224.8111629191271</v>
      </c>
      <c r="AN50" s="136">
        <f t="shared" ref="AN50" si="332">+(AN15-AB15)/100</f>
        <v>-6601.7849390000156</v>
      </c>
      <c r="AO50" s="136">
        <f t="shared" ref="AO50" si="333">+(AO15-AC15)/100</f>
        <v>-6141.6328631667748</v>
      </c>
      <c r="AP50" s="136">
        <f t="shared" ref="AP50" si="334">+(AP15-AD15)/100</f>
        <v>-5312.5296565146928</v>
      </c>
      <c r="AQ50" s="136">
        <f t="shared" ref="AQ50" si="335">+(AQ15-AE15)/100</f>
        <v>-2355.3627732783416</v>
      </c>
      <c r="AR50" s="136">
        <f t="shared" ref="AR50" si="336">+(AR15-AF15)/100</f>
        <v>-2050.8213019735272</v>
      </c>
      <c r="AS50" s="136">
        <f t="shared" ref="AS50" si="337">+(AS15-AG15)/100</f>
        <v>-1649.2936882438185</v>
      </c>
      <c r="AT50" s="136">
        <f t="shared" ref="AT50" si="338">+(AT15-AH15)/100</f>
        <v>-2857.1272712119808</v>
      </c>
      <c r="AU50" s="136">
        <f t="shared" ref="AU50" si="339">+(AU15-AI15)/100</f>
        <v>-2142.6185046008882</v>
      </c>
      <c r="AV50" s="136">
        <f t="shared" ref="AV50" si="340">+(AV15-AJ15)/100</f>
        <v>-1614.2931960359169</v>
      </c>
      <c r="AW50" s="136">
        <f t="shared" ref="AW50" si="341">+(AW15-AK15)/100</f>
        <v>957.1470199646335</v>
      </c>
      <c r="AX50" s="136">
        <f t="shared" ref="AX50" si="342">+(AX15-AL15)/100</f>
        <v>2166.7825596963798</v>
      </c>
      <c r="AY50" s="136">
        <f t="shared" ref="AY50" si="343">+(AY15-AM15)/100</f>
        <v>3912.5438199793548</v>
      </c>
      <c r="AZ50" s="136">
        <f t="shared" ref="AZ50" si="344">+(AZ15-AN15)/100</f>
        <v>5730.9820172332929</v>
      </c>
      <c r="BA50" s="136">
        <f t="shared" ref="BA50" si="345">+(BA15-AO15)/100</f>
        <v>5141.3980589416487</v>
      </c>
      <c r="BB50" s="136">
        <f t="shared" ref="BB50" si="346">+(BB15-AP15)/100</f>
        <v>6681.6927448418783</v>
      </c>
      <c r="BC50" s="136">
        <f t="shared" ref="BC50" si="347">+(BC15-AQ15)/100</f>
        <v>5163.0407042625684</v>
      </c>
      <c r="BD50" s="136">
        <f t="shared" ref="BD50" si="348">+(BD15-AR15)/100</f>
        <v>9818.1318455143919</v>
      </c>
      <c r="BE50" s="136">
        <f t="shared" ref="BE50" si="349">+(BE15-AS15)/100</f>
        <v>10135.2086167118</v>
      </c>
      <c r="BF50" s="136">
        <f t="shared" ref="BF50" si="350">+(BF15-AT15)/100</f>
        <v>11365.421549548777</v>
      </c>
      <c r="BG50" s="136">
        <f t="shared" ref="BG50" si="351">+(BG15-AU15)/100</f>
        <v>13185.923381899647</v>
      </c>
      <c r="BH50" s="136">
        <f t="shared" ref="BH50" si="352">+(BH15-AV15)/100</f>
        <v>12141.241167357024</v>
      </c>
      <c r="BI50" s="136">
        <f t="shared" ref="BI50" si="353">+(BI15-AW15)/100</f>
        <v>9497.8117768936318</v>
      </c>
      <c r="BJ50" s="136">
        <f t="shared" ref="BJ50" si="354">+(BJ15-AX15)/100</f>
        <v>9340.8215154627251</v>
      </c>
      <c r="BK50" s="136">
        <f t="shared" ref="BK50" si="355">+(BK15-AY15)/100</f>
        <v>6919.7886857552176</v>
      </c>
      <c r="BL50" s="136">
        <f t="shared" ref="BL50" si="356">+(BL15-AZ15)/100</f>
        <v>4113.3055858415555</v>
      </c>
      <c r="BM50" s="136">
        <f t="shared" ref="BM50" si="357">+(BM15-BA15)/100</f>
        <v>3018.6147898657528</v>
      </c>
      <c r="BN50" s="136">
        <f t="shared" ref="BN50" si="358">+(BN15-BB15)/100</f>
        <v>-5.0500552609562872</v>
      </c>
      <c r="BO50" s="136">
        <v>2666.8105836277455</v>
      </c>
      <c r="BP50" s="136">
        <v>-4103.117030334286</v>
      </c>
    </row>
    <row r="51" spans="3:68">
      <c r="C51" s="68"/>
      <c r="D51" s="68"/>
      <c r="E51" s="68"/>
      <c r="F51" s="68" t="s">
        <v>299</v>
      </c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6">
        <f>+(S15/G15-1)*100</f>
        <v>17.794025480978149</v>
      </c>
      <c r="T51" s="136">
        <f t="shared" ref="T51:AM51" si="359">+(T15/H15-1)*100</f>
        <v>15.45152858869907</v>
      </c>
      <c r="U51" s="136">
        <f t="shared" si="359"/>
        <v>18.231451262140098</v>
      </c>
      <c r="V51" s="136">
        <f t="shared" si="359"/>
        <v>19.949431947727181</v>
      </c>
      <c r="W51" s="136">
        <f t="shared" si="359"/>
        <v>15.358615232698902</v>
      </c>
      <c r="X51" s="136">
        <f t="shared" si="359"/>
        <v>9.5010318149246977</v>
      </c>
      <c r="Y51" s="136">
        <f t="shared" si="359"/>
        <v>7.2426467911878234</v>
      </c>
      <c r="Z51" s="136">
        <f t="shared" si="359"/>
        <v>10.301376680081443</v>
      </c>
      <c r="AA51" s="136">
        <f t="shared" si="359"/>
        <v>8.7166786542117514</v>
      </c>
      <c r="AB51" s="136">
        <f t="shared" si="359"/>
        <v>14.349521671104725</v>
      </c>
      <c r="AC51" s="136">
        <f t="shared" si="359"/>
        <v>11.582605079891351</v>
      </c>
      <c r="AD51" s="136">
        <f t="shared" si="359"/>
        <v>9.900034289450609</v>
      </c>
      <c r="AE51" s="136">
        <f t="shared" si="359"/>
        <v>2.9488369121127844</v>
      </c>
      <c r="AF51" s="136">
        <f t="shared" si="359"/>
        <v>0.47975287134982558</v>
      </c>
      <c r="AG51" s="136">
        <f t="shared" si="359"/>
        <v>-4.5832630508743417</v>
      </c>
      <c r="AH51" s="136">
        <f t="shared" si="359"/>
        <v>-2.1072973984978094</v>
      </c>
      <c r="AI51" s="136">
        <f t="shared" si="359"/>
        <v>-5.8503040770105041</v>
      </c>
      <c r="AJ51" s="136">
        <f t="shared" si="359"/>
        <v>-8.4759980640769168</v>
      </c>
      <c r="AK51" s="136">
        <f t="shared" si="359"/>
        <v>-6.5913718370356644</v>
      </c>
      <c r="AL51" s="136">
        <f t="shared" si="359"/>
        <v>-12.181453266667376</v>
      </c>
      <c r="AM51" s="136">
        <f t="shared" si="359"/>
        <v>-16.284580321279918</v>
      </c>
      <c r="AN51" s="136">
        <f t="shared" ref="AN51" si="360">+(AN15/AB15-1)*100</f>
        <v>-19.926672884709639</v>
      </c>
      <c r="AO51" s="136">
        <f t="shared" ref="AO51" si="361">+(AO15/AC15-1)*100</f>
        <v>-18.741960358741359</v>
      </c>
      <c r="AP51" s="136">
        <f t="shared" ref="AP51" si="362">+(AP15/AD15-1)*100</f>
        <v>-16.442641484295251</v>
      </c>
      <c r="AQ51" s="136">
        <f t="shared" ref="AQ51" si="363">+(AQ15/AE15-1)*100</f>
        <v>-7.7447398406409462</v>
      </c>
      <c r="AR51" s="136">
        <f t="shared" ref="AR51" si="364">+(AR15/AF15-1)*100</f>
        <v>-6.8287290317673</v>
      </c>
      <c r="AS51" s="136">
        <f t="shared" ref="AS51" si="365">+(AS15/AG15-1)*100</f>
        <v>-5.5942088924636035</v>
      </c>
      <c r="AT51" s="136">
        <f t="shared" ref="AT51" si="366">+(AT15/AH15-1)*100</f>
        <v>-9.3587817725814144</v>
      </c>
      <c r="AU51" s="136">
        <f t="shared" ref="AU51" si="367">+(AU15/AI15-1)*100</f>
        <v>-7.1295837547369683</v>
      </c>
      <c r="AV51" s="136">
        <f t="shared" ref="AV51" si="368">+(AV15/AJ15-1)*100</f>
        <v>-5.4084093896990426</v>
      </c>
      <c r="AW51" s="136">
        <f t="shared" ref="AW51" si="369">+(AW15/AK15-1)*100</f>
        <v>3.2645326682714693</v>
      </c>
      <c r="AX51" s="136">
        <f t="shared" ref="AX51" si="370">+(AX15/AL15-1)*100</f>
        <v>7.662557306204465</v>
      </c>
      <c r="AY51" s="136">
        <f t="shared" ref="AY51" si="371">+(AY15/AM15-1)*100</f>
        <v>14.566651425031241</v>
      </c>
      <c r="AZ51" s="136">
        <f t="shared" ref="AZ51" si="372">+(AZ15/AN15-1)*100</f>
        <v>21.603026106598367</v>
      </c>
      <c r="BA51" s="136">
        <f t="shared" ref="BA51" si="373">+(BA15/AO15-1)*100</f>
        <v>19.308389542763283</v>
      </c>
      <c r="BB51" s="136">
        <f t="shared" ref="BB51" si="374">+(BB15/AP15-1)*100</f>
        <v>24.749818516000378</v>
      </c>
      <c r="BC51" s="136">
        <f t="shared" ref="BC51" si="375">+(BC15/AQ15-1)*100</f>
        <v>18.401932696004096</v>
      </c>
      <c r="BD51" s="136">
        <f t="shared" ref="BD51" si="376">+(BD15/AR15-1)*100</f>
        <v>35.088023093995076</v>
      </c>
      <c r="BE51" s="136">
        <f t="shared" ref="BE51" si="377">+(BE15/AS15-1)*100</f>
        <v>36.41453250125133</v>
      </c>
      <c r="BF51" s="136">
        <f t="shared" ref="BF51" si="378">+(BF15/AT15-1)*100</f>
        <v>41.072349671240559</v>
      </c>
      <c r="BG51" s="136">
        <f t="shared" ref="BG51" si="379">+(BG15/AU15-1)*100</f>
        <v>47.244633004218706</v>
      </c>
      <c r="BH51" s="136">
        <f t="shared" ref="BH51" si="380">+(BH15/AV15-1)*100</f>
        <v>43.00289554046843</v>
      </c>
      <c r="BI51" s="136">
        <f t="shared" ref="BI51" si="381">+(BI15/AW15-1)*100</f>
        <v>31.370016142633659</v>
      </c>
      <c r="BJ51" s="136">
        <f t="shared" ref="BJ51" si="382">+(BJ15/AX15-1)*100</f>
        <v>30.681655300774779</v>
      </c>
      <c r="BK51" s="136">
        <f t="shared" ref="BK51" si="383">+(BK15/AY15-1)*100</f>
        <v>22.48718671267067</v>
      </c>
      <c r="BL51" s="136">
        <f t="shared" ref="BL51" si="384">+(BL15/AZ15-1)*100</f>
        <v>12.750644504634367</v>
      </c>
      <c r="BM51" s="136">
        <f t="shared" ref="BM51" si="385">+(BM15/BA15-1)*100</f>
        <v>9.5017048271942137</v>
      </c>
      <c r="BN51" s="136">
        <f t="shared" ref="BN51" si="386">+(BN15/BB15-1)*100</f>
        <v>-1.4994836193515937E-2</v>
      </c>
      <c r="BO51" s="136">
        <v>8.1218001726411906</v>
      </c>
      <c r="BP51" s="136">
        <v>-10.85493177965391</v>
      </c>
    </row>
    <row r="52" spans="3:68" ht="15.75">
      <c r="C52" s="67"/>
      <c r="D52" s="68"/>
      <c r="E52" s="68" t="s">
        <v>238</v>
      </c>
      <c r="F52" s="6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6">
        <f>+(S16-G16)</f>
        <v>48463.630323750433</v>
      </c>
      <c r="T52" s="136">
        <f t="shared" ref="T52:AM52" si="387">+(T16-H16)</f>
        <v>69641.678325089626</v>
      </c>
      <c r="U52" s="136">
        <f t="shared" si="387"/>
        <v>-10058.725720879855</v>
      </c>
      <c r="V52" s="136">
        <f t="shared" si="387"/>
        <v>-14021.072094650241</v>
      </c>
      <c r="W52" s="136">
        <f t="shared" si="387"/>
        <v>-79208.051694840193</v>
      </c>
      <c r="X52" s="136">
        <f t="shared" si="387"/>
        <v>-78446.675927198725</v>
      </c>
      <c r="Y52" s="136">
        <f t="shared" si="387"/>
        <v>-79753.530933279777</v>
      </c>
      <c r="Z52" s="136">
        <f t="shared" si="387"/>
        <v>-54837.402862891322</v>
      </c>
      <c r="AA52" s="136">
        <f t="shared" si="387"/>
        <v>7271.5856999601237</v>
      </c>
      <c r="AB52" s="136">
        <f t="shared" si="387"/>
        <v>31043.936186771374</v>
      </c>
      <c r="AC52" s="136">
        <f t="shared" si="387"/>
        <v>3690.9333758004941</v>
      </c>
      <c r="AD52" s="136">
        <f t="shared" si="387"/>
        <v>12726.981830229284</v>
      </c>
      <c r="AE52" s="136">
        <f t="shared" si="387"/>
        <v>68462.847170279827</v>
      </c>
      <c r="AF52" s="136">
        <f t="shared" si="387"/>
        <v>136807.74208343984</v>
      </c>
      <c r="AG52" s="136">
        <f t="shared" si="387"/>
        <v>146414.74824639992</v>
      </c>
      <c r="AH52" s="136">
        <f t="shared" si="387"/>
        <v>200038.82341467077</v>
      </c>
      <c r="AI52" s="136">
        <f t="shared" si="387"/>
        <v>196329.98116113106</v>
      </c>
      <c r="AJ52" s="136">
        <f t="shared" si="387"/>
        <v>345896.5091173395</v>
      </c>
      <c r="AK52" s="136">
        <f t="shared" si="387"/>
        <v>352278.47842451907</v>
      </c>
      <c r="AL52" s="136">
        <f t="shared" si="387"/>
        <v>211369.98367244052</v>
      </c>
      <c r="AM52" s="136">
        <f t="shared" si="387"/>
        <v>59434.115100509487</v>
      </c>
      <c r="AN52" s="136">
        <f t="shared" ref="AN52" si="388">+(AN16-AB16)</f>
        <v>45637.543296508957</v>
      </c>
      <c r="AO52" s="136">
        <f t="shared" ref="AO52" si="389">+(AO16-AC16)</f>
        <v>94162.853318169946</v>
      </c>
      <c r="AP52" s="136">
        <f t="shared" ref="AP52" si="390">+(AP16-AD16)</f>
        <v>165948.04665851011</v>
      </c>
      <c r="AQ52" s="136">
        <f t="shared" ref="AQ52" si="391">+(AQ16-AE16)</f>
        <v>188595.94051464996</v>
      </c>
      <c r="AR52" s="136">
        <f t="shared" ref="AR52" si="392">+(AR16-AF16)</f>
        <v>96440.531703220215</v>
      </c>
      <c r="AS52" s="136">
        <f t="shared" ref="AS52" si="393">+(AS16-AG16)</f>
        <v>193812.61619015993</v>
      </c>
      <c r="AT52" s="136">
        <f t="shared" ref="AT52" si="394">+(AT16-AH16)</f>
        <v>135942.37630976993</v>
      </c>
      <c r="AU52" s="136">
        <f t="shared" ref="AU52" si="395">+(AU16-AI16)</f>
        <v>81815.105374839855</v>
      </c>
      <c r="AV52" s="136">
        <f t="shared" ref="AV52" si="396">+(AV16-AJ16)</f>
        <v>-73572.746858469909</v>
      </c>
      <c r="AW52" s="136">
        <f t="shared" ref="AW52" si="397">+(AW16-AK16)</f>
        <v>-8846.7458943198435</v>
      </c>
      <c r="AX52" s="136">
        <f t="shared" ref="AX52" si="398">+(AX16-AL16)</f>
        <v>308370.35213570017</v>
      </c>
      <c r="AY52" s="136">
        <f t="shared" ref="AY52" si="399">+(AY16-AM16)</f>
        <v>419575.61012295005</v>
      </c>
      <c r="AZ52" s="136">
        <f t="shared" ref="AZ52" si="400">+(AZ16-AN16)</f>
        <v>325995.75580490008</v>
      </c>
      <c r="BA52" s="136">
        <f t="shared" ref="BA52" si="401">+(BA16-AO16)</f>
        <v>283927.08938868018</v>
      </c>
      <c r="BB52" s="136">
        <f t="shared" ref="BB52" si="402">+(BB16-AP16)</f>
        <v>285780.15494838986</v>
      </c>
      <c r="BC52" s="136">
        <f t="shared" ref="BC52" si="403">+(BC16-AQ16)</f>
        <v>94812.479559030151</v>
      </c>
      <c r="BD52" s="136">
        <f t="shared" ref="BD52" si="404">+(BD16-AR16)</f>
        <v>274370.63283713977</v>
      </c>
      <c r="BE52" s="136">
        <f t="shared" ref="BE52" si="405">+(BE16-AS16)</f>
        <v>216587.69516781997</v>
      </c>
      <c r="BF52" s="136">
        <f t="shared" ref="BF52" si="406">+(BF16-AT16)</f>
        <v>329192.66441666009</v>
      </c>
      <c r="BG52" s="136">
        <f t="shared" ref="BG52" si="407">+(BG16-AU16)</f>
        <v>217083.72450608015</v>
      </c>
      <c r="BH52" s="136">
        <f t="shared" ref="BH52" si="408">+(BH16-AV16)</f>
        <v>383669.91167856986</v>
      </c>
      <c r="BI52" s="136">
        <f t="shared" ref="BI52" si="409">+(BI16-AW16)</f>
        <v>274082.66890116013</v>
      </c>
      <c r="BJ52" s="136">
        <f t="shared" ref="BJ52" si="410">+(BJ16-AX16)</f>
        <v>9354.6547919102013</v>
      </c>
      <c r="BK52" s="136">
        <f t="shared" ref="BK52" si="411">+(BK16-AY16)</f>
        <v>-7015.3308432300109</v>
      </c>
      <c r="BL52" s="136">
        <f t="shared" ref="BL52" si="412">+(BL16-AZ16)</f>
        <v>-75132.446129819844</v>
      </c>
      <c r="BM52" s="136">
        <f t="shared" ref="BM52" si="413">+(BM16-BA16)</f>
        <v>-123913.83472783025</v>
      </c>
      <c r="BN52" s="136">
        <f t="shared" ref="BN52" si="414">+(BN16-BB16)</f>
        <v>-229981.83463216992</v>
      </c>
      <c r="BO52" s="136">
        <v>-120981.32581209997</v>
      </c>
      <c r="BP52" s="136">
        <v>-150865.76575783012</v>
      </c>
    </row>
    <row r="53" spans="3:68" ht="15.75">
      <c r="C53" s="67"/>
      <c r="D53" s="68"/>
      <c r="E53" s="68"/>
      <c r="F53" s="68" t="s">
        <v>299</v>
      </c>
      <c r="G53" s="140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6">
        <f>+(S16/G16-1)*100</f>
        <v>3.8007145285964716</v>
      </c>
      <c r="T53" s="136">
        <f t="shared" ref="T53:AM53" si="415">+(T16/H16-1)*100</f>
        <v>5.6620676043411589</v>
      </c>
      <c r="U53" s="136">
        <f t="shared" si="415"/>
        <v>-0.81011645674451405</v>
      </c>
      <c r="V53" s="136">
        <f t="shared" si="415"/>
        <v>-1.1087949223956395</v>
      </c>
      <c r="W53" s="136">
        <f t="shared" si="415"/>
        <v>-5.7462581866678519</v>
      </c>
      <c r="X53" s="136">
        <f t="shared" si="415"/>
        <v>-5.9281499133392419</v>
      </c>
      <c r="Y53" s="136">
        <f t="shared" si="415"/>
        <v>-6.0422320306816495</v>
      </c>
      <c r="Z53" s="136">
        <f t="shared" si="415"/>
        <v>-4.2786988073765357</v>
      </c>
      <c r="AA53" s="136">
        <f t="shared" si="415"/>
        <v>0.55624812299059911</v>
      </c>
      <c r="AB53" s="136">
        <f t="shared" si="415"/>
        <v>2.4193495570229651</v>
      </c>
      <c r="AC53" s="136">
        <f t="shared" si="415"/>
        <v>0.28487805832650981</v>
      </c>
      <c r="AD53" s="136">
        <f t="shared" si="415"/>
        <v>0.99140597632700889</v>
      </c>
      <c r="AE53" s="136">
        <f t="shared" si="415"/>
        <v>5.1725407516179489</v>
      </c>
      <c r="AF53" s="136">
        <f t="shared" si="415"/>
        <v>10.526824731902295</v>
      </c>
      <c r="AG53" s="136">
        <f t="shared" si="415"/>
        <v>11.888359600068711</v>
      </c>
      <c r="AH53" s="136">
        <f t="shared" si="415"/>
        <v>15.996561069237281</v>
      </c>
      <c r="AI53" s="136">
        <f t="shared" si="415"/>
        <v>15.111369640778417</v>
      </c>
      <c r="AJ53" s="136">
        <f t="shared" si="415"/>
        <v>27.786325941285494</v>
      </c>
      <c r="AK53" s="136">
        <f t="shared" si="415"/>
        <v>28.405399370537033</v>
      </c>
      <c r="AL53" s="136">
        <f t="shared" si="415"/>
        <v>17.229376372948568</v>
      </c>
      <c r="AM53" s="136">
        <f t="shared" si="415"/>
        <v>4.5213296404574166</v>
      </c>
      <c r="AN53" s="136">
        <f t="shared" ref="AN53" si="416">+(AN16/AB16-1)*100</f>
        <v>3.4726585555069134</v>
      </c>
      <c r="AO53" s="136">
        <f t="shared" ref="AO53" si="417">+(AO16/AC16-1)*100</f>
        <v>7.2471450538091675</v>
      </c>
      <c r="AP53" s="136">
        <f t="shared" ref="AP53" si="418">+(AP16/AD16-1)*100</f>
        <v>12.800113920772516</v>
      </c>
      <c r="AQ53" s="136">
        <f t="shared" ref="AQ53" si="419">+(AQ16/AE16-1)*100</f>
        <v>13.548117028074614</v>
      </c>
      <c r="AR53" s="136">
        <f t="shared" ref="AR53" si="420">+(AR16/AF16-1)*100</f>
        <v>6.7139579890320711</v>
      </c>
      <c r="AS53" s="136">
        <f t="shared" ref="AS53" si="421">+(AS16/AG16-1)*100</f>
        <v>14.064822165968938</v>
      </c>
      <c r="AT53" s="136">
        <f t="shared" ref="AT53" si="422">+(AT16/AH16-1)*100</f>
        <v>9.3717798932614791</v>
      </c>
      <c r="AU53" s="136">
        <f t="shared" ref="AU53" si="423">+(AU16/AI16-1)*100</f>
        <v>5.4705687065323305</v>
      </c>
      <c r="AV53" s="136">
        <f t="shared" ref="AV53" si="424">+(AV16/AJ16-1)*100</f>
        <v>-4.6250617341472511</v>
      </c>
      <c r="AW53" s="136">
        <f t="shared" ref="AW53" si="425">+(AW16/AK16-1)*100</f>
        <v>-0.55553964259676958</v>
      </c>
      <c r="AX53" s="136">
        <f t="shared" ref="AX53" si="426">+(AX16/AL16-1)*100</f>
        <v>21.441857547718612</v>
      </c>
      <c r="AY53" s="136">
        <f t="shared" ref="AY53" si="427">+(AY16/AM16-1)*100</f>
        <v>30.537654666873237</v>
      </c>
      <c r="AZ53" s="136">
        <f t="shared" ref="AZ53" si="428">+(AZ16/AN16-1)*100</f>
        <v>23.973208594690256</v>
      </c>
      <c r="BA53" s="136">
        <f t="shared" ref="BA53" si="429">+(BA16/AO16-1)*100</f>
        <v>20.375507484766906</v>
      </c>
      <c r="BB53" s="136">
        <f t="shared" ref="BB53" si="430">+(BB16/AP16-1)*100</f>
        <v>19.541784476658353</v>
      </c>
      <c r="BC53" s="136">
        <f t="shared" ref="BC53" si="431">+(BC16/AQ16-1)*100</f>
        <v>5.9983550250159556</v>
      </c>
      <c r="BD53" s="136">
        <f t="shared" ref="BD53" si="432">+(BD16/AR16-1)*100</f>
        <v>17.899274165663613</v>
      </c>
      <c r="BE53" s="136">
        <f t="shared" ref="BE53" si="433">+(BE16/AS16-1)*100</f>
        <v>13.779525202210952</v>
      </c>
      <c r="BF53" s="136">
        <f t="shared" ref="BF53" si="434">+(BF16/AT16-1)*100</f>
        <v>20.74971290490646</v>
      </c>
      <c r="BG53" s="136">
        <f t="shared" ref="BG53" si="435">+(BG16/AU16-1)*100</f>
        <v>13.762424806944939</v>
      </c>
      <c r="BH53" s="136">
        <f t="shared" ref="BH53" si="436">+(BH16/AV16-1)*100</f>
        <v>25.2885562295025</v>
      </c>
      <c r="BI53" s="136">
        <f t="shared" ref="BI53" si="437">+(BI16/AW16-1)*100</f>
        <v>17.307425909814111</v>
      </c>
      <c r="BJ53" s="136">
        <f t="shared" ref="BJ53" si="438">+(BJ16/AX16-1)*100</f>
        <v>0.53561058833908604</v>
      </c>
      <c r="BK53" s="136">
        <f t="shared" ref="BK53" si="439">+(BK16/AY16-1)*100</f>
        <v>-0.39114501206246599</v>
      </c>
      <c r="BL53" s="136">
        <f t="shared" ref="BL53" si="440">+(BL16/AZ16-1)*100</f>
        <v>-4.4567051789419443</v>
      </c>
      <c r="BM53" s="136">
        <f t="shared" ref="BM53" si="441">+(BM16/BA16-1)*100</f>
        <v>-7.3872580520008775</v>
      </c>
      <c r="BN53" s="136">
        <f t="shared" ref="BN53" si="442">+(BN16/BB16-1)*100</f>
        <v>-13.155457365125079</v>
      </c>
      <c r="BO53" s="136">
        <v>-7.221220510478144</v>
      </c>
      <c r="BP53" s="136">
        <v>-8.3479024478921744</v>
      </c>
    </row>
    <row r="54" spans="3:68">
      <c r="E54" s="68"/>
      <c r="G54" s="124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</row>
    <row r="55" spans="3:68" ht="15.75">
      <c r="D55" s="122" t="s">
        <v>302</v>
      </c>
      <c r="G55" s="124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</row>
    <row r="56" spans="3:68">
      <c r="E56" s="68" t="s">
        <v>305</v>
      </c>
      <c r="G56" s="124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6">
        <f t="shared" ref="S56:AS56" si="443">((+(S29/G29-1)*100)*-1)*-1</f>
        <v>0.30291679929643767</v>
      </c>
      <c r="T56" s="136">
        <f t="shared" si="443"/>
        <v>0.57084546891317256</v>
      </c>
      <c r="U56" s="136">
        <f t="shared" si="443"/>
        <v>0.67595493974832443</v>
      </c>
      <c r="V56" s="136">
        <f t="shared" si="443"/>
        <v>0.68974901090619323</v>
      </c>
      <c r="W56" s="136">
        <f t="shared" si="443"/>
        <v>0.69592699568841176</v>
      </c>
      <c r="X56" s="136">
        <f t="shared" si="443"/>
        <v>0.74140546645240502</v>
      </c>
      <c r="Y56" s="136">
        <f t="shared" si="443"/>
        <v>0.86336892807972188</v>
      </c>
      <c r="Z56" s="136">
        <f t="shared" si="443"/>
        <v>1.0124082699483949</v>
      </c>
      <c r="AA56" s="136">
        <f t="shared" si="443"/>
        <v>1.2041385257885118</v>
      </c>
      <c r="AB56" s="136">
        <f t="shared" si="443"/>
        <v>1.1029266390366166</v>
      </c>
      <c r="AC56" s="136">
        <f t="shared" si="443"/>
        <v>2.0714265031233969</v>
      </c>
      <c r="AD56" s="136">
        <f t="shared" si="443"/>
        <v>1.7271169367412131</v>
      </c>
      <c r="AE56" s="136">
        <f t="shared" si="443"/>
        <v>1.9289541991124537</v>
      </c>
      <c r="AF56" s="136">
        <f t="shared" si="443"/>
        <v>1.8706428203773218</v>
      </c>
      <c r="AG56" s="136">
        <f t="shared" si="443"/>
        <v>1.7486185093378959</v>
      </c>
      <c r="AH56" s="136">
        <f t="shared" si="443"/>
        <v>1.7099614349123327</v>
      </c>
      <c r="AI56" s="136">
        <f t="shared" si="443"/>
        <v>1.699213269452593</v>
      </c>
      <c r="AJ56" s="136">
        <f t="shared" si="443"/>
        <v>1.6652016483405641</v>
      </c>
      <c r="AK56" s="136">
        <f t="shared" si="443"/>
        <v>1.5507425734891056</v>
      </c>
      <c r="AL56" s="136">
        <f t="shared" si="443"/>
        <v>1.302573258463724</v>
      </c>
      <c r="AM56" s="136">
        <f t="shared" si="443"/>
        <v>1.4258457816584302</v>
      </c>
      <c r="AN56" s="136">
        <f t="shared" si="443"/>
        <v>1.2079666703767478</v>
      </c>
      <c r="AO56" s="136">
        <f t="shared" si="443"/>
        <v>0.9597664963152841</v>
      </c>
      <c r="AP56" s="136">
        <f t="shared" si="443"/>
        <v>2.664516432236419</v>
      </c>
      <c r="AQ56" s="136">
        <f t="shared" si="443"/>
        <v>4.2094628752267882</v>
      </c>
      <c r="AR56" s="136">
        <f t="shared" si="443"/>
        <v>5.5831535050084424</v>
      </c>
      <c r="AS56" s="136">
        <f t="shared" si="443"/>
        <v>7.0221896031689601</v>
      </c>
      <c r="AT56" s="136">
        <f t="shared" ref="AT56" si="444">((+(AT29/AH29-1)*100)*-1)*-1</f>
        <v>8.9403946941436487</v>
      </c>
      <c r="AU56" s="136">
        <f t="shared" ref="AU56" si="445">((+(AU29/AI29-1)*100)*-1)*-1</f>
        <v>10.90314285492131</v>
      </c>
      <c r="AV56" s="136">
        <f t="shared" ref="AV56" si="446">((+(AV29/AJ29-1)*100)*-1)*-1</f>
        <v>11.954216115716765</v>
      </c>
      <c r="AW56" s="136">
        <f t="shared" ref="AW56" si="447">((+(AW29/AK29-1)*100)*-1)*-1</f>
        <v>12.963048668948197</v>
      </c>
      <c r="AX56" s="136">
        <f t="shared" ref="AX56" si="448">((+(AX29/AL29-1)*100)*-1)*-1</f>
        <v>25.186130912679783</v>
      </c>
      <c r="AY56" s="136">
        <f t="shared" ref="AY56" si="449">((+(AY29/AM29-1)*100)*-1)*-1</f>
        <v>28.471875820331462</v>
      </c>
      <c r="AZ56" s="136">
        <f t="shared" ref="AZ56" si="450">((+(AZ29/AN29-1)*100)*-1)*-1</f>
        <v>28.862855151301293</v>
      </c>
      <c r="BA56" s="136">
        <f t="shared" ref="BA56" si="451">((+(BA29/AO29-1)*100)*-1)*-1</f>
        <v>37.604255106090335</v>
      </c>
      <c r="BB56" s="136">
        <f t="shared" ref="BB56" si="452">((+(BB29/AP29-1)*100)*-1)*-1</f>
        <v>35.838449143906949</v>
      </c>
      <c r="BC56" s="136">
        <f t="shared" ref="BC56" si="453">((+(BC29/AQ29-1)*100)*-1)*-1</f>
        <v>33.329898507932668</v>
      </c>
      <c r="BD56" s="136">
        <f t="shared" ref="BD56" si="454">((+(BD29/AR29-1)*100)*-1)*-1</f>
        <v>31.285946246815111</v>
      </c>
      <c r="BE56" s="136">
        <f t="shared" ref="BE56" si="455">((+(BE29/AS29-1)*100)*-1)*-1</f>
        <v>48.958661340925104</v>
      </c>
      <c r="BF56" s="136">
        <f t="shared" ref="BF56" si="456">((+(BF29/AT29-1)*100)*-1)*-1</f>
        <v>49.484840646327214</v>
      </c>
      <c r="BG56" s="136">
        <f t="shared" ref="BG56" si="457">((+(BG29/AU29-1)*100)*-1)*-1</f>
        <v>48.416272956229214</v>
      </c>
      <c r="BH56" s="136">
        <f t="shared" ref="BH56" si="458">((+(BH29/AV29-1)*100)*-1)*-1</f>
        <v>51.755998980446385</v>
      </c>
      <c r="BI56" s="136">
        <f t="shared" ref="BI56" si="459">((+(BI29/AW29-1)*100)*-1)*-1</f>
        <v>50.367096041960721</v>
      </c>
      <c r="BJ56" s="136">
        <f t="shared" ref="BJ56" si="460">((+(BJ29/AX29-1)*100)*-1)*-1</f>
        <v>35.796847635726834</v>
      </c>
      <c r="BK56" s="136">
        <f t="shared" ref="BK56" si="461">((+(BK29/AY29-1)*100)*-1)*-1</f>
        <v>31.891754814320983</v>
      </c>
      <c r="BL56" s="136">
        <f t="shared" ref="BL56" si="462">((+(BL29/AZ29-1)*100)*-1)*-1</f>
        <v>31.885387907506569</v>
      </c>
      <c r="BM56" s="136">
        <f t="shared" ref="BM56" si="463">((+(BM29/BA29-1)*100)*-1)*-1</f>
        <v>22.607499797759889</v>
      </c>
      <c r="BN56" s="136">
        <f t="shared" ref="BN56" si="464">((+(BN29/BB29-1)*100)*-1)*-1</f>
        <v>22.606677775413473</v>
      </c>
      <c r="BO56" s="136">
        <v>22.605434422914271</v>
      </c>
      <c r="BP56" s="136">
        <v>22.604935729623232</v>
      </c>
    </row>
    <row r="57" spans="3:68">
      <c r="E57" s="68"/>
      <c r="F57" s="68" t="s">
        <v>299</v>
      </c>
      <c r="G57" s="124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</row>
    <row r="58" spans="3:68">
      <c r="E58" s="68" t="s">
        <v>290</v>
      </c>
      <c r="G58" s="124"/>
      <c r="H58" s="138">
        <f>+(H30-G30)</f>
        <v>-68.865999999999985</v>
      </c>
      <c r="I58" s="138">
        <f t="shared" ref="I58:AM58" si="465">+(I30-H30)</f>
        <v>130</v>
      </c>
      <c r="J58" s="138">
        <f t="shared" si="465"/>
        <v>-151.40595742999972</v>
      </c>
      <c r="K58" s="138">
        <f t="shared" si="465"/>
        <v>21.405957429999489</v>
      </c>
      <c r="L58" s="138">
        <f t="shared" si="465"/>
        <v>215.00000000000023</v>
      </c>
      <c r="M58" s="138">
        <f t="shared" si="465"/>
        <v>-12.806887499999903</v>
      </c>
      <c r="N58" s="138">
        <f t="shared" si="465"/>
        <v>340.8068874999999</v>
      </c>
      <c r="O58" s="138">
        <f t="shared" si="465"/>
        <v>-342.90000000000009</v>
      </c>
      <c r="P58" s="138">
        <f t="shared" si="465"/>
        <v>-90.099999999999909</v>
      </c>
      <c r="Q58" s="138">
        <f t="shared" si="465"/>
        <v>265</v>
      </c>
      <c r="R58" s="138">
        <f t="shared" si="465"/>
        <v>147.13535313000011</v>
      </c>
      <c r="S58" s="138">
        <f t="shared" si="465"/>
        <v>-197.13535313000011</v>
      </c>
      <c r="T58" s="138">
        <f t="shared" si="465"/>
        <v>-277.5</v>
      </c>
      <c r="U58" s="138">
        <f t="shared" si="465"/>
        <v>112</v>
      </c>
      <c r="V58" s="138">
        <f t="shared" si="465"/>
        <v>-14.5</v>
      </c>
      <c r="W58" s="138">
        <f t="shared" si="465"/>
        <v>535</v>
      </c>
      <c r="X58" s="138">
        <f t="shared" si="465"/>
        <v>-180</v>
      </c>
      <c r="Y58" s="138">
        <f t="shared" si="465"/>
        <v>-147.49999999999955</v>
      </c>
      <c r="Z58" s="138">
        <f t="shared" si="465"/>
        <v>297.49999999999977</v>
      </c>
      <c r="AA58" s="138">
        <f t="shared" si="465"/>
        <v>-734.61129701000027</v>
      </c>
      <c r="AB58" s="138">
        <f t="shared" si="465"/>
        <v>689.77867787000014</v>
      </c>
      <c r="AC58" s="138">
        <f t="shared" si="465"/>
        <v>0</v>
      </c>
      <c r="AD58" s="138">
        <f t="shared" si="465"/>
        <v>-405.16738086000009</v>
      </c>
      <c r="AE58" s="138">
        <f t="shared" si="465"/>
        <v>50</v>
      </c>
      <c r="AF58" s="138">
        <f t="shared" si="465"/>
        <v>86.099999999999909</v>
      </c>
      <c r="AG58" s="138">
        <f t="shared" si="465"/>
        <v>-446.09999999999991</v>
      </c>
      <c r="AH58" s="138">
        <f t="shared" si="465"/>
        <v>-115</v>
      </c>
      <c r="AI58" s="138">
        <f t="shared" si="465"/>
        <v>-125</v>
      </c>
      <c r="AJ58" s="138">
        <f t="shared" si="465"/>
        <v>710</v>
      </c>
      <c r="AK58" s="138">
        <f t="shared" si="465"/>
        <v>960</v>
      </c>
      <c r="AL58" s="138">
        <f t="shared" si="465"/>
        <v>-620</v>
      </c>
      <c r="AM58" s="138">
        <f t="shared" si="465"/>
        <v>167.87307692000013</v>
      </c>
      <c r="AN58" s="138">
        <f t="shared" ref="AN58" si="466">+(AN30-AM30)</f>
        <v>-983.36282600000004</v>
      </c>
      <c r="AO58" s="138">
        <f t="shared" ref="AO58" si="467">+(AO30-AN30)</f>
        <v>203.46249220999994</v>
      </c>
      <c r="AP58" s="138">
        <f t="shared" ref="AP58" si="468">+(AP30-AO30)</f>
        <v>132.02725686999997</v>
      </c>
      <c r="AQ58" s="138">
        <f t="shared" ref="AQ58" si="469">+(AQ30-AP30)</f>
        <v>263.05194717000018</v>
      </c>
      <c r="AR58" s="138">
        <f t="shared" ref="AR58" si="470">+(AR30-AQ30)</f>
        <v>-233.58929917000023</v>
      </c>
      <c r="AS58" s="138">
        <f t="shared" ref="AS58" si="471">+(AS30-AR30)</f>
        <v>-54.462647999999945</v>
      </c>
      <c r="AT58" s="138">
        <f t="shared" ref="AT58" si="472">+(AT30-AS30)</f>
        <v>45.099999999999909</v>
      </c>
      <c r="AU58" s="138">
        <f t="shared" ref="AU58" si="473">+(AU30-AT30)</f>
        <v>-182.79999999999995</v>
      </c>
      <c r="AV58" s="138">
        <f t="shared" ref="AV58" si="474">+(AV30-AU30)</f>
        <v>-57.628823990000001</v>
      </c>
      <c r="AW58" s="138">
        <f t="shared" ref="AW58" si="475">+(AW30-AV30)</f>
        <v>919.97400205300005</v>
      </c>
      <c r="AX58" s="138">
        <f t="shared" ref="AX58" si="476">+(AX30-AW30)</f>
        <v>-668.02467195300005</v>
      </c>
      <c r="AY58" s="138">
        <f t="shared" ref="AY58" si="477">+(AY30-AX30)</f>
        <v>-435.91613260999998</v>
      </c>
      <c r="AZ58" s="138">
        <f t="shared" ref="AZ58" si="478">+(AZ30-AY30)</f>
        <v>473.96800711999981</v>
      </c>
      <c r="BA58" s="138">
        <f t="shared" ref="BA58" si="479">+(BA30-AZ30)</f>
        <v>-47.839539599999853</v>
      </c>
      <c r="BB58" s="138">
        <f t="shared" ref="BB58" si="480">+(BB30-BA30)</f>
        <v>-493.61292994999985</v>
      </c>
      <c r="BC58" s="138">
        <f t="shared" ref="BC58" si="481">+(BC30-BB30)</f>
        <v>127.8132894700002</v>
      </c>
      <c r="BD58" s="138">
        <f t="shared" ref="BD58" si="482">+(BD30-BC30)</f>
        <v>-682.81392198000026</v>
      </c>
      <c r="BE58" s="138">
        <f t="shared" ref="BE58" si="483">+(BE30-BD30)</f>
        <v>-265.87693903000002</v>
      </c>
      <c r="BF58" s="138">
        <f t="shared" ref="BF58" si="484">+(BF30-BE30)</f>
        <v>-227.34233953</v>
      </c>
      <c r="BG58" s="138">
        <f t="shared" ref="BG58" si="485">+(BG30-BF30)</f>
        <v>0</v>
      </c>
      <c r="BH58" s="138">
        <f t="shared" ref="BH58" si="486">+(BH30-BG30)</f>
        <v>0</v>
      </c>
      <c r="BI58" s="138">
        <f t="shared" ref="BI58" si="487">+(BI30-BH30)</f>
        <v>0</v>
      </c>
      <c r="BJ58" s="138">
        <f t="shared" ref="BJ58" si="488">+(BJ30-BI30)</f>
        <v>0</v>
      </c>
      <c r="BK58" s="138">
        <f t="shared" ref="BK58" si="489">+(BK30-BJ30)</f>
        <v>0</v>
      </c>
      <c r="BL58" s="138">
        <f t="shared" ref="BL58" si="490">+(BL30-BK30)</f>
        <v>0</v>
      </c>
      <c r="BM58" s="138">
        <f t="shared" ref="BM58" si="491">+(BM30-BL30)</f>
        <v>9.5880749999999999</v>
      </c>
      <c r="BN58" s="138">
        <f t="shared" ref="BN58" si="492">+(BN30-BM30)</f>
        <v>-9.5880749999999999</v>
      </c>
      <c r="BO58" s="138">
        <v>0</v>
      </c>
      <c r="BP58" s="138">
        <v>0</v>
      </c>
    </row>
    <row r="59" spans="3:68">
      <c r="E59" s="68"/>
      <c r="F59" s="68" t="s">
        <v>299</v>
      </c>
      <c r="G59" s="124"/>
      <c r="H59" s="138">
        <f>+(H30/G30-1)*100</f>
        <v>-5.0308795747721069</v>
      </c>
      <c r="I59" s="138">
        <f>+(I30/H30-1)*100</f>
        <v>10.000000000000009</v>
      </c>
      <c r="J59" s="138">
        <f t="shared" ref="J59:AM59" si="493">+(J30/I30-1)*100</f>
        <v>-10.587829190909071</v>
      </c>
      <c r="K59" s="138">
        <f t="shared" si="493"/>
        <v>1.6741793499188473</v>
      </c>
      <c r="L59" s="138">
        <f t="shared" si="493"/>
        <v>16.538461538461569</v>
      </c>
      <c r="M59" s="138">
        <f t="shared" si="493"/>
        <v>-0.84533910891088082</v>
      </c>
      <c r="N59" s="138">
        <f t="shared" si="493"/>
        <v>22.687288649115001</v>
      </c>
      <c r="O59" s="138">
        <f t="shared" si="493"/>
        <v>-18.605534454693441</v>
      </c>
      <c r="P59" s="138">
        <f t="shared" si="493"/>
        <v>-6.0062662489167362</v>
      </c>
      <c r="Q59" s="138">
        <f t="shared" si="493"/>
        <v>18.794326241134751</v>
      </c>
      <c r="R59" s="138">
        <f t="shared" si="493"/>
        <v>8.7842001868656752</v>
      </c>
      <c r="S59" s="138">
        <f t="shared" si="493"/>
        <v>-10.818919285626505</v>
      </c>
      <c r="T59" s="138">
        <f t="shared" si="493"/>
        <v>-17.07692307692308</v>
      </c>
      <c r="U59" s="138">
        <f t="shared" si="493"/>
        <v>8.3116883116883145</v>
      </c>
      <c r="V59" s="138">
        <f t="shared" si="493"/>
        <v>-0.99349092154847884</v>
      </c>
      <c r="W59" s="138">
        <f t="shared" si="493"/>
        <v>37.02422145328719</v>
      </c>
      <c r="X59" s="138">
        <f t="shared" si="493"/>
        <v>-9.0909090909090935</v>
      </c>
      <c r="Y59" s="138">
        <f t="shared" si="493"/>
        <v>-8.1944444444444144</v>
      </c>
      <c r="Z59" s="138">
        <f t="shared" si="493"/>
        <v>18.003025718608146</v>
      </c>
      <c r="AA59" s="138">
        <f t="shared" si="493"/>
        <v>-37.672374205641034</v>
      </c>
      <c r="AB59" s="138">
        <f t="shared" si="493"/>
        <v>56.753750974734494</v>
      </c>
      <c r="AC59" s="138">
        <f t="shared" si="493"/>
        <v>0</v>
      </c>
      <c r="AD59" s="138">
        <f t="shared" si="493"/>
        <v>-21.266760334575217</v>
      </c>
      <c r="AE59" s="138">
        <f t="shared" si="493"/>
        <v>3.3333333333333437</v>
      </c>
      <c r="AF59" s="138">
        <f t="shared" si="493"/>
        <v>5.5548387096774121</v>
      </c>
      <c r="AG59" s="138">
        <f>+(AG30/AF30-1)*100</f>
        <v>-27.266059531813458</v>
      </c>
      <c r="AH59" s="138">
        <f t="shared" si="493"/>
        <v>-9.6638655462184868</v>
      </c>
      <c r="AI59" s="138">
        <f t="shared" si="493"/>
        <v>-11.627906976744185</v>
      </c>
      <c r="AJ59" s="138">
        <f t="shared" si="493"/>
        <v>74.736842105263165</v>
      </c>
      <c r="AK59" s="138">
        <f t="shared" si="493"/>
        <v>57.831325301204828</v>
      </c>
      <c r="AL59" s="138">
        <f t="shared" si="493"/>
        <v>-23.664122137404576</v>
      </c>
      <c r="AM59" s="138">
        <f t="shared" si="493"/>
        <v>8.3936538460000154</v>
      </c>
      <c r="AN59" s="138">
        <f t="shared" ref="AN59" si="494">+(AN30/AM30-1)*100</f>
        <v>-45.360719521325031</v>
      </c>
      <c r="AO59" s="138">
        <f t="shared" ref="AO59" si="495">+(AO30/AN30-1)*100</f>
        <v>17.176929625722703</v>
      </c>
      <c r="AP59" s="138">
        <f t="shared" ref="AP59" si="496">+(AP30/AO30-1)*100</f>
        <v>9.5122370034635537</v>
      </c>
      <c r="AQ59" s="138">
        <f t="shared" ref="AQ59" si="497">+(AQ30/AP30-1)*100</f>
        <v>17.306049155921066</v>
      </c>
      <c r="AR59" s="138">
        <f t="shared" ref="AR59" si="498">+(AR30/AQ30-1)*100</f>
        <v>-13.100532462934989</v>
      </c>
      <c r="AS59" s="138">
        <f t="shared" ref="AS59" si="499">+(AS30/AR30-1)*100</f>
        <v>-3.5149377799005843</v>
      </c>
      <c r="AT59" s="138">
        <f t="shared" ref="AT59" si="500">+(AT30/AS30-1)*100</f>
        <v>3.0167224080267507</v>
      </c>
      <c r="AU59" s="138">
        <f t="shared" ref="AU59" si="501">+(AU30/AT30-1)*100</f>
        <v>-11.86935913252386</v>
      </c>
      <c r="AV59" s="138">
        <f t="shared" ref="AV59" si="502">+(AV30/AU30-1)*100</f>
        <v>-4.2458427753628509</v>
      </c>
      <c r="AW59" s="138">
        <f t="shared" ref="AW59" si="503">+(AW30/AV30-1)*100</f>
        <v>70.785135427664628</v>
      </c>
      <c r="AX59" s="138">
        <f t="shared" ref="AX59" si="504">+(AX30/AW30-1)*100</f>
        <v>-30.096011675882352</v>
      </c>
      <c r="AY59" s="138">
        <f t="shared" ref="AY59" si="505">+(AY30/AX30-1)*100</f>
        <v>-28.094249263492031</v>
      </c>
      <c r="AZ59" s="138">
        <f t="shared" ref="AZ59" si="506">+(AZ30/AY30-1)*100</f>
        <v>42.481504812349804</v>
      </c>
      <c r="BA59" s="138">
        <f t="shared" ref="BA59" si="507">+(BA30/AZ30-1)*100</f>
        <v>-3.0093961613236075</v>
      </c>
      <c r="BB59" s="138">
        <f t="shared" ref="BB59" si="508">+(BB30/BA30-1)*100</f>
        <v>-32.014685173228642</v>
      </c>
      <c r="BC59" s="138">
        <f t="shared" ref="BC59" si="509">+(BC30/BB30-1)*100</f>
        <v>12.193365926385734</v>
      </c>
      <c r="BD59" s="138">
        <f t="shared" ref="BD59" si="510">+(BD30/BC30-1)*100</f>
        <v>-58.060769174413785</v>
      </c>
      <c r="BE59" s="138">
        <f t="shared" ref="BE59" si="511">+(BE30/BD30-1)*100</f>
        <v>-53.90643687048339</v>
      </c>
      <c r="BF59" s="138">
        <f t="shared" ref="BF59" si="512">+(BF30/BE30-1)*100</f>
        <v>-100</v>
      </c>
      <c r="BG59" s="138" t="e">
        <f t="shared" ref="BG59" si="513">+(BG30/BF30-1)*100</f>
        <v>#DIV/0!</v>
      </c>
      <c r="BH59" s="138" t="e">
        <f t="shared" ref="BH59" si="514">+(BH30/BG30-1)*100</f>
        <v>#DIV/0!</v>
      </c>
      <c r="BI59" s="138" t="e">
        <f t="shared" ref="BI59" si="515">+(BI30/BH30-1)*100</f>
        <v>#DIV/0!</v>
      </c>
      <c r="BJ59" s="138" t="e">
        <f t="shared" ref="BJ59" si="516">+(BJ30/BI30-1)*100</f>
        <v>#DIV/0!</v>
      </c>
      <c r="BK59" s="138" t="e">
        <f t="shared" ref="BK59" si="517">+(BK30/BJ30-1)*100</f>
        <v>#DIV/0!</v>
      </c>
      <c r="BL59" s="138" t="e">
        <f t="shared" ref="BL59" si="518">+(BL30/BK30-1)*100</f>
        <v>#DIV/0!</v>
      </c>
      <c r="BM59" s="138" t="e">
        <f t="shared" ref="BM59" si="519">+(BM30/BL30-1)*100</f>
        <v>#DIV/0!</v>
      </c>
      <c r="BN59" s="138">
        <f t="shared" ref="BN59" si="520">+(BN30/BM30-1)*100</f>
        <v>-100</v>
      </c>
      <c r="BO59" s="138" t="e">
        <v>#DIV/0!</v>
      </c>
      <c r="BP59" s="138" t="e">
        <v>#DIV/0!</v>
      </c>
    </row>
    <row r="60" spans="3:68">
      <c r="E60" s="68" t="s">
        <v>291</v>
      </c>
      <c r="G60" s="124"/>
      <c r="H60" s="138">
        <f t="shared" ref="H60:AM60" si="521">+(H32-G32)*100</f>
        <v>-14.114506345685651</v>
      </c>
      <c r="I60" s="138">
        <f t="shared" si="521"/>
        <v>56.21667382187114</v>
      </c>
      <c r="J60" s="138">
        <f t="shared" si="521"/>
        <v>-6.0528942951072473</v>
      </c>
      <c r="K60" s="138">
        <f t="shared" si="521"/>
        <v>64.885388938205864</v>
      </c>
      <c r="L60" s="138">
        <f t="shared" si="521"/>
        <v>-57.821617161793924</v>
      </c>
      <c r="M60" s="138">
        <f t="shared" si="521"/>
        <v>-33.756038875295459</v>
      </c>
      <c r="N60" s="138">
        <f t="shared" si="521"/>
        <v>-57.288104746951959</v>
      </c>
      <c r="O60" s="138">
        <f t="shared" si="521"/>
        <v>7.5197842228299283</v>
      </c>
      <c r="P60" s="138">
        <f t="shared" si="521"/>
        <v>65.001293246814257</v>
      </c>
      <c r="Q60" s="138">
        <f t="shared" si="521"/>
        <v>-27.950512300892782</v>
      </c>
      <c r="R60" s="138">
        <f t="shared" si="521"/>
        <v>-0.5523680555593824</v>
      </c>
      <c r="S60" s="138">
        <f t="shared" si="521"/>
        <v>-28.773689516077283</v>
      </c>
      <c r="T60" s="138">
        <f t="shared" si="521"/>
        <v>44.102247946570031</v>
      </c>
      <c r="U60" s="138">
        <f t="shared" si="521"/>
        <v>1.1538353322817052</v>
      </c>
      <c r="V60" s="138">
        <f t="shared" si="521"/>
        <v>-27.632401079189339</v>
      </c>
      <c r="W60" s="138">
        <f t="shared" si="521"/>
        <v>-28.56700144939639</v>
      </c>
      <c r="X60" s="138">
        <f t="shared" si="521"/>
        <v>-9.1701241340436113</v>
      </c>
      <c r="Y60" s="138">
        <f t="shared" si="521"/>
        <v>20.901360964744331</v>
      </c>
      <c r="Z60" s="138">
        <f t="shared" si="521"/>
        <v>-18.308989316511326</v>
      </c>
      <c r="AA60" s="138">
        <f t="shared" si="521"/>
        <v>7.7597111946980046</v>
      </c>
      <c r="AB60" s="138">
        <f t="shared" si="521"/>
        <v>33.782154241471794</v>
      </c>
      <c r="AC60" s="138">
        <f t="shared" si="521"/>
        <v>-5.7179274364828725</v>
      </c>
      <c r="AD60" s="138">
        <f t="shared" si="521"/>
        <v>-24.896831630702863</v>
      </c>
      <c r="AE60" s="138">
        <f t="shared" si="521"/>
        <v>-50.813801493158863</v>
      </c>
      <c r="AF60" s="138">
        <f t="shared" si="521"/>
        <v>103.81450268099202</v>
      </c>
      <c r="AG60" s="138">
        <f t="shared" si="521"/>
        <v>-311.54576383864605</v>
      </c>
      <c r="AH60" s="138">
        <f t="shared" si="521"/>
        <v>220.96192825422554</v>
      </c>
      <c r="AI60" s="138">
        <f t="shared" si="521"/>
        <v>32.29121043118699</v>
      </c>
      <c r="AJ60" s="138">
        <f t="shared" si="521"/>
        <v>-71.199074501231422</v>
      </c>
      <c r="AK60" s="138">
        <f t="shared" si="521"/>
        <v>73.979557010886495</v>
      </c>
      <c r="AL60" s="138">
        <f t="shared" si="521"/>
        <v>-30.115488778277346</v>
      </c>
      <c r="AM60" s="138">
        <f t="shared" si="521"/>
        <v>47.934967771906756</v>
      </c>
      <c r="AN60" s="138">
        <f t="shared" ref="AN60" si="522">+(AN32-AM32)*100</f>
        <v>-47.942040332938078</v>
      </c>
      <c r="AO60" s="138">
        <f t="shared" ref="AO60" si="523">+(AO32-AN32)*100</f>
        <v>-23.612185263576755</v>
      </c>
      <c r="AP60" s="138">
        <f t="shared" ref="AP60" si="524">+(AP32-AO32)*100</f>
        <v>-48.799534169384231</v>
      </c>
      <c r="AQ60" s="138">
        <f t="shared" ref="AQ60" si="525">+(AQ32-AP32)*100</f>
        <v>-28.360554815297355</v>
      </c>
      <c r="AR60" s="138">
        <f t="shared" ref="AR60" si="526">+(AR32-AQ32)*100</f>
        <v>-13.147691058381961</v>
      </c>
      <c r="AS60" s="138">
        <f t="shared" ref="AS60" si="527">+(AS32-AR32)*100</f>
        <v>-36.323058465240088</v>
      </c>
      <c r="AT60" s="138">
        <f t="shared" ref="AT60" si="528">+(AT32-AS32)*100</f>
        <v>-3.6656978203492896</v>
      </c>
      <c r="AU60" s="138">
        <f t="shared" ref="AU60" si="529">+(AU32-AT32)*100</f>
        <v>-10.731020820829229</v>
      </c>
      <c r="AV60" s="138">
        <f t="shared" ref="AV60" si="530">+(AV32-AU32)*100</f>
        <v>0.29310426446862436</v>
      </c>
      <c r="AW60" s="138">
        <f t="shared" ref="AW60" si="531">+(AW32-AV32)*100</f>
        <v>41.985179142516969</v>
      </c>
      <c r="AX60" s="138">
        <f t="shared" ref="AX60" si="532">+(AX32-AW32)*100</f>
        <v>-125.10519490356633</v>
      </c>
      <c r="AY60" s="138">
        <f t="shared" ref="AY60" si="533">+(AY32-AX32)*100</f>
        <v>0</v>
      </c>
      <c r="AZ60" s="138">
        <f t="shared" ref="AZ60" si="534">+(AZ32-AY32)*100</f>
        <v>84.888002024083889</v>
      </c>
      <c r="BA60" s="138">
        <f t="shared" ref="BA60" si="535">+(BA32-AZ32)*100</f>
        <v>17.527885108975493</v>
      </c>
      <c r="BB60" s="138">
        <f t="shared" ref="BB60" si="536">+(BB32-BA32)*100</f>
        <v>-46.573326846577686</v>
      </c>
      <c r="BC60" s="138">
        <f t="shared" ref="BC60" si="537">+(BC32-BB32)*100</f>
        <v>6.3713067855836414</v>
      </c>
      <c r="BD60" s="138">
        <f t="shared" ref="BD60" si="538">+(BD32-BC32)*100</f>
        <v>3.6973933086153266</v>
      </c>
      <c r="BE60" s="138">
        <f t="shared" ref="BE60" si="539">+(BE32-BD32)*100</f>
        <v>-11.429405212283395</v>
      </c>
      <c r="BF60" s="138">
        <f t="shared" ref="BF60" si="540">+(BF32-BE32)*100</f>
        <v>-10.083447275854873</v>
      </c>
      <c r="BG60" s="138">
        <f t="shared" ref="BG60" si="541">+(BG32-BF32)*100</f>
        <v>17.240202714234055</v>
      </c>
      <c r="BH60" s="138">
        <f t="shared" ref="BH60" si="542">+(BH32-BG32)*100</f>
        <v>-3.3777853086911058</v>
      </c>
      <c r="BI60" s="138">
        <f t="shared" ref="BI60" si="543">+(BI32-BH32)*100</f>
        <v>18.35277946658158</v>
      </c>
      <c r="BJ60" s="138">
        <f t="shared" ref="BJ60" si="544">+(BJ32-BI32)*100</f>
        <v>-5.2936325972171012</v>
      </c>
      <c r="BK60" s="138">
        <f t="shared" ref="BK60" si="545">+(BK32-BJ32)*100</f>
        <v>0</v>
      </c>
      <c r="BL60" s="138">
        <f t="shared" ref="BL60" si="546">+(BL32-BK32)*100</f>
        <v>0.71370020431460457</v>
      </c>
      <c r="BM60" s="138">
        <f t="shared" ref="BM60" si="547">+(BM32-BL32)*100</f>
        <v>-0.82248042240117281</v>
      </c>
      <c r="BN60" s="138">
        <f t="shared" ref="BN60" si="548">+(BN32-BM32)*100</f>
        <v>-0.14825430152203278</v>
      </c>
      <c r="BO60" s="138">
        <v>-11.319190717683814</v>
      </c>
      <c r="BP60" s="138">
        <v>26.767922026115254</v>
      </c>
    </row>
    <row r="61" spans="3:68">
      <c r="E61" s="68"/>
      <c r="G61" s="124"/>
      <c r="H61" s="138">
        <f t="shared" ref="H61:AM61" si="549">+(H32/G32-1)*100</f>
        <v>-4.4193289288895539</v>
      </c>
      <c r="I61" s="138">
        <f t="shared" si="549"/>
        <v>18.415592847454732</v>
      </c>
      <c r="J61" s="138">
        <f t="shared" si="549"/>
        <v>-1.6744599114924541</v>
      </c>
      <c r="K61" s="138">
        <f t="shared" si="549"/>
        <v>18.255437120774442</v>
      </c>
      <c r="L61" s="138">
        <f t="shared" si="549"/>
        <v>-13.756705507798571</v>
      </c>
      <c r="M61" s="138">
        <f t="shared" si="549"/>
        <v>-9.3121582263296929</v>
      </c>
      <c r="N61" s="138">
        <f t="shared" si="549"/>
        <v>-17.426663952457289</v>
      </c>
      <c r="O61" s="138">
        <f t="shared" si="549"/>
        <v>2.7702269484753961</v>
      </c>
      <c r="P61" s="138">
        <f t="shared" si="549"/>
        <v>23.300468455710277</v>
      </c>
      <c r="Q61" s="138">
        <f t="shared" si="549"/>
        <v>-8.1258294169765382</v>
      </c>
      <c r="R61" s="138">
        <f t="shared" si="549"/>
        <v>-0.17478857908399537</v>
      </c>
      <c r="S61" s="138">
        <f t="shared" si="549"/>
        <v>-9.1209444686528585</v>
      </c>
      <c r="T61" s="138">
        <f t="shared" si="549"/>
        <v>15.383004964637603</v>
      </c>
      <c r="U61" s="138">
        <f t="shared" si="549"/>
        <v>0.34880479135717124</v>
      </c>
      <c r="V61" s="138">
        <f t="shared" si="549"/>
        <v>-8.3242483398387908</v>
      </c>
      <c r="W61" s="138">
        <f t="shared" si="549"/>
        <v>-9.3872110380731062</v>
      </c>
      <c r="X61" s="138">
        <f t="shared" si="549"/>
        <v>-3.3255052796537399</v>
      </c>
      <c r="Y61" s="138">
        <f t="shared" si="549"/>
        <v>7.8405238763115337</v>
      </c>
      <c r="Z61" s="138">
        <f t="shared" si="549"/>
        <v>-6.3687308935911124</v>
      </c>
      <c r="AA61" s="138">
        <f t="shared" si="549"/>
        <v>2.8827911156278807</v>
      </c>
      <c r="AB61" s="138">
        <f t="shared" si="549"/>
        <v>12.198662614516786</v>
      </c>
      <c r="AC61" s="138">
        <f t="shared" si="549"/>
        <v>-1.8402458153800927</v>
      </c>
      <c r="AD61" s="138">
        <f t="shared" si="549"/>
        <v>-8.1629628383446118</v>
      </c>
      <c r="AE61" s="138">
        <f t="shared" si="549"/>
        <v>-18.141264676409229</v>
      </c>
      <c r="AF61" s="138">
        <f t="shared" si="549"/>
        <v>45.277127895192763</v>
      </c>
      <c r="AG61" s="138">
        <f t="shared" si="549"/>
        <v>-93.528818318166245</v>
      </c>
      <c r="AH61" s="138">
        <f t="shared" si="549"/>
        <v>1025.07927966126</v>
      </c>
      <c r="AI61" s="138">
        <f t="shared" si="549"/>
        <v>13.315000963172729</v>
      </c>
      <c r="AJ61" s="138">
        <f t="shared" si="549"/>
        <v>-25.908592420451527</v>
      </c>
      <c r="AK61" s="138">
        <f t="shared" si="549"/>
        <v>36.334011682485666</v>
      </c>
      <c r="AL61" s="138">
        <f t="shared" si="549"/>
        <v>-10.848940493336201</v>
      </c>
      <c r="AM61" s="138">
        <f t="shared" si="549"/>
        <v>19.369719951902731</v>
      </c>
      <c r="AN61" s="138">
        <f t="shared" ref="AN61" si="550">+(AN32/AM32-1)*100</f>
        <v>-16.229055294347571</v>
      </c>
      <c r="AO61" s="138">
        <f t="shared" ref="AO61" si="551">+(AO32/AN32-1)*100</f>
        <v>-9.5415624248908042</v>
      </c>
      <c r="AP61" s="138">
        <f t="shared" ref="AP61" si="552">+(AP32/AO32-1)*100</f>
        <v>-21.79966943011593</v>
      </c>
      <c r="AQ61" s="138">
        <f t="shared" ref="AQ61" si="553">+(AQ32/AP32-1)*100</f>
        <v>-16.200945663188737</v>
      </c>
      <c r="AR61" s="138">
        <f t="shared" ref="AR61" si="554">+(AR32/AQ32-1)*100</f>
        <v>-8.9626413014125994</v>
      </c>
      <c r="AS61" s="138">
        <f t="shared" ref="AS61" si="555">+(AS32/AR32-1)*100</f>
        <v>-27.198771339976378</v>
      </c>
      <c r="AT61" s="138">
        <f t="shared" ref="AT61" si="556">+(AT32/AS32-1)*100</f>
        <v>-3.770377443380013</v>
      </c>
      <c r="AU61" s="138">
        <f t="shared" ref="AU61" si="557">+(AU32/AT32-1)*100</f>
        <v>-11.469920887544372</v>
      </c>
      <c r="AV61" s="138">
        <f t="shared" ref="AV61" si="558">+(AV32/AU32-1)*100</f>
        <v>0.35387564159110596</v>
      </c>
      <c r="AW61" s="138">
        <f t="shared" ref="AW61" si="559">+(AW32/AV32-1)*100</f>
        <v>50.511514895779811</v>
      </c>
      <c r="AX61" s="138">
        <f t="shared" ref="AX61" si="560">+(AX32/AW32-1)*100</f>
        <v>-100</v>
      </c>
      <c r="AY61" s="138" t="e">
        <f t="shared" ref="AY61" si="561">+(AY32/AX32-1)*100</f>
        <v>#DIV/0!</v>
      </c>
      <c r="AZ61" s="138" t="e">
        <f t="shared" ref="AZ61" si="562">+(AZ32/AY32-1)*100</f>
        <v>#DIV/0!</v>
      </c>
      <c r="BA61" s="138">
        <f t="shared" ref="BA61" si="563">+(BA32/AZ32-1)*100</f>
        <v>20.648247916121989</v>
      </c>
      <c r="BB61" s="138">
        <f t="shared" ref="BB61" si="564">+(BB32/BA32-1)*100</f>
        <v>-45.47470919826074</v>
      </c>
      <c r="BC61" s="138">
        <f t="shared" ref="BC61" si="565">+(BC32/BB32-1)*100</f>
        <v>11.40941022921902</v>
      </c>
      <c r="BD61" s="138">
        <f t="shared" ref="BD61" si="566">+(BD32/BC32-1)*100</f>
        <v>5.9430372722731661</v>
      </c>
      <c r="BE61" s="138">
        <f t="shared" ref="BE61" si="567">+(BE32/BD32-1)*100</f>
        <v>-17.340595743839671</v>
      </c>
      <c r="BF61" s="138">
        <f t="shared" ref="BF61" si="568">+(BF32/BE32-1)*100</f>
        <v>-18.507900005769031</v>
      </c>
      <c r="BG61" s="138">
        <f t="shared" ref="BG61" si="569">+(BG32/BF32-1)*100</f>
        <v>38.830677793583448</v>
      </c>
      <c r="BH61" s="138">
        <f t="shared" ref="BH61" si="570">+(BH32/BG32-1)*100</f>
        <v>-5.4799828799511507</v>
      </c>
      <c r="BI61" s="138">
        <f t="shared" ref="BI61" si="571">+(BI32/BH32-1)*100</f>
        <v>31.501063317729418</v>
      </c>
      <c r="BJ61" s="138">
        <f t="shared" ref="BJ61" si="572">+(BJ32/BI32-1)*100</f>
        <v>-6.9095203305959636</v>
      </c>
      <c r="BK61" s="138">
        <f t="shared" ref="BK61" si="573">+(BK32/BJ32-1)*100</f>
        <v>0</v>
      </c>
      <c r="BL61" s="138">
        <f t="shared" ref="BL61" si="574">+(BL32/BK32-1)*100</f>
        <v>1.0007017426183706</v>
      </c>
      <c r="BM61" s="138">
        <f t="shared" ref="BM61" si="575">+(BM32/BL32-1)*100</f>
        <v>-1.1417999323377059</v>
      </c>
      <c r="BN61" s="138">
        <f t="shared" ref="BN61" si="576">+(BN32/BM32-1)*100</f>
        <v>-0.20818960821138432</v>
      </c>
      <c r="BO61" s="138">
        <v>-14.085821696868306</v>
      </c>
      <c r="BP61" s="138">
        <v>38.771859202642723</v>
      </c>
    </row>
    <row r="62" spans="3:68">
      <c r="F62" s="62" t="s">
        <v>303</v>
      </c>
      <c r="G62" s="124"/>
      <c r="H62" s="124">
        <f>+H32</f>
        <v>3.0526670679321102</v>
      </c>
      <c r="I62" s="124">
        <f>+H62+I32</f>
        <v>6.6675008740829318</v>
      </c>
      <c r="J62" s="124">
        <f t="shared" ref="J62:S62" si="577">+I62+J32</f>
        <v>10.221805737282681</v>
      </c>
      <c r="K62" s="124">
        <f t="shared" si="577"/>
        <v>14.42496448986449</v>
      </c>
      <c r="L62" s="124">
        <f t="shared" si="577"/>
        <v>18.049907070828358</v>
      </c>
      <c r="M62" s="124">
        <f t="shared" si="577"/>
        <v>21.337289263039271</v>
      </c>
      <c r="N62" s="124">
        <f t="shared" si="577"/>
        <v>24.051790407780665</v>
      </c>
      <c r="O62" s="124">
        <f t="shared" si="577"/>
        <v>26.841489394750358</v>
      </c>
      <c r="P62" s="124">
        <f t="shared" si="577"/>
        <v>30.281201314188195</v>
      </c>
      <c r="Q62" s="124">
        <f t="shared" si="577"/>
        <v>33.441408110617104</v>
      </c>
      <c r="R62" s="124">
        <f t="shared" si="577"/>
        <v>36.596091226490415</v>
      </c>
      <c r="S62" s="124">
        <f t="shared" si="577"/>
        <v>39.463037447202957</v>
      </c>
      <c r="T62" s="124">
        <f>+T32</f>
        <v>3.3079687001782418</v>
      </c>
      <c r="U62" s="124">
        <f>+T62+U32</f>
        <v>6.6274757536793008</v>
      </c>
      <c r="V62" s="124">
        <f t="shared" ref="V62:AE62" si="578">+U62+V32</f>
        <v>9.6706587963884658</v>
      </c>
      <c r="W62" s="124">
        <f t="shared" si="578"/>
        <v>12.428171824603668</v>
      </c>
      <c r="X62" s="124">
        <f t="shared" si="578"/>
        <v>15.093983611478434</v>
      </c>
      <c r="Y62" s="124">
        <f t="shared" si="578"/>
        <v>17.968809008000644</v>
      </c>
      <c r="Z62" s="124">
        <f t="shared" si="578"/>
        <v>20.660544511357738</v>
      </c>
      <c r="AA62" s="124">
        <f t="shared" si="578"/>
        <v>23.429877126661815</v>
      </c>
      <c r="AB62" s="124">
        <f t="shared" si="578"/>
        <v>26.537031284380607</v>
      </c>
      <c r="AC62" s="124">
        <f t="shared" si="578"/>
        <v>29.587006167734572</v>
      </c>
      <c r="AD62" s="124">
        <f t="shared" si="578"/>
        <v>32.388012734781505</v>
      </c>
      <c r="AE62" s="124">
        <f t="shared" si="578"/>
        <v>34.680881286896849</v>
      </c>
      <c r="AF62" s="124">
        <f>+AF32</f>
        <v>3.3310135789252677</v>
      </c>
      <c r="AG62" s="124">
        <f>+AF62+AG32</f>
        <v>3.5465695194640747</v>
      </c>
      <c r="AH62" s="124">
        <f t="shared" ref="AH62:AM62" si="579">+AG62+AH32</f>
        <v>5.9717447425451375</v>
      </c>
      <c r="AI62" s="124">
        <f t="shared" si="579"/>
        <v>8.7198320699380698</v>
      </c>
      <c r="AJ62" s="124">
        <f t="shared" si="579"/>
        <v>10.755928652318687</v>
      </c>
      <c r="AK62" s="124">
        <f t="shared" si="579"/>
        <v>13.53182080480817</v>
      </c>
      <c r="AL62" s="124">
        <f t="shared" si="579"/>
        <v>16.006558069514881</v>
      </c>
      <c r="AM62" s="124">
        <f t="shared" si="579"/>
        <v>18.96064501194066</v>
      </c>
      <c r="AN62" s="124">
        <f t="shared" ref="AN62" si="580">+AM62+AN32</f>
        <v>21.435311551037056</v>
      </c>
      <c r="AO62" s="124">
        <f t="shared" ref="AO62" si="581">+AN62+AO32</f>
        <v>23.673856237497684</v>
      </c>
      <c r="AP62" s="124">
        <f t="shared" ref="AP62" si="582">+AO62+AP32</f>
        <v>25.42440558226447</v>
      </c>
      <c r="AQ62" s="124">
        <f t="shared" ref="AQ62" si="583">+AP62+AQ32</f>
        <v>26.891349378878282</v>
      </c>
      <c r="AR62" s="124">
        <f t="shared" ref="AR62" si="584">+AQ62+AR32</f>
        <v>28.226816264908276</v>
      </c>
      <c r="AS62" s="124">
        <f t="shared" ref="AS62" si="585">+AR62+AS32</f>
        <v>29.199052566285868</v>
      </c>
      <c r="AT62" s="124">
        <f t="shared" ref="AT62" si="586">+AS62+AT32</f>
        <v>30.134631889459968</v>
      </c>
      <c r="AU62" s="124">
        <f t="shared" ref="AU62" si="587">+AT62+AU32</f>
        <v>30.962901004425774</v>
      </c>
      <c r="AV62" s="124">
        <f t="shared" ref="AV62" si="588">+AU62+AV32</f>
        <v>31.794101162036267</v>
      </c>
      <c r="AW62" s="124">
        <f t="shared" ref="AW62" si="589">+AV62+AW32</f>
        <v>33.045153111071933</v>
      </c>
      <c r="AX62" s="124">
        <f t="shared" ref="AX62" si="590">+AW62+AX32</f>
        <v>33.045153111071933</v>
      </c>
      <c r="AY62" s="124">
        <f t="shared" ref="AY62" si="591">+AX62+AY32</f>
        <v>33.045153111071933</v>
      </c>
      <c r="AZ62" s="124">
        <f t="shared" ref="AZ62" si="592">+AY62+AZ32</f>
        <v>33.894033131312774</v>
      </c>
      <c r="BA62" s="124">
        <f t="shared" ref="BA62" si="593">+AZ62+BA32</f>
        <v>34.918192002643366</v>
      </c>
      <c r="BB62" s="124">
        <f t="shared" ref="BB62" si="594">+BA62+BB32</f>
        <v>35.476617605508181</v>
      </c>
      <c r="BC62" s="124">
        <f t="shared" ref="BC62" si="595">+BB62+BC32</f>
        <v>36.098756276228833</v>
      </c>
      <c r="BD62" s="124">
        <f t="shared" ref="BD62" si="596">+BC62+BD32</f>
        <v>36.757868880035637</v>
      </c>
      <c r="BE62" s="124">
        <f t="shared" ref="BE62" si="597">+BD62+BE32</f>
        <v>37.302687431719612</v>
      </c>
      <c r="BF62" s="124">
        <f t="shared" ref="BF62" si="598">+BE62+BF32</f>
        <v>37.746671510645037</v>
      </c>
      <c r="BG62" s="124">
        <f t="shared" ref="BG62" si="599">+BF62+BG32</f>
        <v>38.363057616712801</v>
      </c>
      <c r="BH62" s="124">
        <f t="shared" ref="BH62" si="600">+BG62+BH32</f>
        <v>38.945665869693656</v>
      </c>
      <c r="BI62" s="124">
        <f t="shared" ref="BI62" si="601">+BH62+BI32</f>
        <v>39.711801917340324</v>
      </c>
      <c r="BJ62" s="124">
        <f t="shared" ref="BJ62" si="602">+BI62+BJ32</f>
        <v>40.425001639014823</v>
      </c>
      <c r="BK62" s="124">
        <f t="shared" ref="BK62" si="603">+BJ62+BK32</f>
        <v>41.138201360689322</v>
      </c>
      <c r="BL62" s="124">
        <f t="shared" ref="BL62" si="604">+BK62+BL32</f>
        <v>41.858538084406966</v>
      </c>
      <c r="BM62" s="124">
        <f t="shared" ref="BM62" si="605">+BL62+BM32</f>
        <v>42.570650003900596</v>
      </c>
      <c r="BN62" s="124">
        <f t="shared" ref="BN62" si="606">+BM62+BN32</f>
        <v>43.281279380379011</v>
      </c>
      <c r="BO62" s="124">
        <v>48.750547992972386</v>
      </c>
      <c r="BP62" s="124">
        <v>49.708622839768019</v>
      </c>
    </row>
    <row r="63" spans="3:68"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</row>
    <row r="64" spans="3:68">
      <c r="E64" s="62" t="s">
        <v>304</v>
      </c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>
        <f>+S23+S56</f>
        <v>9.3452764123072463</v>
      </c>
      <c r="T64" s="124">
        <f t="shared" ref="T64:AM64" si="607">+T23+T56</f>
        <v>9.4877772935625835</v>
      </c>
      <c r="U64" s="124">
        <f t="shared" si="607"/>
        <v>9.7359608652550325</v>
      </c>
      <c r="V64" s="124">
        <f t="shared" si="607"/>
        <v>9.8157370150713454</v>
      </c>
      <c r="W64" s="124">
        <f t="shared" si="607"/>
        <v>9.7122828733359636</v>
      </c>
      <c r="X64" s="124">
        <f t="shared" si="607"/>
        <v>10.000620187181596</v>
      </c>
      <c r="Y64" s="124">
        <f t="shared" si="607"/>
        <v>10.063058568042482</v>
      </c>
      <c r="Z64" s="124">
        <f t="shared" si="607"/>
        <v>10.064321466795146</v>
      </c>
      <c r="AA64" s="124">
        <f t="shared" si="607"/>
        <v>10.186005301654522</v>
      </c>
      <c r="AB64" s="124">
        <f t="shared" si="607"/>
        <v>10.035633817790114</v>
      </c>
      <c r="AC64" s="124">
        <f t="shared" si="607"/>
        <v>10.46282056803005</v>
      </c>
      <c r="AD64" s="124">
        <f t="shared" si="607"/>
        <v>9.6761650498047089</v>
      </c>
      <c r="AE64" s="124">
        <f t="shared" si="607"/>
        <v>9.6176413492724766</v>
      </c>
      <c r="AF64" s="124">
        <f t="shared" si="607"/>
        <v>9.712752899088839</v>
      </c>
      <c r="AG64" s="124">
        <f t="shared" si="607"/>
        <v>9.2321368634961978</v>
      </c>
      <c r="AH64" s="124">
        <f t="shared" si="607"/>
        <v>9.0270647504646195</v>
      </c>
      <c r="AI64" s="124">
        <f t="shared" si="607"/>
        <v>8.9205360838656702</v>
      </c>
      <c r="AJ64" s="124">
        <f t="shared" si="607"/>
        <v>8.6181365593321679</v>
      </c>
      <c r="AK64" s="124">
        <f t="shared" si="607"/>
        <v>8.4427524065960213</v>
      </c>
      <c r="AL64" s="124">
        <f t="shared" si="607"/>
        <v>8.2850152804854194</v>
      </c>
      <c r="AM64" s="124">
        <f t="shared" si="607"/>
        <v>8.4777738379250067</v>
      </c>
      <c r="AN64" s="124">
        <f t="shared" ref="AN64:AR64" si="608">+AN23+AN56</f>
        <v>8.3980281520918751</v>
      </c>
      <c r="AO64" s="124">
        <f>+AO23+AO56</f>
        <v>8.437182069342807</v>
      </c>
      <c r="AP64" s="124">
        <f t="shared" si="608"/>
        <v>10.155737669103427</v>
      </c>
      <c r="AQ64" s="124">
        <f t="shared" si="608"/>
        <v>11.684882080421154</v>
      </c>
      <c r="AR64" s="124">
        <f t="shared" si="608"/>
        <v>13.023799057193575</v>
      </c>
      <c r="AS64" s="124">
        <f t="shared" ref="AS64:BN64" si="609">+AS23+AS56</f>
        <v>14.756923632944229</v>
      </c>
      <c r="AT64" s="124">
        <f t="shared" si="609"/>
        <v>16.807749429897466</v>
      </c>
      <c r="AU64" s="124">
        <f t="shared" si="609"/>
        <v>19.136279259074417</v>
      </c>
      <c r="AV64" s="124">
        <f t="shared" si="609"/>
        <v>20.818806470977314</v>
      </c>
      <c r="AW64" s="124">
        <f t="shared" si="609"/>
        <v>22.571138105443023</v>
      </c>
      <c r="AX64" s="124">
        <f t="shared" si="609"/>
        <v>35.601079365137345</v>
      </c>
      <c r="AY64" s="124">
        <f t="shared" si="609"/>
        <v>39.485414879579906</v>
      </c>
      <c r="AZ64" s="124">
        <f t="shared" si="609"/>
        <v>40.521049594494762</v>
      </c>
      <c r="BA64" s="124">
        <f t="shared" si="609"/>
        <v>50.008043274588118</v>
      </c>
      <c r="BB64" s="124">
        <f t="shared" si="609"/>
        <v>49.135582050514557</v>
      </c>
      <c r="BC64" s="124">
        <f t="shared" si="609"/>
        <v>47.603743255965526</v>
      </c>
      <c r="BD64" s="124">
        <f t="shared" si="609"/>
        <v>48.629928109742337</v>
      </c>
      <c r="BE64" s="124">
        <f t="shared" si="609"/>
        <v>69.234933578649091</v>
      </c>
      <c r="BF64" s="124">
        <f t="shared" si="609"/>
        <v>73.109321050952815</v>
      </c>
      <c r="BG64" s="124">
        <f t="shared" si="609"/>
        <v>74.799013259218469</v>
      </c>
      <c r="BH64" s="124">
        <f t="shared" si="609"/>
        <v>80.762617334740355</v>
      </c>
      <c r="BI64" s="124">
        <f t="shared" si="609"/>
        <v>81.763043711294543</v>
      </c>
      <c r="BJ64" s="124">
        <f t="shared" si="609"/>
        <v>65.44329779198597</v>
      </c>
      <c r="BK64" s="124">
        <f t="shared" si="609"/>
        <v>70.089206150954624</v>
      </c>
      <c r="BL64" s="124">
        <f t="shared" si="609"/>
        <v>71.340705472357627</v>
      </c>
      <c r="BM64" s="124">
        <f t="shared" si="609"/>
        <v>62.668247453667036</v>
      </c>
      <c r="BN64" s="124">
        <f t="shared" si="609"/>
        <v>63.773204550285655</v>
      </c>
      <c r="BO64" s="124">
        <v>64.563938759417127</v>
      </c>
      <c r="BP64" s="124">
        <v>62.998780925222931</v>
      </c>
    </row>
    <row r="69" spans="32:32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M52:AL52 A60:AL60 AF62:AL62 AM60:AR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BK38"/>
  <sheetViews>
    <sheetView showGridLines="0" topLeftCell="A3" zoomScale="80" zoomScaleNormal="80" zoomScaleSheetLayoutView="100" workbookViewId="0">
      <pane xSplit="1" ySplit="3" topLeftCell="AW6" activePane="bottomRight" state="frozen"/>
      <selection activeCell="DP7" sqref="DP7"/>
      <selection pane="topRight" activeCell="DP7" sqref="DP7"/>
      <selection pane="bottomLeft" activeCell="DP7" sqref="DP7"/>
      <selection pane="bottomRight" activeCell="BJ3" sqref="BJ1:BK1048576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63" width="11.5703125" style="77" customWidth="1"/>
    <col min="64" max="16384" width="7.85546875" style="77"/>
  </cols>
  <sheetData>
    <row r="2" spans="1:63" ht="18.75">
      <c r="A2" s="101" t="s">
        <v>261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63" ht="15.75">
      <c r="A3" s="108" t="s">
        <v>280</v>
      </c>
      <c r="AG3" s="81"/>
      <c r="AH3" s="81"/>
      <c r="AI3" s="81"/>
      <c r="AJ3" s="81"/>
    </row>
    <row r="4" spans="1:63" ht="15.75">
      <c r="A4" s="77" t="s">
        <v>279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63" s="141" customFormat="1" ht="15.75">
      <c r="A5" s="77" t="s">
        <v>209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</row>
    <row r="6" spans="1:63" ht="15.75">
      <c r="A6" s="81" t="s">
        <v>210</v>
      </c>
      <c r="B6" s="423">
        <v>2915687.6234267433</v>
      </c>
      <c r="C6" s="423">
        <v>2984181.543344412</v>
      </c>
      <c r="D6" s="423">
        <v>2957170.6744356882</v>
      </c>
      <c r="E6" s="423">
        <v>2826036.6617114847</v>
      </c>
      <c r="F6" s="423">
        <v>2989258.9294542312</v>
      </c>
      <c r="G6" s="423">
        <v>2971530.5874317084</v>
      </c>
      <c r="H6" s="423">
        <v>2979418.9502313826</v>
      </c>
      <c r="I6" s="423">
        <v>3018309.7891537594</v>
      </c>
      <c r="J6" s="423">
        <v>2988593.6585213728</v>
      </c>
      <c r="K6" s="423">
        <v>2947966.3821376399</v>
      </c>
      <c r="L6" s="423">
        <v>2962476.34816032</v>
      </c>
      <c r="M6" s="423">
        <v>3038900.1175638591</v>
      </c>
      <c r="N6" s="423">
        <v>3155250.3752957024</v>
      </c>
      <c r="O6" s="423">
        <v>3159206.4036345342</v>
      </c>
      <c r="P6" s="423">
        <v>3198906.8233049568</v>
      </c>
      <c r="Q6" s="423">
        <v>3248221.8738871887</v>
      </c>
      <c r="R6" s="423">
        <v>3286487.4563690675</v>
      </c>
      <c r="S6" s="423">
        <v>3390831.6213803114</v>
      </c>
      <c r="T6" s="423">
        <v>3513208.5488779419</v>
      </c>
      <c r="U6" s="423">
        <v>3388355.4455413367</v>
      </c>
      <c r="V6" s="423">
        <v>3294188.8666418558</v>
      </c>
      <c r="W6" s="423">
        <v>3384427.7460691771</v>
      </c>
      <c r="X6" s="423">
        <v>3348923.3718161322</v>
      </c>
      <c r="Y6" s="423">
        <v>3325945.6919053048</v>
      </c>
      <c r="Z6" s="423">
        <v>3116232.4166069389</v>
      </c>
      <c r="AA6" s="423">
        <v>3062435.3781230021</v>
      </c>
      <c r="AB6" s="423">
        <v>3024508.5829604552</v>
      </c>
      <c r="AC6" s="423">
        <v>3094699.4546141112</v>
      </c>
      <c r="AD6" s="423">
        <v>3079703.5752751548</v>
      </c>
      <c r="AE6" s="423">
        <v>3047678.9839983401</v>
      </c>
      <c r="AF6" s="423">
        <v>2905967.4944403442</v>
      </c>
      <c r="AG6" s="423">
        <v>2857329.9155045124</v>
      </c>
      <c r="AH6" s="423">
        <v>2791918.3493910222</v>
      </c>
      <c r="AI6" s="423">
        <v>2662187.94154592</v>
      </c>
      <c r="AJ6" s="423">
        <v>2990222.8487553662</v>
      </c>
      <c r="AK6" s="423">
        <v>2984251.9703968558</v>
      </c>
      <c r="AL6" s="423">
        <v>3097463.6494217636</v>
      </c>
      <c r="AM6" s="423">
        <v>2991375.5931013343</v>
      </c>
      <c r="AN6" s="423">
        <v>3114687.6951708561</v>
      </c>
      <c r="AO6" s="423">
        <v>3025921.054107096</v>
      </c>
      <c r="AP6" s="423">
        <v>2795239.5604069736</v>
      </c>
      <c r="AQ6" s="423">
        <v>3065703.5893339403</v>
      </c>
      <c r="AR6" s="423">
        <v>3301943.9215670815</v>
      </c>
      <c r="AS6" s="423">
        <v>3325322.807822356</v>
      </c>
      <c r="AT6" s="423">
        <v>3341698.8456077948</v>
      </c>
      <c r="AU6" s="423">
        <v>3521551.566025719</v>
      </c>
      <c r="AV6" s="423">
        <v>3484024.1084494097</v>
      </c>
      <c r="AW6" s="423">
        <v>3676047.7610169416</v>
      </c>
      <c r="AX6" s="422">
        <v>3570441.1873849314</v>
      </c>
      <c r="AY6" s="422">
        <v>4080562.2448113998</v>
      </c>
      <c r="AZ6" s="422">
        <v>4032909.6294544474</v>
      </c>
      <c r="BA6" s="422">
        <v>4103300.3289593915</v>
      </c>
      <c r="BB6" s="422">
        <v>4325565.4766901471</v>
      </c>
      <c r="BC6" s="422">
        <v>4277707.6981828371</v>
      </c>
      <c r="BD6" s="422">
        <v>4275297.0299436348</v>
      </c>
      <c r="BE6" s="422">
        <v>4319253.6239498425</v>
      </c>
      <c r="BF6" s="422">
        <v>4073784.0242673052</v>
      </c>
      <c r="BG6" s="422">
        <v>3960245.1746607912</v>
      </c>
      <c r="BH6" s="422">
        <v>3851828.1453902638</v>
      </c>
      <c r="BI6" s="422">
        <v>3872356.9057933521</v>
      </c>
      <c r="BJ6" s="422">
        <v>3973427.368726545</v>
      </c>
      <c r="BK6" s="422">
        <v>3898841.8146345308</v>
      </c>
    </row>
    <row r="7" spans="1:63">
      <c r="A7" s="77" t="s">
        <v>211</v>
      </c>
      <c r="B7" s="424">
        <v>3580089.456058275</v>
      </c>
      <c r="C7" s="424">
        <v>3563964.0928896712</v>
      </c>
      <c r="D7" s="424">
        <v>3529158.8232434657</v>
      </c>
      <c r="E7" s="424">
        <v>3452449.196747717</v>
      </c>
      <c r="F7" s="424">
        <v>3659962.2686880752</v>
      </c>
      <c r="G7" s="424">
        <v>3616787.428055299</v>
      </c>
      <c r="H7" s="424">
        <v>3609900.3801649148</v>
      </c>
      <c r="I7" s="424">
        <v>3663367.5191501155</v>
      </c>
      <c r="J7" s="424">
        <v>3609891.0363369258</v>
      </c>
      <c r="K7" s="424">
        <v>3631260.5021428568</v>
      </c>
      <c r="L7" s="424">
        <v>3623790.6922929985</v>
      </c>
      <c r="M7" s="424">
        <v>3672433.6380950287</v>
      </c>
      <c r="N7" s="424">
        <v>3797719.0160912648</v>
      </c>
      <c r="O7" s="424">
        <v>3827205.0528979069</v>
      </c>
      <c r="P7" s="424">
        <v>3909352.9706498412</v>
      </c>
      <c r="Q7" s="424">
        <v>3895210.8709487114</v>
      </c>
      <c r="R7" s="424">
        <v>3954751.5145235322</v>
      </c>
      <c r="S7" s="424">
        <v>4069360.8147474132</v>
      </c>
      <c r="T7" s="424">
        <v>4181311.7675306709</v>
      </c>
      <c r="U7" s="424">
        <v>4084834.7203629245</v>
      </c>
      <c r="V7" s="424">
        <v>3999125.7275808426</v>
      </c>
      <c r="W7" s="424">
        <v>4108327.9022744992</v>
      </c>
      <c r="X7" s="424">
        <v>4091789.3349213623</v>
      </c>
      <c r="Y7" s="424">
        <v>4034914.5865128729</v>
      </c>
      <c r="Z7" s="424">
        <v>3828129.1050353176</v>
      </c>
      <c r="AA7" s="424">
        <v>3779351.9565422712</v>
      </c>
      <c r="AB7" s="424">
        <v>3740500.5663367929</v>
      </c>
      <c r="AC7" s="424">
        <v>3810377.6649773149</v>
      </c>
      <c r="AD7" s="424">
        <v>3807436.3848443637</v>
      </c>
      <c r="AE7" s="424">
        <v>3774716.9088387201</v>
      </c>
      <c r="AF7" s="424">
        <v>3681104.7623742688</v>
      </c>
      <c r="AG7" s="424">
        <v>3629210.2882913579</v>
      </c>
      <c r="AH7" s="424">
        <v>3510783.8070170023</v>
      </c>
      <c r="AI7" s="424">
        <v>3413966.6245042467</v>
      </c>
      <c r="AJ7" s="424">
        <v>3495503.138971196</v>
      </c>
      <c r="AK7" s="424">
        <v>3433378.353364761</v>
      </c>
      <c r="AL7" s="424">
        <v>3550027.2331894701</v>
      </c>
      <c r="AM7" s="424">
        <v>3497783.6350118308</v>
      </c>
      <c r="AN7" s="424">
        <v>3459532.0817058627</v>
      </c>
      <c r="AO7" s="424">
        <v>3376064.976337058</v>
      </c>
      <c r="AP7" s="424">
        <v>3418955.7659899034</v>
      </c>
      <c r="AQ7" s="424">
        <v>3448019.2701756577</v>
      </c>
      <c r="AR7" s="424">
        <v>3757954.7662628479</v>
      </c>
      <c r="AS7" s="424">
        <v>3820442.6276832139</v>
      </c>
      <c r="AT7" s="424">
        <v>3844855.0120177893</v>
      </c>
      <c r="AU7" s="424">
        <v>4046668.3494915925</v>
      </c>
      <c r="AV7" s="424">
        <v>4018024.9810938328</v>
      </c>
      <c r="AW7" s="424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5054010.9831085876</v>
      </c>
      <c r="BK7" s="110">
        <v>4988745.8096613502</v>
      </c>
    </row>
    <row r="8" spans="1:63">
      <c r="A8" s="77" t="s">
        <v>212</v>
      </c>
      <c r="B8" s="424">
        <v>664401.83263153164</v>
      </c>
      <c r="C8" s="424">
        <v>579782.54954525945</v>
      </c>
      <c r="D8" s="424">
        <v>571988.14880777756</v>
      </c>
      <c r="E8" s="424">
        <v>626412.53503623232</v>
      </c>
      <c r="F8" s="424">
        <v>670703.33923384408</v>
      </c>
      <c r="G8" s="424">
        <v>645256.84062359063</v>
      </c>
      <c r="H8" s="424">
        <v>630481.42993353202</v>
      </c>
      <c r="I8" s="424">
        <v>645057.72999635618</v>
      </c>
      <c r="J8" s="424">
        <v>621297.37781555299</v>
      </c>
      <c r="K8" s="424">
        <v>683294.12000521703</v>
      </c>
      <c r="L8" s="424">
        <v>661314.34413267882</v>
      </c>
      <c r="M8" s="424">
        <v>633533.5205311696</v>
      </c>
      <c r="N8" s="424">
        <v>642468.6407955623</v>
      </c>
      <c r="O8" s="424">
        <v>667998.64926337288</v>
      </c>
      <c r="P8" s="424">
        <v>710446.1473448847</v>
      </c>
      <c r="Q8" s="424">
        <v>646988.99706152279</v>
      </c>
      <c r="R8" s="424">
        <v>668264.0581544647</v>
      </c>
      <c r="S8" s="424">
        <v>678529.19336710183</v>
      </c>
      <c r="T8" s="424">
        <v>668103.21865272895</v>
      </c>
      <c r="U8" s="424">
        <v>696479.27482158772</v>
      </c>
      <c r="V8" s="424">
        <v>704936.860938987</v>
      </c>
      <c r="W8" s="424">
        <v>723900.15620532201</v>
      </c>
      <c r="X8" s="424">
        <v>742865.96310523013</v>
      </c>
      <c r="Y8" s="424">
        <v>708968.89460756839</v>
      </c>
      <c r="Z8" s="424">
        <v>711896.68842837878</v>
      </c>
      <c r="AA8" s="424">
        <v>716916.57841926895</v>
      </c>
      <c r="AB8" s="424">
        <v>715991.98337633756</v>
      </c>
      <c r="AC8" s="424">
        <v>715678.21036320343</v>
      </c>
      <c r="AD8" s="424">
        <v>727732.80956920888</v>
      </c>
      <c r="AE8" s="424">
        <v>727037.92484037997</v>
      </c>
      <c r="AF8" s="424">
        <v>775137.26793392468</v>
      </c>
      <c r="AG8" s="424">
        <v>771880.37278684555</v>
      </c>
      <c r="AH8" s="424">
        <v>718865.45762598014</v>
      </c>
      <c r="AI8" s="424">
        <v>751778.68295832688</v>
      </c>
      <c r="AJ8" s="424">
        <v>505280.29021582997</v>
      </c>
      <c r="AK8" s="424">
        <v>449126.38296790508</v>
      </c>
      <c r="AL8" s="424">
        <v>452563.58376770676</v>
      </c>
      <c r="AM8" s="424">
        <v>506408.04191049671</v>
      </c>
      <c r="AN8" s="424">
        <v>344844.38653500634</v>
      </c>
      <c r="AO8" s="424">
        <v>350143.92222996172</v>
      </c>
      <c r="AP8" s="424">
        <v>623716.20558292989</v>
      </c>
      <c r="AQ8" s="424">
        <v>382315.68084171758</v>
      </c>
      <c r="AR8" s="424">
        <v>456010.84469576634</v>
      </c>
      <c r="AS8" s="424">
        <v>495119.81986085797</v>
      </c>
      <c r="AT8" s="424">
        <v>503156.16640999436</v>
      </c>
      <c r="AU8" s="424">
        <v>525116.78346587322</v>
      </c>
      <c r="AV8" s="424">
        <v>534000.87264442327</v>
      </c>
      <c r="AW8" s="424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1080583.6143820425</v>
      </c>
      <c r="BK8" s="110">
        <v>1089903.9950268194</v>
      </c>
    </row>
    <row r="9" spans="1:63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</row>
    <row r="10" spans="1:63" ht="15.75">
      <c r="A10" s="81" t="s">
        <v>213</v>
      </c>
      <c r="B10" s="423">
        <v>-453935.34149818006</v>
      </c>
      <c r="C10" s="423">
        <v>-559687.9788052598</v>
      </c>
      <c r="D10" s="423">
        <v>-482312.23592695012</v>
      </c>
      <c r="E10" s="423">
        <v>-518141.8708733099</v>
      </c>
      <c r="F10" s="423">
        <v>-504120.73523537023</v>
      </c>
      <c r="G10" s="423">
        <v>-534441.74046290317</v>
      </c>
      <c r="H10" s="423">
        <v>-559848.54030725569</v>
      </c>
      <c r="I10" s="423">
        <v>-649877.99329780322</v>
      </c>
      <c r="J10" s="423">
        <v>-760617.98551088013</v>
      </c>
      <c r="K10" s="423">
        <v>-889368.40785942995</v>
      </c>
      <c r="L10" s="423">
        <v>-865785.40181932971</v>
      </c>
      <c r="M10" s="423">
        <v>-828618.76604472008</v>
      </c>
      <c r="N10" s="423">
        <v>-942737.04826672934</v>
      </c>
      <c r="O10" s="423">
        <v>-855645.8244484202</v>
      </c>
      <c r="P10" s="423">
        <v>-1218322.3308205893</v>
      </c>
      <c r="Q10" s="423">
        <v>-1223401.0815112998</v>
      </c>
      <c r="R10" s="423">
        <v>-1273977.9638919099</v>
      </c>
      <c r="S10" s="423">
        <v>-1347109.0519090304</v>
      </c>
      <c r="T10" s="423">
        <v>-1290136.6023519095</v>
      </c>
      <c r="U10" s="423">
        <v>-1338320.7869046503</v>
      </c>
      <c r="V10" s="423">
        <v>-1199957.7435583503</v>
      </c>
      <c r="W10" s="423">
        <v>-1185626.6826949101</v>
      </c>
      <c r="X10" s="423">
        <v>-1047047.3227657501</v>
      </c>
      <c r="Y10" s="423">
        <v>-890394.65604888974</v>
      </c>
      <c r="Z10" s="423">
        <v>-666018.14657862019</v>
      </c>
      <c r="AA10" s="423">
        <v>-359917.27458696975</v>
      </c>
      <c r="AB10" s="423">
        <v>-268034.27915963973</v>
      </c>
      <c r="AC10" s="423">
        <v>-486472.84849935025</v>
      </c>
      <c r="AD10" s="423">
        <v>-253162.99010528019</v>
      </c>
      <c r="AE10" s="423">
        <v>-303865.30413983949</v>
      </c>
      <c r="AF10" s="423">
        <v>-308921.48373223958</v>
      </c>
      <c r="AG10" s="423">
        <v>-317537.88933332032</v>
      </c>
      <c r="AH10" s="423">
        <v>-103467.47041945998</v>
      </c>
      <c r="AI10" s="423">
        <v>-115022.89051041007</v>
      </c>
      <c r="AJ10" s="423">
        <v>-105163.92486436013</v>
      </c>
      <c r="AK10" s="423">
        <v>-26057.19397391961</v>
      </c>
      <c r="AL10" s="423">
        <v>69099.417688410264</v>
      </c>
      <c r="AM10" s="423">
        <v>102335.63531011017</v>
      </c>
      <c r="AN10" s="423">
        <v>249774.53233321011</v>
      </c>
      <c r="AO10" s="423">
        <v>304906.17767000943</v>
      </c>
      <c r="AP10" s="423">
        <v>364275.88712487044</v>
      </c>
      <c r="AQ10" s="423">
        <v>332455.20578140998</v>
      </c>
      <c r="AR10" s="423">
        <v>263283.28448700951</v>
      </c>
      <c r="AS10" s="423">
        <v>335103.55963300029</v>
      </c>
      <c r="AT10" s="423">
        <v>350797.26519224048</v>
      </c>
      <c r="AU10" s="423">
        <v>652760.02690743981</v>
      </c>
      <c r="AV10" s="423">
        <v>368676.20454936987</v>
      </c>
      <c r="AW10" s="423">
        <v>223314.15193826007</v>
      </c>
      <c r="AX10" s="422">
        <v>351751.10681240028</v>
      </c>
      <c r="AY10" s="422">
        <v>499014.70432731044</v>
      </c>
      <c r="AZ10" s="422">
        <v>546702.74276699964</v>
      </c>
      <c r="BA10" s="422">
        <v>792459.81276637921</v>
      </c>
      <c r="BB10" s="422">
        <v>648364.29640017962</v>
      </c>
      <c r="BC10" s="422">
        <v>934399.19206389878</v>
      </c>
      <c r="BD10" s="422">
        <v>940032.52011180948</v>
      </c>
      <c r="BE10" s="422">
        <v>982368.9842693205</v>
      </c>
      <c r="BF10" s="422">
        <v>1159090.0113355797</v>
      </c>
      <c r="BG10" s="422">
        <v>1209821.3037091796</v>
      </c>
      <c r="BH10" s="422">
        <v>1269194.3253161404</v>
      </c>
      <c r="BI10" s="422">
        <v>1371697.8967544399</v>
      </c>
      <c r="BJ10" s="422">
        <v>998986.11982431915</v>
      </c>
      <c r="BK10" s="422">
        <v>1196767.6520376811</v>
      </c>
    </row>
    <row r="11" spans="1:63">
      <c r="A11" s="77" t="s">
        <v>214</v>
      </c>
      <c r="B11" s="424">
        <v>1205263.4353301399</v>
      </c>
      <c r="C11" s="424">
        <v>1232230.7635691203</v>
      </c>
      <c r="D11" s="424">
        <v>1258315.99939452</v>
      </c>
      <c r="E11" s="424">
        <v>1132399.0782471299</v>
      </c>
      <c r="F11" s="424">
        <v>1206219.5826084199</v>
      </c>
      <c r="G11" s="424">
        <v>1330395.1171039199</v>
      </c>
      <c r="H11" s="424">
        <v>1245684.2140426398</v>
      </c>
      <c r="I11" s="424">
        <v>1169074.9162133599</v>
      </c>
      <c r="J11" s="424">
        <v>1190262.8119070199</v>
      </c>
      <c r="K11" s="424">
        <v>1210098.2742549099</v>
      </c>
      <c r="L11" s="424">
        <v>1272395.8575910702</v>
      </c>
      <c r="M11" s="424">
        <v>1250209.5869665202</v>
      </c>
      <c r="N11" s="424">
        <v>1186053.6455341103</v>
      </c>
      <c r="O11" s="424">
        <v>1322173.9097732999</v>
      </c>
      <c r="P11" s="424">
        <v>1194493.1199240303</v>
      </c>
      <c r="Q11" s="424">
        <v>1187079.33536123</v>
      </c>
      <c r="R11" s="424">
        <v>1144928.1053693299</v>
      </c>
      <c r="S11" s="424">
        <v>1235739.4706700798</v>
      </c>
      <c r="T11" s="424">
        <v>1174694.4863615301</v>
      </c>
      <c r="U11" s="424">
        <v>1195969.5981949097</v>
      </c>
      <c r="V11" s="424">
        <v>1219791.79490069</v>
      </c>
      <c r="W11" s="424">
        <v>1306364.0700115799</v>
      </c>
      <c r="X11" s="424">
        <v>1396333.88473317</v>
      </c>
      <c r="Y11" s="424">
        <v>1482663.3255104399</v>
      </c>
      <c r="Z11" s="424">
        <v>1441308.3775236299</v>
      </c>
      <c r="AA11" s="424">
        <v>1424980.5528680801</v>
      </c>
      <c r="AB11" s="424">
        <v>1493621.2672163502</v>
      </c>
      <c r="AC11" s="424">
        <v>1572611.9129020697</v>
      </c>
      <c r="AD11" s="424">
        <v>1622291.2201200398</v>
      </c>
      <c r="AE11" s="424">
        <v>1648457.7253091503</v>
      </c>
      <c r="AF11" s="424">
        <v>1602022.2321583903</v>
      </c>
      <c r="AG11" s="424">
        <v>1680763.6653454998</v>
      </c>
      <c r="AH11" s="424">
        <v>1811954.96131626</v>
      </c>
      <c r="AI11" s="424">
        <v>1845746.4630294298</v>
      </c>
      <c r="AJ11" s="424">
        <v>1842469.2158638397</v>
      </c>
      <c r="AK11" s="424">
        <v>1934218.6984809302</v>
      </c>
      <c r="AL11" s="424">
        <v>2001717.9521619203</v>
      </c>
      <c r="AM11" s="424">
        <v>2085442.3372248802</v>
      </c>
      <c r="AN11" s="424">
        <v>2236710.8364439099</v>
      </c>
      <c r="AO11" s="424">
        <v>2267194.7701035896</v>
      </c>
      <c r="AP11" s="424">
        <v>2273391.8215969605</v>
      </c>
      <c r="AQ11" s="424">
        <v>2368176.5858370401</v>
      </c>
      <c r="AR11" s="424">
        <v>2446904.6609829795</v>
      </c>
      <c r="AS11" s="424">
        <v>2506127.4363782401</v>
      </c>
      <c r="AT11" s="424">
        <v>2553073.47734005</v>
      </c>
      <c r="AU11" s="424">
        <v>2653323.5078963395</v>
      </c>
      <c r="AV11" s="424">
        <v>2623902.1435446199</v>
      </c>
      <c r="AW11" s="424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3672970.0956224399</v>
      </c>
      <c r="BK11" s="110">
        <v>3676600.3306863112</v>
      </c>
    </row>
    <row r="12" spans="1:63">
      <c r="A12" s="77" t="s">
        <v>215</v>
      </c>
      <c r="B12" s="424">
        <v>1659198.77682832</v>
      </c>
      <c r="C12" s="424">
        <v>1791918.7423743801</v>
      </c>
      <c r="D12" s="424">
        <v>1740628.2353214701</v>
      </c>
      <c r="E12" s="424">
        <v>1650540.9491204398</v>
      </c>
      <c r="F12" s="424">
        <v>1710340.3178437902</v>
      </c>
      <c r="G12" s="424">
        <v>1864836.857566823</v>
      </c>
      <c r="H12" s="424">
        <v>1805532.7543498955</v>
      </c>
      <c r="I12" s="424">
        <v>1818952.9095111631</v>
      </c>
      <c r="J12" s="424">
        <v>1950880.7974179001</v>
      </c>
      <c r="K12" s="424">
        <v>2099466.6821143399</v>
      </c>
      <c r="L12" s="424">
        <v>2138181.2594103999</v>
      </c>
      <c r="M12" s="424">
        <v>2078828.3530112403</v>
      </c>
      <c r="N12" s="424">
        <v>2128790.6938008396</v>
      </c>
      <c r="O12" s="424">
        <v>2177819.7342217201</v>
      </c>
      <c r="P12" s="424">
        <v>2412815.4507446196</v>
      </c>
      <c r="Q12" s="424">
        <v>2410480.4168725298</v>
      </c>
      <c r="R12" s="424">
        <v>2418906.0692612398</v>
      </c>
      <c r="S12" s="424">
        <v>2582848.5225791102</v>
      </c>
      <c r="T12" s="424">
        <v>2464831.0887134396</v>
      </c>
      <c r="U12" s="424">
        <v>2534290.38509956</v>
      </c>
      <c r="V12" s="424">
        <v>2419749.5384590402</v>
      </c>
      <c r="W12" s="424">
        <v>2491990.75270649</v>
      </c>
      <c r="X12" s="424">
        <v>2443381.2074989202</v>
      </c>
      <c r="Y12" s="424">
        <v>2373057.9815593297</v>
      </c>
      <c r="Z12" s="424">
        <v>2107326.5241022501</v>
      </c>
      <c r="AA12" s="424">
        <v>1784897.8274550498</v>
      </c>
      <c r="AB12" s="424">
        <v>1761655.5463759899</v>
      </c>
      <c r="AC12" s="424">
        <v>2059084.76140142</v>
      </c>
      <c r="AD12" s="424">
        <v>1875454.21022532</v>
      </c>
      <c r="AE12" s="424">
        <v>1952323.0294489898</v>
      </c>
      <c r="AF12" s="424">
        <v>1910943.7158906299</v>
      </c>
      <c r="AG12" s="424">
        <v>1998301.5546788201</v>
      </c>
      <c r="AH12" s="424">
        <v>1915422.43173572</v>
      </c>
      <c r="AI12" s="424">
        <v>1960769.3535398399</v>
      </c>
      <c r="AJ12" s="424">
        <v>1947633.1407281999</v>
      </c>
      <c r="AK12" s="424">
        <v>1960275.8924548498</v>
      </c>
      <c r="AL12" s="424">
        <v>1932618.53447351</v>
      </c>
      <c r="AM12" s="424">
        <v>1983106.7019147701</v>
      </c>
      <c r="AN12" s="424">
        <v>1986936.3041106998</v>
      </c>
      <c r="AO12" s="424">
        <v>1962288.5924335802</v>
      </c>
      <c r="AP12" s="424">
        <v>1909115.9344720901</v>
      </c>
      <c r="AQ12" s="424">
        <v>2035721.3800556301</v>
      </c>
      <c r="AR12" s="424">
        <v>2183621.3764959699</v>
      </c>
      <c r="AS12" s="424">
        <v>2171023.8767452398</v>
      </c>
      <c r="AT12" s="424">
        <v>2202276.2121478096</v>
      </c>
      <c r="AU12" s="424">
        <v>2000563.4809888997</v>
      </c>
      <c r="AV12" s="424">
        <v>2255225.93899525</v>
      </c>
      <c r="AW12" s="424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2673983.9757981207</v>
      </c>
      <c r="BK12" s="110">
        <v>2479832.6786486302</v>
      </c>
    </row>
    <row r="13" spans="1:63">
      <c r="A13" s="111" t="s">
        <v>216</v>
      </c>
      <c r="B13" s="424">
        <v>1231957.8414824898</v>
      </c>
      <c r="C13" s="424">
        <v>1295376.1162550601</v>
      </c>
      <c r="D13" s="424">
        <v>1239802.9816946301</v>
      </c>
      <c r="E13" s="424">
        <v>1248125.4593670301</v>
      </c>
      <c r="F13" s="424">
        <v>1310496.5473934801</v>
      </c>
      <c r="G13" s="424">
        <v>1558851.4328830701</v>
      </c>
      <c r="H13" s="424">
        <v>1498654.6061656098</v>
      </c>
      <c r="I13" s="424">
        <v>1506961.5190767301</v>
      </c>
      <c r="J13" s="424">
        <v>1522780.3854170199</v>
      </c>
      <c r="K13" s="424">
        <v>1456320.1877073098</v>
      </c>
      <c r="L13" s="424">
        <v>1488661.7439512401</v>
      </c>
      <c r="M13" s="424">
        <v>1509985.1637252702</v>
      </c>
      <c r="N13" s="424">
        <v>1528523.6614372998</v>
      </c>
      <c r="O13" s="424">
        <v>1535028.54566052</v>
      </c>
      <c r="P13" s="424">
        <v>1700145.3344506999</v>
      </c>
      <c r="Q13" s="424">
        <v>1681418.5485251499</v>
      </c>
      <c r="R13" s="424">
        <v>1746465.2755925497</v>
      </c>
      <c r="S13" s="424">
        <v>1802919.3502396501</v>
      </c>
      <c r="T13" s="424">
        <v>1690804.7816331</v>
      </c>
      <c r="U13" s="424">
        <v>1769197.2402149101</v>
      </c>
      <c r="V13" s="424">
        <v>1713532.7633793501</v>
      </c>
      <c r="W13" s="424">
        <v>1758131.8185532501</v>
      </c>
      <c r="X13" s="424">
        <v>1681565.9109721999</v>
      </c>
      <c r="Y13" s="424">
        <v>1623096.9306604499</v>
      </c>
      <c r="Z13" s="424">
        <v>1365323.6116003101</v>
      </c>
      <c r="AA13" s="424">
        <v>1357835.05000276</v>
      </c>
      <c r="AB13" s="424">
        <v>1333317.0501476</v>
      </c>
      <c r="AC13" s="424">
        <v>1344039.2133425602</v>
      </c>
      <c r="AD13" s="424">
        <v>1259314.86874964</v>
      </c>
      <c r="AE13" s="424">
        <v>1248331.8262537599</v>
      </c>
      <c r="AF13" s="424">
        <v>1244395.74489461</v>
      </c>
      <c r="AG13" s="424">
        <v>1237917.6219869799</v>
      </c>
      <c r="AH13" s="424">
        <v>1182645.6227809498</v>
      </c>
      <c r="AI13" s="424">
        <v>1229915.5545715299</v>
      </c>
      <c r="AJ13" s="424">
        <v>1156984.3072444799</v>
      </c>
      <c r="AK13" s="424">
        <v>1237661.8071471199</v>
      </c>
      <c r="AL13" s="424">
        <v>1210590.1712793</v>
      </c>
      <c r="AM13" s="424">
        <v>1174978.8727372901</v>
      </c>
      <c r="AN13" s="424">
        <v>1065796.2794606299</v>
      </c>
      <c r="AO13" s="424">
        <v>1044862.20594887</v>
      </c>
      <c r="AP13" s="424">
        <v>1061973.76690107</v>
      </c>
      <c r="AQ13" s="424">
        <v>1112920.34063635</v>
      </c>
      <c r="AR13" s="424">
        <v>1293234.8773330399</v>
      </c>
      <c r="AS13" s="424">
        <v>1301966.0429865899</v>
      </c>
      <c r="AT13" s="424">
        <v>1328103.8069384499</v>
      </c>
      <c r="AU13" s="424">
        <v>1476495.7835460301</v>
      </c>
      <c r="AV13" s="424">
        <v>1445948.98345664</v>
      </c>
      <c r="AW13" s="424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1666092.3707453501</v>
      </c>
      <c r="BK13" s="110">
        <v>1462626.88736471</v>
      </c>
    </row>
    <row r="14" spans="1:63">
      <c r="A14" s="112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</row>
    <row r="15" spans="1:63" ht="15.75">
      <c r="A15" s="81" t="s">
        <v>217</v>
      </c>
      <c r="B15" s="423">
        <v>2136278.7462698999</v>
      </c>
      <c r="C15" s="423">
        <v>2026478.5330645898</v>
      </c>
      <c r="D15" s="423">
        <v>2100007.1151556903</v>
      </c>
      <c r="E15" s="423">
        <v>1859799.7765400596</v>
      </c>
      <c r="F15" s="423">
        <v>2196606.9014963503</v>
      </c>
      <c r="G15" s="423">
        <v>2220399.7441366804</v>
      </c>
      <c r="H15" s="423">
        <v>2304746.1173977801</v>
      </c>
      <c r="I15" s="423">
        <v>2344286.9013648499</v>
      </c>
      <c r="J15" s="423">
        <v>2504548.4250701298</v>
      </c>
      <c r="K15" s="423">
        <v>2544650.4986347496</v>
      </c>
      <c r="L15" s="423">
        <v>2547289.1012381297</v>
      </c>
      <c r="M15" s="423">
        <v>2599101.8544543101</v>
      </c>
      <c r="N15" s="423">
        <v>2647773.8392846799</v>
      </c>
      <c r="O15" s="423">
        <v>2516426.2572900797</v>
      </c>
      <c r="P15" s="423">
        <v>2680095.9539245595</v>
      </c>
      <c r="Q15" s="423">
        <v>2681322.2786115003</v>
      </c>
      <c r="R15" s="423">
        <v>2715911.0026954403</v>
      </c>
      <c r="S15" s="423">
        <v>2675264.7143339599</v>
      </c>
      <c r="T15" s="423">
        <v>2710854.6048747404</v>
      </c>
      <c r="U15" s="423">
        <v>2725453.6477570198</v>
      </c>
      <c r="V15" s="423">
        <v>2730037.6135938899</v>
      </c>
      <c r="W15" s="423">
        <v>2784283.39890863</v>
      </c>
      <c r="X15" s="423">
        <v>2789131.2271342603</v>
      </c>
      <c r="Y15" s="423">
        <v>2829935.9125482799</v>
      </c>
      <c r="Z15" s="423">
        <v>2926430.4577520401</v>
      </c>
      <c r="AA15" s="423">
        <v>2969743.9281787504</v>
      </c>
      <c r="AB15" s="423">
        <v>2961757.5477819303</v>
      </c>
      <c r="AC15" s="423">
        <v>3013030.2794367103</v>
      </c>
      <c r="AD15" s="423">
        <v>3065140.2941030809</v>
      </c>
      <c r="AE15" s="423">
        <v>3135033.0773619097</v>
      </c>
      <c r="AF15" s="423">
        <v>3154464.9616621402</v>
      </c>
      <c r="AG15" s="423">
        <v>3270877.8867286299</v>
      </c>
      <c r="AH15" s="423">
        <v>3267096.4992104899</v>
      </c>
      <c r="AI15" s="423">
        <v>3278816.7200419903</v>
      </c>
      <c r="AJ15" s="423">
        <v>3324164.9332395606</v>
      </c>
      <c r="AK15" s="423">
        <v>3371224.1168378899</v>
      </c>
      <c r="AL15" s="423">
        <v>2946702.3479726901</v>
      </c>
      <c r="AM15" s="423">
        <v>2974562.0895157503</v>
      </c>
      <c r="AN15" s="423">
        <v>3010506.9055677098</v>
      </c>
      <c r="AO15" s="423">
        <v>3013279.3757072501</v>
      </c>
      <c r="AP15" s="423">
        <v>3008120.6280622305</v>
      </c>
      <c r="AQ15" s="423">
        <v>3007749.4887206703</v>
      </c>
      <c r="AR15" s="423">
        <v>3110819.9967821408</v>
      </c>
      <c r="AS15" s="423">
        <v>3193959.5004014899</v>
      </c>
      <c r="AT15" s="423">
        <v>3216832.8726747199</v>
      </c>
      <c r="AU15" s="423">
        <v>3349454.3346646703</v>
      </c>
      <c r="AV15" s="423">
        <v>3308542.5090392898</v>
      </c>
      <c r="AW15" s="423">
        <v>3329016.5791871101</v>
      </c>
      <c r="AX15" s="422">
        <v>3469449.3767600986</v>
      </c>
      <c r="AY15" s="422">
        <v>3647928.3337734202</v>
      </c>
      <c r="AZ15" s="422">
        <v>3667855.6418489399</v>
      </c>
      <c r="BA15" s="422">
        <v>3711547.6193599603</v>
      </c>
      <c r="BB15" s="422">
        <v>3775669.7391323503</v>
      </c>
      <c r="BC15" s="422">
        <v>3761079.28906589</v>
      </c>
      <c r="BD15" s="422">
        <v>3799521.2136981199</v>
      </c>
      <c r="BE15" s="422">
        <v>3879212.0688299309</v>
      </c>
      <c r="BF15" s="422">
        <v>3901782.237546281</v>
      </c>
      <c r="BG15" s="422">
        <v>3933190.8493557307</v>
      </c>
      <c r="BH15" s="422">
        <v>3950237.6583160297</v>
      </c>
      <c r="BI15" s="422">
        <v>3912830.2719107694</v>
      </c>
      <c r="BJ15" s="422">
        <v>3436628.0653663105</v>
      </c>
      <c r="BK15" s="422">
        <v>3367845.8034652295</v>
      </c>
    </row>
    <row r="16" spans="1:63">
      <c r="A16" s="77" t="s">
        <v>218</v>
      </c>
      <c r="B16" s="424">
        <v>11422.373689690001</v>
      </c>
      <c r="C16" s="424">
        <v>12532.46485043</v>
      </c>
      <c r="D16" s="424">
        <v>16772.964655930002</v>
      </c>
      <c r="E16" s="424">
        <v>23501.123556930001</v>
      </c>
      <c r="F16" s="424">
        <v>18414.757199629999</v>
      </c>
      <c r="G16" s="424">
        <v>16901.606288200001</v>
      </c>
      <c r="H16" s="424">
        <v>34565.900550680002</v>
      </c>
      <c r="I16" s="424">
        <v>102951.4932652</v>
      </c>
      <c r="J16" s="424">
        <v>159595.79532681001</v>
      </c>
      <c r="K16" s="424">
        <v>159674.78688938997</v>
      </c>
      <c r="L16" s="424">
        <v>123429.98552002001</v>
      </c>
      <c r="M16" s="424">
        <v>105853.57056446999</v>
      </c>
      <c r="N16" s="424">
        <v>112720.70375185</v>
      </c>
      <c r="O16" s="424">
        <v>9605.2736002199999</v>
      </c>
      <c r="P16" s="424">
        <v>109059.92769176999</v>
      </c>
      <c r="Q16" s="424">
        <v>105874.72684050001</v>
      </c>
      <c r="R16" s="424">
        <v>105681.52341932998</v>
      </c>
      <c r="S16" s="424">
        <v>29750.311451199999</v>
      </c>
      <c r="T16" s="424">
        <v>28827.401188149997</v>
      </c>
      <c r="U16" s="424">
        <v>31824.42035846</v>
      </c>
      <c r="V16" s="424">
        <v>30934.089725289999</v>
      </c>
      <c r="W16" s="424">
        <v>30631.109868979998</v>
      </c>
      <c r="X16" s="424">
        <v>31355.88958101</v>
      </c>
      <c r="Y16" s="424">
        <v>30817.012716999998</v>
      </c>
      <c r="Z16" s="424">
        <v>33793.652944189998</v>
      </c>
      <c r="AA16" s="424">
        <v>34071.410839999997</v>
      </c>
      <c r="AB16" s="424">
        <v>34086.901887599997</v>
      </c>
      <c r="AC16" s="424">
        <v>33815.86325301</v>
      </c>
      <c r="AD16" s="424">
        <v>34617.560517400001</v>
      </c>
      <c r="AE16" s="424">
        <v>36361.038851779995</v>
      </c>
      <c r="AF16" s="424">
        <v>35740.600663270001</v>
      </c>
      <c r="AG16" s="424">
        <v>40180.080311209997</v>
      </c>
      <c r="AH16" s="424">
        <v>40437.334933080005</v>
      </c>
      <c r="AI16" s="424">
        <v>126864.77352960002</v>
      </c>
      <c r="AJ16" s="424">
        <v>57329.772750070006</v>
      </c>
      <c r="AK16" s="424">
        <v>49415.276575800002</v>
      </c>
      <c r="AL16" s="424">
        <v>33078.048489159999</v>
      </c>
      <c r="AM16" s="424">
        <v>32498.105764809996</v>
      </c>
      <c r="AN16" s="424">
        <v>31816.19247116</v>
      </c>
      <c r="AO16" s="424">
        <v>20126.981345029999</v>
      </c>
      <c r="AP16" s="424">
        <v>21421.984541670001</v>
      </c>
      <c r="AQ16" s="424">
        <v>22555.017695639999</v>
      </c>
      <c r="AR16" s="424">
        <v>26202.528413100001</v>
      </c>
      <c r="AS16" s="424">
        <v>27272.19250143</v>
      </c>
      <c r="AT16" s="424">
        <v>30549.959099220003</v>
      </c>
      <c r="AU16" s="424">
        <v>34574.895668650002</v>
      </c>
      <c r="AV16" s="424">
        <v>30929.499794510004</v>
      </c>
      <c r="AW16" s="424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4853.9843488300012</v>
      </c>
      <c r="BK16" s="110">
        <v>4840.8662607000006</v>
      </c>
    </row>
    <row r="17" spans="1:63" s="111" customFormat="1">
      <c r="A17" s="111" t="s">
        <v>216</v>
      </c>
      <c r="B17" s="424">
        <v>210.04651991999998</v>
      </c>
      <c r="C17" s="424">
        <v>639.46654259000002</v>
      </c>
      <c r="D17" s="424">
        <v>4911.3815772100006</v>
      </c>
      <c r="E17" s="424">
        <v>9683.3642472699994</v>
      </c>
      <c r="F17" s="424">
        <v>5420.4233171100013</v>
      </c>
      <c r="G17" s="424">
        <v>4832.6878096700002</v>
      </c>
      <c r="H17" s="424">
        <v>4880.5981307800002</v>
      </c>
      <c r="I17" s="424">
        <v>26812.016650640002</v>
      </c>
      <c r="J17" s="424">
        <v>59068.076826830002</v>
      </c>
      <c r="K17" s="424">
        <v>59125.968972229988</v>
      </c>
      <c r="L17" s="424">
        <v>56692.162223450003</v>
      </c>
      <c r="M17" s="424">
        <v>64624.436792349989</v>
      </c>
      <c r="N17" s="424">
        <v>98777.117292520008</v>
      </c>
      <c r="O17" s="424">
        <v>2834.26754777</v>
      </c>
      <c r="P17" s="424">
        <v>96239.302316050002</v>
      </c>
      <c r="Q17" s="424">
        <v>96371.011984770012</v>
      </c>
      <c r="R17" s="424">
        <v>96432.861136449996</v>
      </c>
      <c r="S17" s="424">
        <v>20428.00061635</v>
      </c>
      <c r="T17" s="424">
        <v>428.32200298000004</v>
      </c>
      <c r="U17" s="424">
        <v>416.44155392000005</v>
      </c>
      <c r="V17" s="424">
        <v>949.20468615000004</v>
      </c>
      <c r="W17" s="424">
        <v>369.13087029000002</v>
      </c>
      <c r="X17" s="424">
        <v>270.76042605000004</v>
      </c>
      <c r="Y17" s="424">
        <v>271.70340765000003</v>
      </c>
      <c r="Z17" s="424">
        <v>234.35746452000001</v>
      </c>
      <c r="AA17" s="424">
        <v>246.16150023999998</v>
      </c>
      <c r="AB17" s="424">
        <v>231.78781542000002</v>
      </c>
      <c r="AC17" s="424">
        <v>231.83039680999997</v>
      </c>
      <c r="AD17" s="424">
        <v>231.61527999</v>
      </c>
      <c r="AE17" s="424">
        <v>231.21589994000001</v>
      </c>
      <c r="AF17" s="424">
        <v>229.32698465999999</v>
      </c>
      <c r="AG17" s="424">
        <v>312.80151140999999</v>
      </c>
      <c r="AH17" s="424">
        <v>315.48616754</v>
      </c>
      <c r="AI17" s="424">
        <v>56521.779333980012</v>
      </c>
      <c r="AJ17" s="424">
        <v>8982.680543829998</v>
      </c>
      <c r="AK17" s="424">
        <v>8911.3057597099996</v>
      </c>
      <c r="AL17" s="424">
        <v>4973.9248975999999</v>
      </c>
      <c r="AM17" s="424">
        <v>5067.9449049699997</v>
      </c>
      <c r="AN17" s="424">
        <v>5156.1208980600004</v>
      </c>
      <c r="AO17" s="424">
        <v>5558.0706628599992</v>
      </c>
      <c r="AP17" s="424">
        <v>5462.7511840899997</v>
      </c>
      <c r="AQ17" s="424">
        <v>5710.1199201099998</v>
      </c>
      <c r="AR17" s="424">
        <v>6586.4499077399987</v>
      </c>
      <c r="AS17" s="424">
        <v>6289.0443085800007</v>
      </c>
      <c r="AT17" s="424">
        <v>6382.8543233</v>
      </c>
      <c r="AU17" s="424">
        <v>7043.7193006799998</v>
      </c>
      <c r="AV17" s="424">
        <v>7261.5065645900013</v>
      </c>
      <c r="AW17" s="424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1299.4532472000001</v>
      </c>
      <c r="BK17" s="110">
        <v>1289.8235740100001</v>
      </c>
    </row>
    <row r="18" spans="1:63">
      <c r="A18" s="79" t="s">
        <v>219</v>
      </c>
      <c r="B18" s="424">
        <v>88786.079331529996</v>
      </c>
      <c r="C18" s="424">
        <v>78174.481872369986</v>
      </c>
      <c r="D18" s="424">
        <v>90959.589471019994</v>
      </c>
      <c r="E18" s="424">
        <v>11302.40754407</v>
      </c>
      <c r="F18" s="424">
        <v>56092.065444429987</v>
      </c>
      <c r="G18" s="424">
        <v>86435.844449389988</v>
      </c>
      <c r="H18" s="424">
        <v>102426.08389374999</v>
      </c>
      <c r="I18" s="424">
        <v>92336.378196630001</v>
      </c>
      <c r="J18" s="424">
        <v>99638.266833059999</v>
      </c>
      <c r="K18" s="424">
        <v>149471.64375055002</v>
      </c>
      <c r="L18" s="424">
        <v>146473.86865555999</v>
      </c>
      <c r="M18" s="424">
        <v>136459.03825353997</v>
      </c>
      <c r="N18" s="424">
        <v>85185.253521719991</v>
      </c>
      <c r="O18" s="424">
        <v>79954.982029470004</v>
      </c>
      <c r="P18" s="424">
        <v>93559.263539219974</v>
      </c>
      <c r="Q18" s="424">
        <v>79772.448411850011</v>
      </c>
      <c r="R18" s="424">
        <v>98576.976063419992</v>
      </c>
      <c r="S18" s="424">
        <v>97315.402147770001</v>
      </c>
      <c r="T18" s="424">
        <v>95020.662271050009</v>
      </c>
      <c r="U18" s="424">
        <v>96804.977887249988</v>
      </c>
      <c r="V18" s="424">
        <v>101752.57680108998</v>
      </c>
      <c r="W18" s="424">
        <v>111002.22150172999</v>
      </c>
      <c r="X18" s="424">
        <v>76589.429966819982</v>
      </c>
      <c r="Y18" s="424">
        <v>75340.592057379981</v>
      </c>
      <c r="Z18" s="424">
        <v>72119.710549130003</v>
      </c>
      <c r="AA18" s="424">
        <v>80420.459581710005</v>
      </c>
      <c r="AB18" s="424">
        <v>78782.448021710006</v>
      </c>
      <c r="AC18" s="424">
        <v>77240.422481539994</v>
      </c>
      <c r="AD18" s="424">
        <v>84125.228044480027</v>
      </c>
      <c r="AE18" s="424">
        <v>85528.852104329999</v>
      </c>
      <c r="AF18" s="424">
        <v>82940.45844276002</v>
      </c>
      <c r="AG18" s="424">
        <v>133515.09300330002</v>
      </c>
      <c r="AH18" s="424">
        <v>69189.997853020002</v>
      </c>
      <c r="AI18" s="424">
        <v>64621.860281029993</v>
      </c>
      <c r="AJ18" s="424">
        <v>67911.824577499996</v>
      </c>
      <c r="AK18" s="424">
        <v>68330.656781600002</v>
      </c>
      <c r="AL18" s="424">
        <v>61581.130591000016</v>
      </c>
      <c r="AM18" s="424">
        <v>63360.960618190009</v>
      </c>
      <c r="AN18" s="424">
        <v>66605.477440410003</v>
      </c>
      <c r="AO18" s="424">
        <v>63689.199479709983</v>
      </c>
      <c r="AP18" s="424">
        <v>72878.843202010001</v>
      </c>
      <c r="AQ18" s="424">
        <v>75420.704412320003</v>
      </c>
      <c r="AR18" s="424">
        <v>75553.126337049995</v>
      </c>
      <c r="AS18" s="424">
        <v>78631.392093009999</v>
      </c>
      <c r="AT18" s="424">
        <v>73159.997404659996</v>
      </c>
      <c r="AU18" s="424">
        <v>77484.160838259995</v>
      </c>
      <c r="AV18" s="424">
        <v>78060.244151239996</v>
      </c>
      <c r="AW18" s="424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82926.864226420003</v>
      </c>
      <c r="BK18" s="110">
        <v>84352.479353250004</v>
      </c>
    </row>
    <row r="19" spans="1:63" s="111" customFormat="1">
      <c r="A19" s="111" t="s">
        <v>216</v>
      </c>
      <c r="B19" s="424">
        <v>20437.948450530002</v>
      </c>
      <c r="C19" s="424">
        <v>11552.653924980003</v>
      </c>
      <c r="D19" s="424">
        <v>13671.764727309997</v>
      </c>
      <c r="E19" s="424">
        <v>4843.5773723500006</v>
      </c>
      <c r="F19" s="424">
        <v>11239.340141089999</v>
      </c>
      <c r="G19" s="424">
        <v>10570.157382920001</v>
      </c>
      <c r="H19" s="424">
        <v>13614.9985815</v>
      </c>
      <c r="I19" s="424">
        <v>13172.66292511</v>
      </c>
      <c r="J19" s="424">
        <v>19293.099308660003</v>
      </c>
      <c r="K19" s="424">
        <v>9499.692537949999</v>
      </c>
      <c r="L19" s="424">
        <v>10237.89739271</v>
      </c>
      <c r="M19" s="424">
        <v>10094.175423839999</v>
      </c>
      <c r="N19" s="424">
        <v>8874.3185121299994</v>
      </c>
      <c r="O19" s="424">
        <v>11335.660328189997</v>
      </c>
      <c r="P19" s="424">
        <v>5202.1756587599994</v>
      </c>
      <c r="Q19" s="424">
        <v>6995.3517693499998</v>
      </c>
      <c r="R19" s="424">
        <v>6213.3701770800008</v>
      </c>
      <c r="S19" s="424">
        <v>6815.7834151699999</v>
      </c>
      <c r="T19" s="424">
        <v>6583.4804905500005</v>
      </c>
      <c r="U19" s="424">
        <v>6593.9765555900003</v>
      </c>
      <c r="V19" s="424">
        <v>7150.3847148799996</v>
      </c>
      <c r="W19" s="424">
        <v>7106.8607618699989</v>
      </c>
      <c r="X19" s="424">
        <v>7989.6224928000001</v>
      </c>
      <c r="Y19" s="424">
        <v>8079.5142238399994</v>
      </c>
      <c r="Z19" s="424">
        <v>6196.7096249500009</v>
      </c>
      <c r="AA19" s="424">
        <v>13696.081198010002</v>
      </c>
      <c r="AB19" s="424">
        <v>13453.27583773</v>
      </c>
      <c r="AC19" s="424">
        <v>13401.415029389998</v>
      </c>
      <c r="AD19" s="424">
        <v>19606.470226739999</v>
      </c>
      <c r="AE19" s="424">
        <v>22030.192055939999</v>
      </c>
      <c r="AF19" s="424">
        <v>20065.061229910003</v>
      </c>
      <c r="AG19" s="424">
        <v>19390.845531790001</v>
      </c>
      <c r="AH19" s="424">
        <v>3901.4382591199997</v>
      </c>
      <c r="AI19" s="424">
        <v>3506.2748550700003</v>
      </c>
      <c r="AJ19" s="424">
        <v>3097.3179877900002</v>
      </c>
      <c r="AK19" s="424">
        <v>3474.1313494000001</v>
      </c>
      <c r="AL19" s="424">
        <v>2465.1878951799999</v>
      </c>
      <c r="AM19" s="424">
        <v>2416.7288185400002</v>
      </c>
      <c r="AN19" s="424">
        <v>4571.5633893800014</v>
      </c>
      <c r="AO19" s="424">
        <v>3789.5339531799996</v>
      </c>
      <c r="AP19" s="424">
        <v>11804.090127089999</v>
      </c>
      <c r="AQ19" s="424">
        <v>11757.836326990002</v>
      </c>
      <c r="AR19" s="424">
        <v>12503.777859959999</v>
      </c>
      <c r="AS19" s="424">
        <v>12774.757176609999</v>
      </c>
      <c r="AT19" s="424">
        <v>12581.324110720001</v>
      </c>
      <c r="AU19" s="424">
        <v>13479.363480330001</v>
      </c>
      <c r="AV19" s="424">
        <v>13198.234804829999</v>
      </c>
      <c r="AW19" s="424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11918.643166650001</v>
      </c>
      <c r="BK19" s="110">
        <v>11676.891949050003</v>
      </c>
    </row>
    <row r="20" spans="1:63">
      <c r="A20" s="77" t="s">
        <v>220</v>
      </c>
      <c r="B20" s="424">
        <v>2036070.29324868</v>
      </c>
      <c r="C20" s="424">
        <v>1935771.5863417899</v>
      </c>
      <c r="D20" s="424">
        <v>1992274.5610287401</v>
      </c>
      <c r="E20" s="424">
        <v>1824996.2454390596</v>
      </c>
      <c r="F20" s="424">
        <v>2122100.0788522903</v>
      </c>
      <c r="G20" s="424">
        <v>2117062.2933990904</v>
      </c>
      <c r="H20" s="424">
        <v>2167754.13295335</v>
      </c>
      <c r="I20" s="424">
        <v>2148999.0299030198</v>
      </c>
      <c r="J20" s="424">
        <v>2245314.36291026</v>
      </c>
      <c r="K20" s="424">
        <v>2235504.0679948097</v>
      </c>
      <c r="L20" s="424">
        <v>2277385.2470625499</v>
      </c>
      <c r="M20" s="424">
        <v>2356789.2456363002</v>
      </c>
      <c r="N20" s="424">
        <v>2449867.88201111</v>
      </c>
      <c r="O20" s="424">
        <v>2426866.0016603898</v>
      </c>
      <c r="P20" s="424">
        <v>2477476.7626935695</v>
      </c>
      <c r="Q20" s="424">
        <v>2495675.1033591502</v>
      </c>
      <c r="R20" s="424">
        <v>2511652.5032126904</v>
      </c>
      <c r="S20" s="424">
        <v>2548199.00073499</v>
      </c>
      <c r="T20" s="424">
        <v>2587006.5414155405</v>
      </c>
      <c r="U20" s="424">
        <v>2596824.2495113099</v>
      </c>
      <c r="V20" s="424">
        <v>2597350.9470675099</v>
      </c>
      <c r="W20" s="424">
        <v>2642650.0675379201</v>
      </c>
      <c r="X20" s="424">
        <v>2681185.9075864302</v>
      </c>
      <c r="Y20" s="424">
        <v>2723778.3077738998</v>
      </c>
      <c r="Z20" s="424">
        <v>2820517.0942587201</v>
      </c>
      <c r="AA20" s="424">
        <v>2855252.0577570405</v>
      </c>
      <c r="AB20" s="424">
        <v>2848888.1978726205</v>
      </c>
      <c r="AC20" s="424">
        <v>2901973.9937021602</v>
      </c>
      <c r="AD20" s="424">
        <v>2946397.5055412007</v>
      </c>
      <c r="AE20" s="424">
        <v>3013143.1864057998</v>
      </c>
      <c r="AF20" s="424">
        <v>3035783.9025561102</v>
      </c>
      <c r="AG20" s="424">
        <v>3097182.71341412</v>
      </c>
      <c r="AH20" s="424">
        <v>3157469.1664243899</v>
      </c>
      <c r="AI20" s="424">
        <v>3087330.0862313602</v>
      </c>
      <c r="AJ20" s="424">
        <v>3198923.3359119906</v>
      </c>
      <c r="AK20" s="424">
        <v>3253478.18348049</v>
      </c>
      <c r="AL20" s="424">
        <v>2852043.1688925303</v>
      </c>
      <c r="AM20" s="424">
        <v>2878703.0231327503</v>
      </c>
      <c r="AN20" s="424">
        <v>2912085.2356561399</v>
      </c>
      <c r="AO20" s="424">
        <v>2929463.1948825102</v>
      </c>
      <c r="AP20" s="424">
        <v>2913819.8003185503</v>
      </c>
      <c r="AQ20" s="424">
        <v>2909773.7666127104</v>
      </c>
      <c r="AR20" s="424">
        <v>3009064.3420319906</v>
      </c>
      <c r="AS20" s="424">
        <v>3088055.9158070497</v>
      </c>
      <c r="AT20" s="424">
        <v>3113122.9161708397</v>
      </c>
      <c r="AU20" s="424">
        <v>3237395.2781577604</v>
      </c>
      <c r="AV20" s="424">
        <v>3199552.7650935398</v>
      </c>
      <c r="AW20" s="424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3348847.2167910608</v>
      </c>
      <c r="BK20" s="110">
        <v>3278652.4578512795</v>
      </c>
    </row>
    <row r="21" spans="1:63" s="111" customFormat="1">
      <c r="A21" s="111" t="s">
        <v>216</v>
      </c>
      <c r="B21" s="424">
        <v>1037322.1663376701</v>
      </c>
      <c r="C21" s="424">
        <v>1006733.7977510899</v>
      </c>
      <c r="D21" s="424">
        <v>996958.60501861002</v>
      </c>
      <c r="E21" s="424">
        <v>1141776.5738385697</v>
      </c>
      <c r="F21" s="424">
        <v>1026277.8916024102</v>
      </c>
      <c r="G21" s="424">
        <v>994252.49735447997</v>
      </c>
      <c r="H21" s="424">
        <v>1006401.1197580399</v>
      </c>
      <c r="I21" s="424">
        <v>961904.66445089993</v>
      </c>
      <c r="J21" s="424">
        <v>1025981.0258018399</v>
      </c>
      <c r="K21" s="424">
        <v>1047473.07139842</v>
      </c>
      <c r="L21" s="424">
        <v>1063030.51908241</v>
      </c>
      <c r="M21" s="424">
        <v>1027379.41706683</v>
      </c>
      <c r="N21" s="424">
        <v>1066158.2194276298</v>
      </c>
      <c r="O21" s="424">
        <v>1040930.4553433</v>
      </c>
      <c r="P21" s="424">
        <v>1051553.85734192</v>
      </c>
      <c r="Q21" s="424">
        <v>1056868.6872232701</v>
      </c>
      <c r="R21" s="424">
        <v>1053071.3933540799</v>
      </c>
      <c r="S21" s="424">
        <v>1051407.6037828799</v>
      </c>
      <c r="T21" s="424">
        <v>1071719.73317527</v>
      </c>
      <c r="U21" s="424">
        <v>1065716.8121155598</v>
      </c>
      <c r="V21" s="424">
        <v>1050407.07176702</v>
      </c>
      <c r="W21" s="424">
        <v>1076079.8082642199</v>
      </c>
      <c r="X21" s="424">
        <v>1051444.13616655</v>
      </c>
      <c r="Y21" s="424">
        <v>1063123.2901912199</v>
      </c>
      <c r="Z21" s="424">
        <v>1042545.9252203298</v>
      </c>
      <c r="AA21" s="424">
        <v>1026164.26104504</v>
      </c>
      <c r="AB21" s="424">
        <v>1034903.1902211399</v>
      </c>
      <c r="AC21" s="424">
        <v>1030417.4758559701</v>
      </c>
      <c r="AD21" s="424">
        <v>1036274.2197529101</v>
      </c>
      <c r="AE21" s="424">
        <v>1020618.5571125601</v>
      </c>
      <c r="AF21" s="424">
        <v>1017715.01712368</v>
      </c>
      <c r="AG21" s="424">
        <v>1011347.6931810997</v>
      </c>
      <c r="AH21" s="424">
        <v>997463.4654373501</v>
      </c>
      <c r="AI21" s="424">
        <v>905528.73921860987</v>
      </c>
      <c r="AJ21" s="424">
        <v>964363.53478203004</v>
      </c>
      <c r="AK21" s="424">
        <v>979986.85646760999</v>
      </c>
      <c r="AL21" s="424">
        <v>742099.07438660006</v>
      </c>
      <c r="AM21" s="424">
        <v>738425.76123029995</v>
      </c>
      <c r="AN21" s="424">
        <v>777074.96274508</v>
      </c>
      <c r="AO21" s="424">
        <v>789876.28172880993</v>
      </c>
      <c r="AP21" s="424">
        <v>785005.98081334983</v>
      </c>
      <c r="AQ21" s="424">
        <v>759335.44010593009</v>
      </c>
      <c r="AR21" s="424">
        <v>842675.92520869989</v>
      </c>
      <c r="AS21" s="424">
        <v>889125.49451103981</v>
      </c>
      <c r="AT21" s="424">
        <v>882431.53730214981</v>
      </c>
      <c r="AU21" s="424">
        <v>977651.64889476995</v>
      </c>
      <c r="AV21" s="424">
        <v>925490.6195635699</v>
      </c>
      <c r="AW21" s="424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658424.21258855006</v>
      </c>
      <c r="BK21" s="110">
        <v>667075.0743466299</v>
      </c>
    </row>
    <row r="22" spans="1:63"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</row>
    <row r="23" spans="1:63" ht="15.75">
      <c r="A23" s="81" t="s">
        <v>221</v>
      </c>
      <c r="B23" s="423">
        <v>997211.63485208829</v>
      </c>
      <c r="C23" s="423">
        <v>996723.21471459034</v>
      </c>
      <c r="D23" s="423">
        <v>1032667.7238677399</v>
      </c>
      <c r="E23" s="423">
        <v>1027356.3374850084</v>
      </c>
      <c r="F23" s="423">
        <v>1134532.5490589796</v>
      </c>
      <c r="G23" s="423">
        <v>1087028.6742061288</v>
      </c>
      <c r="H23" s="423">
        <v>1068265.458037995</v>
      </c>
      <c r="I23" s="423">
        <v>1064243.1756484671</v>
      </c>
      <c r="J23" s="423">
        <v>1060751.9724876005</v>
      </c>
      <c r="K23" s="423">
        <v>1079775.9543713599</v>
      </c>
      <c r="L23" s="423">
        <v>1080860.4937056899</v>
      </c>
      <c r="M23" s="423">
        <v>1101070.8486856306</v>
      </c>
      <c r="N23" s="423">
        <v>941396.64111346996</v>
      </c>
      <c r="O23" s="423">
        <v>1012963.38371521</v>
      </c>
      <c r="P23" s="423">
        <v>1009692.8061001601</v>
      </c>
      <c r="Q23" s="423">
        <v>999922.26203572005</v>
      </c>
      <c r="R23" s="423">
        <v>1007945.5974653901</v>
      </c>
      <c r="S23" s="423">
        <v>1070794.59166269</v>
      </c>
      <c r="T23" s="423">
        <v>1007319.8301666498</v>
      </c>
      <c r="U23" s="423">
        <v>1039271.9097612798</v>
      </c>
      <c r="V23" s="423">
        <v>1048422.8741590698</v>
      </c>
      <c r="W23" s="423">
        <v>1088828.0184055101</v>
      </c>
      <c r="X23" s="423">
        <v>1100735.1715220399</v>
      </c>
      <c r="Y23" s="423">
        <v>1104540.73250447</v>
      </c>
      <c r="Z23" s="423">
        <v>1067685.3437133799</v>
      </c>
      <c r="AA23" s="423">
        <v>1147217.9722306798</v>
      </c>
      <c r="AB23" s="423">
        <v>1119870.66949021</v>
      </c>
      <c r="AC23" s="423">
        <v>1106102.1209313299</v>
      </c>
      <c r="AD23" s="423">
        <v>1082740.4680045699</v>
      </c>
      <c r="AE23" s="423">
        <v>1095907.2064805599</v>
      </c>
      <c r="AF23" s="423">
        <v>1101940.88728026</v>
      </c>
      <c r="AG23" s="423">
        <v>1064982.0416393699</v>
      </c>
      <c r="AH23" s="423">
        <v>1056453.6060213102</v>
      </c>
      <c r="AI23" s="423">
        <v>1045703.5189449999</v>
      </c>
      <c r="AJ23" s="423">
        <v>1067565.4340534899</v>
      </c>
      <c r="AK23" s="423">
        <v>1058919.9627831599</v>
      </c>
      <c r="AL23" s="423">
        <v>1030998.0388998799</v>
      </c>
      <c r="AM23" s="423">
        <v>1041993.79918969</v>
      </c>
      <c r="AN23" s="423">
        <v>1137955.39094075</v>
      </c>
      <c r="AO23" s="423">
        <v>1155912.8430872499</v>
      </c>
      <c r="AP23" s="423">
        <v>1165654.03911439</v>
      </c>
      <c r="AQ23" s="423">
        <v>1187505.19159759</v>
      </c>
      <c r="AR23" s="423">
        <v>1393295.4931586599</v>
      </c>
      <c r="AS23" s="423">
        <v>1451570.6818078901</v>
      </c>
      <c r="AT23" s="423">
        <v>1468748.5652121</v>
      </c>
      <c r="AU23" s="423">
        <v>1627537.4682408001</v>
      </c>
      <c r="AV23" s="423">
        <v>1623759.7782441899</v>
      </c>
      <c r="AW23" s="423">
        <v>1586395.7232578699</v>
      </c>
      <c r="AX23" s="422">
        <v>1502959.9380863199</v>
      </c>
      <c r="AY23" s="422">
        <v>1980533.1379668301</v>
      </c>
      <c r="AZ23" s="422">
        <v>1981890.876836308</v>
      </c>
      <c r="BA23" s="422">
        <v>1905146.80608257</v>
      </c>
      <c r="BB23" s="422">
        <v>2119674.9433479412</v>
      </c>
      <c r="BC23" s="422">
        <v>2094267.7240252802</v>
      </c>
      <c r="BD23" s="422">
        <v>2074522.1905979007</v>
      </c>
      <c r="BE23" s="422">
        <v>2095300.7301379405</v>
      </c>
      <c r="BF23" s="422">
        <v>2112150.0670863013</v>
      </c>
      <c r="BG23" s="422">
        <v>2143242.9297485314</v>
      </c>
      <c r="BH23" s="422">
        <v>2112991.9475708418</v>
      </c>
      <c r="BI23" s="422">
        <v>2187370.2438987601</v>
      </c>
      <c r="BJ23" s="422">
        <v>2208644.8304307573</v>
      </c>
      <c r="BK23" s="422">
        <v>2262833.3893048903</v>
      </c>
    </row>
    <row r="24" spans="1:63" ht="15.75">
      <c r="A24" s="81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</row>
    <row r="25" spans="1:63" ht="15.75">
      <c r="A25" s="81" t="s">
        <v>222</v>
      </c>
      <c r="B25" s="423">
        <v>-72291.242643376041</v>
      </c>
      <c r="C25" s="423">
        <v>-205867.25595210693</v>
      </c>
      <c r="D25" s="423">
        <v>10091.186553818377</v>
      </c>
      <c r="E25" s="423">
        <v>-352647.89255985565</v>
      </c>
      <c r="F25" s="423">
        <v>-71143.190734109172</v>
      </c>
      <c r="G25" s="423">
        <v>-100161.97771964305</v>
      </c>
      <c r="H25" s="423">
        <v>-38479.030684665762</v>
      </c>
      <c r="I25" s="423">
        <v>-81909.420019780082</v>
      </c>
      <c r="J25" s="423">
        <v>-148619.58346184675</v>
      </c>
      <c r="K25" s="423">
        <v>-103193.48952351103</v>
      </c>
      <c r="L25" s="423">
        <v>-100044.34278294098</v>
      </c>
      <c r="M25" s="423">
        <v>-94178.205449929694</v>
      </c>
      <c r="N25" s="423">
        <v>35853.077705305215</v>
      </c>
      <c r="O25" s="423">
        <v>-46062.215513975723</v>
      </c>
      <c r="P25" s="423">
        <v>-99174.437930851942</v>
      </c>
      <c r="Q25" s="423">
        <v>-39857.312741241331</v>
      </c>
      <c r="R25" s="423">
        <v>-48219.324606433045</v>
      </c>
      <c r="S25" s="423">
        <v>-137949.24724949824</v>
      </c>
      <c r="T25" s="423">
        <v>-109590.43809813689</v>
      </c>
      <c r="U25" s="423">
        <v>-281284.93794495345</v>
      </c>
      <c r="V25" s="423">
        <v>-283800.14549098443</v>
      </c>
      <c r="W25" s="423">
        <v>-239302.75763181152</v>
      </c>
      <c r="X25" s="423">
        <v>-196295.19419155753</v>
      </c>
      <c r="Y25" s="423">
        <v>-189205.04731513484</v>
      </c>
      <c r="Z25" s="423">
        <v>-87721.142455450841</v>
      </c>
      <c r="AA25" s="423">
        <v>-90026.303817220498</v>
      </c>
      <c r="AB25" s="423">
        <v>-79030.970587323973</v>
      </c>
      <c r="AC25" s="423">
        <v>-81292.073907779122</v>
      </c>
      <c r="AD25" s="423">
        <v>-55958.999466074572</v>
      </c>
      <c r="AE25" s="423">
        <v>-70226.814839179802</v>
      </c>
      <c r="AF25" s="423">
        <v>-32538.362214025023</v>
      </c>
      <c r="AG25" s="423">
        <v>15379.136594232637</v>
      </c>
      <c r="AH25" s="423">
        <v>68099.601181342208</v>
      </c>
      <c r="AI25" s="423">
        <v>20159.964072080096</v>
      </c>
      <c r="AJ25" s="423">
        <v>238720.67812589623</v>
      </c>
      <c r="AK25" s="423">
        <v>372075.2069770961</v>
      </c>
      <c r="AL25" s="423">
        <v>-27848.561729165813</v>
      </c>
      <c r="AM25" s="423">
        <v>-14594.904719935817</v>
      </c>
      <c r="AN25" s="423">
        <v>118949.75348315696</v>
      </c>
      <c r="AO25" s="423">
        <v>54079.221124935779</v>
      </c>
      <c r="AP25" s="423">
        <v>-54100.061618825974</v>
      </c>
      <c r="AQ25" s="423">
        <v>69289.88465089057</v>
      </c>
      <c r="AR25" s="423">
        <v>40038.269089281093</v>
      </c>
      <c r="AS25" s="423">
        <v>52805.680024886562</v>
      </c>
      <c r="AT25" s="423">
        <v>54724.055216424516</v>
      </c>
      <c r="AU25" s="423">
        <v>153529.55678463946</v>
      </c>
      <c r="AV25" s="423">
        <v>94202.349337319203</v>
      </c>
      <c r="AW25" s="423">
        <v>171453.66677830127</v>
      </c>
      <c r="AX25" s="422">
        <v>176782.52560061112</v>
      </c>
      <c r="AY25" s="422">
        <v>235917.68669618992</v>
      </c>
      <c r="AZ25" s="422">
        <v>213732.80422377793</v>
      </c>
      <c r="BA25" s="422">
        <v>388136.47593145136</v>
      </c>
      <c r="BB25" s="422">
        <v>270843.15103373857</v>
      </c>
      <c r="BC25" s="422">
        <v>346688.70607767685</v>
      </c>
      <c r="BD25" s="422">
        <v>363415.04274544475</v>
      </c>
      <c r="BE25" s="422">
        <v>432920.84342529427</v>
      </c>
      <c r="BF25" s="422">
        <v>441764.21795996587</v>
      </c>
      <c r="BG25" s="422">
        <v>421050.66413959081</v>
      </c>
      <c r="BH25" s="422">
        <v>475815.56669696327</v>
      </c>
      <c r="BI25" s="422">
        <v>509156.6660328533</v>
      </c>
      <c r="BJ25" s="422">
        <v>-319379.98243088642</v>
      </c>
      <c r="BK25" s="422">
        <v>-211908.51523194974</v>
      </c>
    </row>
    <row r="26" spans="1:63" ht="15.7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</row>
    <row r="27" spans="1:63" ht="15.75">
      <c r="A27" s="81" t="s">
        <v>223</v>
      </c>
      <c r="B27" s="423">
        <v>3673110.6359897498</v>
      </c>
      <c r="C27" s="423">
        <v>3660116.1388412602</v>
      </c>
      <c r="D27" s="423">
        <v>3532106.6432428705</v>
      </c>
      <c r="E27" s="423">
        <v>3492986.1224530796</v>
      </c>
      <c r="F27" s="423">
        <v>3618355.7373903394</v>
      </c>
      <c r="G27" s="423">
        <v>3670621.8946190006</v>
      </c>
      <c r="H27" s="423">
        <v>3694530.0999685796</v>
      </c>
      <c r="I27" s="423">
        <v>3730384.9415921196</v>
      </c>
      <c r="J27" s="423">
        <v>3820391.7090548701</v>
      </c>
      <c r="K27" s="423">
        <v>3626666.0080651105</v>
      </c>
      <c r="L27" s="423">
        <v>3663163.8966563703</v>
      </c>
      <c r="M27" s="423">
        <v>3802490.5627377499</v>
      </c>
      <c r="N27" s="423">
        <v>3883037.4489713009</v>
      </c>
      <c r="O27" s="423">
        <v>3853085.6666450701</v>
      </c>
      <c r="P27" s="423">
        <v>3750162.0782396197</v>
      </c>
      <c r="Q27" s="423">
        <v>3746078.1216929103</v>
      </c>
      <c r="R27" s="423">
        <v>3768694.2223136402</v>
      </c>
      <c r="S27" s="423">
        <v>3786141.9393920503</v>
      </c>
      <c r="T27" s="423">
        <v>4036197.1593322605</v>
      </c>
      <c r="U27" s="423">
        <v>4017501.3345317594</v>
      </c>
      <c r="V27" s="423">
        <v>4059646.0079640611</v>
      </c>
      <c r="W27" s="423">
        <v>4133559.2014639494</v>
      </c>
      <c r="X27" s="423">
        <v>4186567.29880891</v>
      </c>
      <c r="Y27" s="423">
        <v>4350151.263215729</v>
      </c>
      <c r="Z27" s="423">
        <v>4396680.5265276805</v>
      </c>
      <c r="AA27" s="423">
        <v>4615070.3633041987</v>
      </c>
      <c r="AB27" s="423">
        <v>4677392.1526798597</v>
      </c>
      <c r="AC27" s="423">
        <v>4596446.8375308402</v>
      </c>
      <c r="AD27" s="423">
        <v>4864899.4107341496</v>
      </c>
      <c r="AE27" s="423">
        <v>4853166.3655790398</v>
      </c>
      <c r="AF27" s="423">
        <v>4682108.4473040104</v>
      </c>
      <c r="AG27" s="423">
        <v>4730308.7346662106</v>
      </c>
      <c r="AH27" s="423">
        <v>4830994.1709761005</v>
      </c>
      <c r="AI27" s="423">
        <v>4760118.2880603988</v>
      </c>
      <c r="AJ27" s="423">
        <v>4902937.7449511588</v>
      </c>
      <c r="AK27" s="423">
        <v>4898423.7235005498</v>
      </c>
      <c r="AL27" s="423">
        <v>5110115.9379121298</v>
      </c>
      <c r="AM27" s="423">
        <v>5040874.4234574195</v>
      </c>
      <c r="AN27" s="423">
        <v>5118063.9886478493</v>
      </c>
      <c r="AO27" s="423">
        <v>5134114.5432721497</v>
      </c>
      <c r="AP27" s="423">
        <v>5056082.0980984904</v>
      </c>
      <c r="AQ27" s="423">
        <v>5149113.2075875197</v>
      </c>
      <c r="AR27" s="423">
        <v>5242713.4405882694</v>
      </c>
      <c r="AS27" s="423">
        <v>5350009.5060240701</v>
      </c>
      <c r="AT27" s="423">
        <v>5385856.3630462298</v>
      </c>
      <c r="AU27" s="423">
        <v>5742698.9025723906</v>
      </c>
      <c r="AV27" s="423">
        <v>5443280.6944565605</v>
      </c>
      <c r="AW27" s="423">
        <v>5470529.1019917503</v>
      </c>
      <c r="AX27" s="422">
        <v>5711899.2072704993</v>
      </c>
      <c r="AY27" s="422">
        <v>6011054.4582491089</v>
      </c>
      <c r="AZ27" s="422">
        <v>6051844.3330103019</v>
      </c>
      <c r="BA27" s="422">
        <v>6314024.4790717093</v>
      </c>
      <c r="BB27" s="422">
        <v>6359081.4178410005</v>
      </c>
      <c r="BC27" s="422">
        <v>6532229.7492096685</v>
      </c>
      <c r="BD27" s="422">
        <v>6576913.5304102208</v>
      </c>
      <c r="BE27" s="422">
        <v>6652613.1034858609</v>
      </c>
      <c r="BF27" s="422">
        <v>6580741.9881028989</v>
      </c>
      <c r="BG27" s="422">
        <v>6538963.7338375803</v>
      </c>
      <c r="BH27" s="422">
        <v>6482452.6147546293</v>
      </c>
      <c r="BI27" s="422">
        <v>6460358.1645267708</v>
      </c>
      <c r="BJ27" s="422">
        <v>6519776.7059171209</v>
      </c>
      <c r="BK27" s="422">
        <v>6412530.3960642805</v>
      </c>
    </row>
    <row r="28" spans="1:63">
      <c r="A28" s="77" t="s">
        <v>224</v>
      </c>
      <c r="B28" s="424">
        <v>208397.79796336999</v>
      </c>
      <c r="C28" s="424">
        <v>164534.33121489998</v>
      </c>
      <c r="D28" s="424">
        <v>159818.940566</v>
      </c>
      <c r="E28" s="424">
        <v>183277.71832706998</v>
      </c>
      <c r="F28" s="424">
        <v>176791.15970439999</v>
      </c>
      <c r="G28" s="424">
        <v>175322.37318270997</v>
      </c>
      <c r="H28" s="424">
        <v>174516.28137831</v>
      </c>
      <c r="I28" s="424">
        <v>185673.10993499</v>
      </c>
      <c r="J28" s="424">
        <v>215991.59659521998</v>
      </c>
      <c r="K28" s="424">
        <v>190438.94616428</v>
      </c>
      <c r="L28" s="424">
        <v>202671.60519021997</v>
      </c>
      <c r="M28" s="424">
        <v>211236.00085910998</v>
      </c>
      <c r="N28" s="424">
        <v>244250.08140253997</v>
      </c>
      <c r="O28" s="424">
        <v>209886.66124025997</v>
      </c>
      <c r="P28" s="424">
        <v>192955.04329425</v>
      </c>
      <c r="Q28" s="424">
        <v>202723.67772319997</v>
      </c>
      <c r="R28" s="424">
        <v>202729.33323110998</v>
      </c>
      <c r="S28" s="424">
        <v>199587.25815244002</v>
      </c>
      <c r="T28" s="424">
        <v>200955.47807463998</v>
      </c>
      <c r="U28" s="424">
        <v>202843.85677785997</v>
      </c>
      <c r="V28" s="424">
        <v>215369.75654527001</v>
      </c>
      <c r="W28" s="424">
        <v>213100.66007124001</v>
      </c>
      <c r="X28" s="424">
        <v>218683.56755918998</v>
      </c>
      <c r="Y28" s="424">
        <v>252747.45321854996</v>
      </c>
      <c r="Z28" s="424">
        <v>275551.97300414997</v>
      </c>
      <c r="AA28" s="424">
        <v>251618.70390364996</v>
      </c>
      <c r="AB28" s="424">
        <v>249127.01583511999</v>
      </c>
      <c r="AC28" s="424">
        <v>260055.76679415</v>
      </c>
      <c r="AD28" s="424">
        <v>257134.45315128</v>
      </c>
      <c r="AE28" s="424">
        <v>271781.77978371002</v>
      </c>
      <c r="AF28" s="424">
        <v>275826.26389213005</v>
      </c>
      <c r="AG28" s="424">
        <v>293188.18285090005</v>
      </c>
      <c r="AH28" s="424">
        <v>281873.53037027997</v>
      </c>
      <c r="AI28" s="424">
        <v>276831.03628205002</v>
      </c>
      <c r="AJ28" s="424">
        <v>273670.59643904999</v>
      </c>
      <c r="AK28" s="424">
        <v>287909.47583501</v>
      </c>
      <c r="AL28" s="424">
        <v>339667.91412456002</v>
      </c>
      <c r="AM28" s="424">
        <v>310204.32026543003</v>
      </c>
      <c r="AN28" s="424">
        <v>306368.46845599002</v>
      </c>
      <c r="AO28" s="424">
        <v>312404.51549621997</v>
      </c>
      <c r="AP28" s="424">
        <v>304311.44944610994</v>
      </c>
      <c r="AQ28" s="424">
        <v>298829.90771458996</v>
      </c>
      <c r="AR28" s="424">
        <v>290032.91503515997</v>
      </c>
      <c r="AS28" s="424">
        <v>318722.20142821997</v>
      </c>
      <c r="AT28" s="424">
        <v>339138.39589463995</v>
      </c>
      <c r="AU28" s="424">
        <v>306744.14274559997</v>
      </c>
      <c r="AV28" s="424">
        <v>324034.27829711</v>
      </c>
      <c r="AW28" s="424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386203.26538390003</v>
      </c>
      <c r="BK28" s="110">
        <v>336873.2429366</v>
      </c>
    </row>
    <row r="29" spans="1:63">
      <c r="A29" s="77" t="s">
        <v>225</v>
      </c>
      <c r="B29" s="424">
        <v>1947400.9000918204</v>
      </c>
      <c r="C29" s="424">
        <v>1985158.73270826</v>
      </c>
      <c r="D29" s="424">
        <v>1781219.7933732204</v>
      </c>
      <c r="E29" s="424">
        <v>1538886.4932075199</v>
      </c>
      <c r="F29" s="424">
        <v>1651092.13134764</v>
      </c>
      <c r="G29" s="424">
        <v>1700304.96564232</v>
      </c>
      <c r="H29" s="424">
        <v>1676699.8064065799</v>
      </c>
      <c r="I29" s="424">
        <v>1775984.3564861598</v>
      </c>
      <c r="J29" s="424">
        <v>1852414.8692985401</v>
      </c>
      <c r="K29" s="424">
        <v>1837994.2330094501</v>
      </c>
      <c r="L29" s="424">
        <v>1828779.4416911202</v>
      </c>
      <c r="M29" s="424">
        <v>1910471.2981881197</v>
      </c>
      <c r="N29" s="424">
        <v>2027662.4108443502</v>
      </c>
      <c r="O29" s="424">
        <v>1964898.4090601997</v>
      </c>
      <c r="P29" s="424">
        <v>1932147.5175889202</v>
      </c>
      <c r="Q29" s="424">
        <v>1915167.2610973502</v>
      </c>
      <c r="R29" s="424">
        <v>1928524.7635026402</v>
      </c>
      <c r="S29" s="424">
        <v>1922100.0334673002</v>
      </c>
      <c r="T29" s="424">
        <v>2192308.61216975</v>
      </c>
      <c r="U29" s="424">
        <v>2124536.9098400697</v>
      </c>
      <c r="V29" s="424">
        <v>2195792.3445522906</v>
      </c>
      <c r="W29" s="424">
        <v>2193669.1550613497</v>
      </c>
      <c r="X29" s="424">
        <v>2209143.55732428</v>
      </c>
      <c r="Y29" s="424">
        <v>2307025.2975337598</v>
      </c>
      <c r="Z29" s="424">
        <v>2309085.3876724904</v>
      </c>
      <c r="AA29" s="424">
        <v>2316234.5464747595</v>
      </c>
      <c r="AB29" s="424">
        <v>2433090.83397354</v>
      </c>
      <c r="AC29" s="424">
        <v>2525988.1172742103</v>
      </c>
      <c r="AD29" s="424">
        <v>2683756.3036979497</v>
      </c>
      <c r="AE29" s="424">
        <v>2744342.36977736</v>
      </c>
      <c r="AF29" s="424">
        <v>2548017.0685426397</v>
      </c>
      <c r="AG29" s="424">
        <v>2543310.6327431202</v>
      </c>
      <c r="AH29" s="424">
        <v>2615473.0602284502</v>
      </c>
      <c r="AI29" s="424">
        <v>2563032.1050328393</v>
      </c>
      <c r="AJ29" s="424">
        <v>2639447.0132735996</v>
      </c>
      <c r="AK29" s="424">
        <v>2605098.15216533</v>
      </c>
      <c r="AL29" s="424">
        <v>2757193.7105994001</v>
      </c>
      <c r="AM29" s="424">
        <v>2726830.2127622599</v>
      </c>
      <c r="AN29" s="424">
        <v>2835905.4908376997</v>
      </c>
      <c r="AO29" s="424">
        <v>2840372.9722642601</v>
      </c>
      <c r="AP29" s="424">
        <v>2745739.5439206199</v>
      </c>
      <c r="AQ29" s="424">
        <v>2894880.5337875099</v>
      </c>
      <c r="AR29" s="424">
        <v>2792655.8688607798</v>
      </c>
      <c r="AS29" s="424">
        <v>2969474.1591964592</v>
      </c>
      <c r="AT29" s="424">
        <v>2891044.9524302003</v>
      </c>
      <c r="AU29" s="424">
        <v>2903774.4734713305</v>
      </c>
      <c r="AV29" s="424">
        <v>2905881.8722757301</v>
      </c>
      <c r="AW29" s="424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3458519.7094633305</v>
      </c>
      <c r="BK29" s="110">
        <v>3423517.7115972401</v>
      </c>
    </row>
    <row r="30" spans="1:63">
      <c r="A30" s="77" t="s">
        <v>226</v>
      </c>
      <c r="B30" s="424">
        <v>1365085.3872158199</v>
      </c>
      <c r="C30" s="424">
        <v>1377895.8129960301</v>
      </c>
      <c r="D30" s="424">
        <v>1514362.5877295602</v>
      </c>
      <c r="E30" s="424">
        <v>1733862.7336330703</v>
      </c>
      <c r="F30" s="424">
        <v>1754027.8637572897</v>
      </c>
      <c r="G30" s="424">
        <v>1733509.3679321501</v>
      </c>
      <c r="H30" s="424">
        <v>1803422.2353970697</v>
      </c>
      <c r="I30" s="424">
        <v>1729450.7399192797</v>
      </c>
      <c r="J30" s="424">
        <v>1718077.23687325</v>
      </c>
      <c r="K30" s="424">
        <v>1566511.5975369101</v>
      </c>
      <c r="L30" s="424">
        <v>1597645.4463495903</v>
      </c>
      <c r="M30" s="424">
        <v>1647779.0933559299</v>
      </c>
      <c r="N30" s="424">
        <v>1477105.6846900301</v>
      </c>
      <c r="O30" s="424">
        <v>1643779.3364235903</v>
      </c>
      <c r="P30" s="424">
        <v>1591694.93718503</v>
      </c>
      <c r="Q30" s="424">
        <v>1594733.8800412901</v>
      </c>
      <c r="R30" s="424">
        <v>1603468.0462354901</v>
      </c>
      <c r="S30" s="424">
        <v>1629525.2808368499</v>
      </c>
      <c r="T30" s="424">
        <v>1608401.6763677101</v>
      </c>
      <c r="U30" s="424">
        <v>1655322.5204566298</v>
      </c>
      <c r="V30" s="424">
        <v>1598311.22648341</v>
      </c>
      <c r="W30" s="424">
        <v>1674210.2898020998</v>
      </c>
      <c r="X30" s="424">
        <v>1708670.5926726798</v>
      </c>
      <c r="Y30" s="424">
        <v>1788339.8673304997</v>
      </c>
      <c r="Z30" s="424">
        <v>1810107.3482868299</v>
      </c>
      <c r="AA30" s="424">
        <v>2042012.1356886202</v>
      </c>
      <c r="AB30" s="424">
        <v>1989792.6542586999</v>
      </c>
      <c r="AC30" s="424">
        <v>1804651.2540429297</v>
      </c>
      <c r="AD30" s="424">
        <v>1918186.02395289</v>
      </c>
      <c r="AE30" s="424">
        <v>1831139.5494534702</v>
      </c>
      <c r="AF30" s="424">
        <v>1852293.1613452001</v>
      </c>
      <c r="AG30" s="424">
        <v>1887826.1137000704</v>
      </c>
      <c r="AH30" s="424">
        <v>1927610.77462113</v>
      </c>
      <c r="AI30" s="424">
        <v>1914205.6704964801</v>
      </c>
      <c r="AJ30" s="424">
        <v>1983801.2758736499</v>
      </c>
      <c r="AK30" s="424">
        <v>1998700.9336090903</v>
      </c>
      <c r="AL30" s="424">
        <v>2006621.3020743001</v>
      </c>
      <c r="AM30" s="424">
        <v>1997080.1739085303</v>
      </c>
      <c r="AN30" s="424">
        <v>1969418.64382685</v>
      </c>
      <c r="AO30" s="424">
        <v>1974571.8591184798</v>
      </c>
      <c r="AP30" s="424">
        <v>1999154.9270766506</v>
      </c>
      <c r="AQ30" s="424">
        <v>1948416.3049596404</v>
      </c>
      <c r="AR30" s="424">
        <v>2152358.6743082101</v>
      </c>
      <c r="AS30" s="424">
        <v>2058610.8718633901</v>
      </c>
      <c r="AT30" s="424">
        <v>2152980.8430303102</v>
      </c>
      <c r="AU30" s="424">
        <v>2529135.6572271702</v>
      </c>
      <c r="AV30" s="424">
        <v>2205443.0202348703</v>
      </c>
      <c r="AW30" s="424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2671249.8766951603</v>
      </c>
      <c r="BK30" s="110">
        <v>2648319.5437826002</v>
      </c>
    </row>
    <row r="31" spans="1:63">
      <c r="A31" s="77" t="s">
        <v>227</v>
      </c>
      <c r="B31" s="424">
        <v>107534.60791502999</v>
      </c>
      <c r="C31" s="424">
        <v>86889.66606203001</v>
      </c>
      <c r="D31" s="424">
        <v>31106.552119829998</v>
      </c>
      <c r="E31" s="424">
        <v>1152.4216159499999</v>
      </c>
      <c r="F31" s="424">
        <v>1455.1303456999999</v>
      </c>
      <c r="G31" s="424">
        <v>1229.26986921</v>
      </c>
      <c r="H31" s="424">
        <v>1518.5852461499999</v>
      </c>
      <c r="I31" s="424">
        <v>4389.6998519899998</v>
      </c>
      <c r="J31" s="424">
        <v>4456.2574175199998</v>
      </c>
      <c r="K31" s="424">
        <v>4457.3785708400001</v>
      </c>
      <c r="L31" s="424">
        <v>4644.5687471700003</v>
      </c>
      <c r="M31" s="424">
        <v>4487.4151608100001</v>
      </c>
      <c r="N31" s="424">
        <v>4678.7995754799995</v>
      </c>
      <c r="O31" s="424">
        <v>4684.6618094400001</v>
      </c>
      <c r="P31" s="424">
        <v>4680.37916245</v>
      </c>
      <c r="Q31" s="424">
        <v>4686.2513740699997</v>
      </c>
      <c r="R31" s="424">
        <v>4750.1827639500007</v>
      </c>
      <c r="S31" s="424">
        <v>4901.2965455200001</v>
      </c>
      <c r="T31" s="424">
        <v>4886.3384012700008</v>
      </c>
      <c r="U31" s="424">
        <v>4776.4541431199996</v>
      </c>
      <c r="V31" s="424">
        <v>5043.12159307</v>
      </c>
      <c r="W31" s="424">
        <v>5299.3226951399993</v>
      </c>
      <c r="X31" s="424">
        <v>5348.9993371599994</v>
      </c>
      <c r="Y31" s="424">
        <v>1789.1461235900001</v>
      </c>
      <c r="Z31" s="424">
        <v>1789.1461235900001</v>
      </c>
      <c r="AA31" s="424">
        <v>5058.3057968499998</v>
      </c>
      <c r="AB31" s="424">
        <v>5218.8563598000001</v>
      </c>
      <c r="AC31" s="424">
        <v>5588.9071660899999</v>
      </c>
      <c r="AD31" s="424">
        <v>5659.5632577899996</v>
      </c>
      <c r="AE31" s="424">
        <v>5728.8688061999992</v>
      </c>
      <c r="AF31" s="424">
        <v>5804.0420542800002</v>
      </c>
      <c r="AG31" s="424">
        <v>5810.0075868200011</v>
      </c>
      <c r="AH31" s="424">
        <v>5939.0398334099991</v>
      </c>
      <c r="AI31" s="424">
        <v>5964.0840146299997</v>
      </c>
      <c r="AJ31" s="424">
        <v>5932.0665676399994</v>
      </c>
      <c r="AK31" s="424">
        <v>6387.4259531800008</v>
      </c>
      <c r="AL31" s="424">
        <v>6546.25226071</v>
      </c>
      <c r="AM31" s="424">
        <v>6663.9785879500005</v>
      </c>
      <c r="AN31" s="424">
        <v>6320.55687863</v>
      </c>
      <c r="AO31" s="424">
        <v>6748.1123707300003</v>
      </c>
      <c r="AP31" s="424">
        <v>6844.1022040999997</v>
      </c>
      <c r="AQ31" s="424">
        <v>6942.1963434299996</v>
      </c>
      <c r="AR31" s="424">
        <v>7638.8927491599989</v>
      </c>
      <c r="AS31" s="424">
        <v>3185.6767626299998</v>
      </c>
      <c r="AT31" s="424">
        <v>2680.6663505400002</v>
      </c>
      <c r="AU31" s="424">
        <v>3038.8518369200001</v>
      </c>
      <c r="AV31" s="424">
        <v>7919.7382415400007</v>
      </c>
      <c r="AW31" s="424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3754.5573279400001</v>
      </c>
      <c r="BK31" s="110">
        <v>3770.6007010500002</v>
      </c>
    </row>
    <row r="32" spans="1:63">
      <c r="A32" s="77" t="s">
        <v>228</v>
      </c>
      <c r="B32" s="424">
        <v>44691.942803710001</v>
      </c>
      <c r="C32" s="424">
        <v>45637.595860040004</v>
      </c>
      <c r="D32" s="424">
        <v>45598.769454260007</v>
      </c>
      <c r="E32" s="424">
        <v>35806.755669470003</v>
      </c>
      <c r="F32" s="424">
        <v>34989.452235310004</v>
      </c>
      <c r="G32" s="424">
        <v>60255.917992609997</v>
      </c>
      <c r="H32" s="424">
        <v>38373.191540469998</v>
      </c>
      <c r="I32" s="424">
        <v>34887.035399700006</v>
      </c>
      <c r="J32" s="424">
        <v>29451.748870339998</v>
      </c>
      <c r="K32" s="424">
        <v>27263.852783630002</v>
      </c>
      <c r="L32" s="424">
        <v>29422.834678270003</v>
      </c>
      <c r="M32" s="424">
        <v>28516.755173779999</v>
      </c>
      <c r="N32" s="424">
        <v>129340.4724589</v>
      </c>
      <c r="O32" s="424">
        <v>29836.598111579995</v>
      </c>
      <c r="P32" s="424">
        <v>28684.201008969998</v>
      </c>
      <c r="Q32" s="424">
        <v>28767.051457000001</v>
      </c>
      <c r="R32" s="424">
        <v>29221.89658045</v>
      </c>
      <c r="S32" s="424">
        <v>30028.070389940003</v>
      </c>
      <c r="T32" s="424">
        <v>29645.054318890001</v>
      </c>
      <c r="U32" s="424">
        <v>30021.593314080004</v>
      </c>
      <c r="V32" s="424">
        <v>45129.558790019997</v>
      </c>
      <c r="W32" s="424">
        <v>47279.773834120002</v>
      </c>
      <c r="X32" s="424">
        <v>44720.581915599992</v>
      </c>
      <c r="Y32" s="424">
        <v>249.49900932999998</v>
      </c>
      <c r="Z32" s="424">
        <v>146.67144062000003</v>
      </c>
      <c r="AA32" s="424">
        <v>146.67144032000002</v>
      </c>
      <c r="AB32" s="424">
        <v>162.79225270000001</v>
      </c>
      <c r="AC32" s="424">
        <v>162.79225345999998</v>
      </c>
      <c r="AD32" s="424">
        <v>163.06667424</v>
      </c>
      <c r="AE32" s="424">
        <v>173.7977583</v>
      </c>
      <c r="AF32" s="424">
        <v>167.91146975999999</v>
      </c>
      <c r="AG32" s="424">
        <v>173.79778529999999</v>
      </c>
      <c r="AH32" s="424">
        <v>97.765922829999994</v>
      </c>
      <c r="AI32" s="424">
        <v>85.392234399999992</v>
      </c>
      <c r="AJ32" s="424">
        <v>86.792797219999997</v>
      </c>
      <c r="AK32" s="424">
        <v>327.73593794000004</v>
      </c>
      <c r="AL32" s="424">
        <v>86.758853160000001</v>
      </c>
      <c r="AM32" s="424">
        <v>95.737933250000012</v>
      </c>
      <c r="AN32" s="424">
        <v>50.828648680000001</v>
      </c>
      <c r="AO32" s="424">
        <v>17.084022460000003</v>
      </c>
      <c r="AP32" s="424">
        <v>32.075451010000002</v>
      </c>
      <c r="AQ32" s="424">
        <v>44.264782350000004</v>
      </c>
      <c r="AR32" s="424">
        <v>27.089634960000001</v>
      </c>
      <c r="AS32" s="424">
        <v>16.596773370000001</v>
      </c>
      <c r="AT32" s="424">
        <v>11.505340540000001</v>
      </c>
      <c r="AU32" s="424">
        <v>5.7772913699999995</v>
      </c>
      <c r="AV32" s="424">
        <v>1.7854073100000001</v>
      </c>
      <c r="AW32" s="424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</row>
    <row r="33" spans="1:63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</row>
    <row r="34" spans="1:63" ht="15.75">
      <c r="A34" s="81" t="s">
        <v>257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</row>
    <row r="35" spans="1:63" ht="18">
      <c r="A35" s="77" t="s">
        <v>262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63" ht="44.45" customHeight="1">
      <c r="A36" s="114" t="s">
        <v>263</v>
      </c>
      <c r="B36" s="115"/>
      <c r="AX36" s="110"/>
    </row>
    <row r="38" spans="1:63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59"/>
  <sheetViews>
    <sheetView showGridLines="0" zoomScale="80" zoomScaleNormal="80" zoomScaleSheetLayoutView="80" workbookViewId="0">
      <pane xSplit="1" ySplit="4" topLeftCell="AY5" activePane="bottomRight" state="frozen"/>
      <selection activeCell="DP7" sqref="DP7"/>
      <selection pane="topRight" activeCell="DP7" sqref="DP7"/>
      <selection pane="bottomLeft" activeCell="DP7" sqref="DP7"/>
      <selection pane="bottomRight" activeCell="BI39" sqref="BI39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58" width="12.140625" style="77" customWidth="1"/>
    <col min="59" max="63" width="12.7109375" style="77" bestFit="1" customWidth="1"/>
    <col min="64" max="16384" width="7.5703125" style="77"/>
  </cols>
  <sheetData>
    <row r="2" spans="1:63" ht="15.75">
      <c r="A2" s="78" t="s">
        <v>10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63" ht="15.75">
      <c r="A3" s="76" t="s">
        <v>308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1"/>
      <c r="AW3" s="131"/>
    </row>
    <row r="4" spans="1:63" ht="15.7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</row>
    <row r="5" spans="1:63" s="141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</row>
    <row r="6" spans="1:63" ht="15.75">
      <c r="A6" s="134" t="s">
        <v>210</v>
      </c>
      <c r="B6" s="135">
        <v>2588614.5163079733</v>
      </c>
      <c r="C6" s="135">
        <v>2667645.3898333921</v>
      </c>
      <c r="D6" s="135">
        <v>2690264.0389320883</v>
      </c>
      <c r="E6" s="135">
        <v>2675881.4429500145</v>
      </c>
      <c r="F6" s="135">
        <v>2838820.8820287012</v>
      </c>
      <c r="G6" s="135">
        <v>3050255.7688250886</v>
      </c>
      <c r="H6" s="135">
        <v>3001825.6694981125</v>
      </c>
      <c r="I6" s="135">
        <v>2993945.4520611688</v>
      </c>
      <c r="J6" s="135">
        <v>3018709.5952120032</v>
      </c>
      <c r="K6" s="135">
        <v>2961956.5676959795</v>
      </c>
      <c r="L6" s="135">
        <v>3002044.23323147</v>
      </c>
      <c r="M6" s="135">
        <v>3033073.9493613187</v>
      </c>
      <c r="N6" s="135">
        <v>3017255.4274610123</v>
      </c>
      <c r="O6" s="135">
        <v>3055025.6726300535</v>
      </c>
      <c r="P6" s="135">
        <v>3155974.4187179771</v>
      </c>
      <c r="Q6" s="135">
        <v>3181595.6841770094</v>
      </c>
      <c r="R6" s="135">
        <v>3256031.9876883677</v>
      </c>
      <c r="S6" s="135">
        <v>3329160.6229156316</v>
      </c>
      <c r="T6" s="135">
        <v>3206712.656454172</v>
      </c>
      <c r="U6" s="135">
        <v>3282000.4582858668</v>
      </c>
      <c r="V6" s="135">
        <v>3269667.8714344357</v>
      </c>
      <c r="W6" s="135">
        <v>3375317.3830381474</v>
      </c>
      <c r="X6" s="135">
        <v>3338575.1106697917</v>
      </c>
      <c r="Y6" s="135">
        <v>3287987.1494390448</v>
      </c>
      <c r="Z6" s="135">
        <v>3096753.7800248791</v>
      </c>
      <c r="AA6" s="135">
        <v>3063540.566865602</v>
      </c>
      <c r="AB6" s="135">
        <v>3003234.1758549348</v>
      </c>
      <c r="AC6" s="135">
        <v>3108023.7230746811</v>
      </c>
      <c r="AD6" s="135">
        <v>3060315.6843182147</v>
      </c>
      <c r="AE6" s="135">
        <v>3039481.28995826</v>
      </c>
      <c r="AF6" s="135">
        <v>2978561.9738876745</v>
      </c>
      <c r="AG6" s="135">
        <v>2881512.140858002</v>
      </c>
      <c r="AH6" s="135">
        <v>2738189.1373385922</v>
      </c>
      <c r="AI6" s="135">
        <v>2754437.3352422095</v>
      </c>
      <c r="AJ6" s="135">
        <v>2762416.717848896</v>
      </c>
      <c r="AK6" s="135">
        <v>2796370.6223645462</v>
      </c>
      <c r="AL6" s="135">
        <v>2904431.1086883135</v>
      </c>
      <c r="AM6" s="135">
        <v>2897204.9302993342</v>
      </c>
      <c r="AN6" s="135">
        <v>2884207.2331314567</v>
      </c>
      <c r="AO6" s="135">
        <v>2865534.9753292459</v>
      </c>
      <c r="AP6" s="135">
        <v>2888482.9534462634</v>
      </c>
      <c r="AQ6" s="135">
        <v>2923423.0292442297</v>
      </c>
      <c r="AR6" s="135">
        <v>3137966.0604442814</v>
      </c>
      <c r="AS6" s="135">
        <v>3164221.7660647053</v>
      </c>
      <c r="AT6" s="135">
        <v>3195234.6547792046</v>
      </c>
      <c r="AU6" s="135">
        <v>3351743.1770171695</v>
      </c>
      <c r="AV6" s="135">
        <v>3301456.2672880795</v>
      </c>
      <c r="AW6" s="135">
        <v>3486879.6658429615</v>
      </c>
      <c r="AX6" s="135">
        <v>3396777.7424105313</v>
      </c>
      <c r="AY6" s="135">
        <v>3901654.4026556998</v>
      </c>
      <c r="AZ6" s="135">
        <v>3881283.9120340883</v>
      </c>
      <c r="BA6" s="135">
        <v>3978732.0706115016</v>
      </c>
      <c r="BB6" s="135">
        <v>4186924.134024248</v>
      </c>
      <c r="BC6" s="135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3637005.4612974348</v>
      </c>
      <c r="BK6" s="89">
        <v>3450168.1337061012</v>
      </c>
    </row>
    <row r="7" spans="1:63">
      <c r="A7" s="90" t="s">
        <v>229</v>
      </c>
      <c r="B7" s="134">
        <v>2507877.1880350937</v>
      </c>
      <c r="C7" s="134">
        <v>2588866.7291433872</v>
      </c>
      <c r="D7" s="134">
        <v>2613375.0267913854</v>
      </c>
      <c r="E7" s="134">
        <v>2599930.5779465595</v>
      </c>
      <c r="F7" s="134">
        <v>2767016.3176334598</v>
      </c>
      <c r="G7" s="134">
        <v>2978239.6765173492</v>
      </c>
      <c r="H7" s="134">
        <v>2926867.8531173072</v>
      </c>
      <c r="I7" s="134">
        <v>2919271.0265565263</v>
      </c>
      <c r="J7" s="134">
        <v>2951194.6301593492</v>
      </c>
      <c r="K7" s="134">
        <v>2897291.7434508968</v>
      </c>
      <c r="L7" s="134">
        <v>2936786.2624940719</v>
      </c>
      <c r="M7" s="134">
        <v>2939895.8961647605</v>
      </c>
      <c r="N7" s="134">
        <v>2954129.4939056966</v>
      </c>
      <c r="O7" s="134">
        <v>2988886.2119202963</v>
      </c>
      <c r="P7" s="134">
        <v>3089831.2210977976</v>
      </c>
      <c r="Q7" s="134">
        <v>3118601.9592821584</v>
      </c>
      <c r="R7" s="134">
        <v>3191991.7072847765</v>
      </c>
      <c r="S7" s="134">
        <v>3261203.1757079731</v>
      </c>
      <c r="T7" s="134">
        <v>3138850.5537634157</v>
      </c>
      <c r="U7" s="134">
        <v>3219996.1313145943</v>
      </c>
      <c r="V7" s="134">
        <v>3208440.7825306929</v>
      </c>
      <c r="W7" s="134">
        <v>3313039.2500525112</v>
      </c>
      <c r="X7" s="134">
        <v>3276942.6173192617</v>
      </c>
      <c r="Y7" s="134">
        <v>3230946.5979592232</v>
      </c>
      <c r="Z7" s="134">
        <v>3041241.954853598</v>
      </c>
      <c r="AA7" s="134">
        <v>3003225.4793433631</v>
      </c>
      <c r="AB7" s="134">
        <v>2948216.1284068427</v>
      </c>
      <c r="AC7" s="134">
        <v>3052883.7413247037</v>
      </c>
      <c r="AD7" s="134">
        <v>3005250.4862956582</v>
      </c>
      <c r="AE7" s="134">
        <v>2984783.6576693505</v>
      </c>
      <c r="AF7" s="134">
        <v>2931957.2423560158</v>
      </c>
      <c r="AG7" s="134">
        <v>2827753.8073900095</v>
      </c>
      <c r="AH7" s="134">
        <v>2685959.6662387801</v>
      </c>
      <c r="AI7" s="134">
        <v>2652860.7561525097</v>
      </c>
      <c r="AJ7" s="134">
        <v>2662779.3310025842</v>
      </c>
      <c r="AK7" s="134">
        <v>2699693.6323077539</v>
      </c>
      <c r="AL7" s="134">
        <v>2805705.6775257639</v>
      </c>
      <c r="AM7" s="134">
        <v>2798143.3491460104</v>
      </c>
      <c r="AN7" s="134">
        <v>2783286.7595824609</v>
      </c>
      <c r="AO7" s="134">
        <v>2767171.0142035056</v>
      </c>
      <c r="AP7" s="134">
        <v>2790988.6358355694</v>
      </c>
      <c r="AQ7" s="134">
        <v>2823354.3380657588</v>
      </c>
      <c r="AR7" s="134">
        <v>3027671.9443524792</v>
      </c>
      <c r="AS7" s="134">
        <v>3044432.0633596475</v>
      </c>
      <c r="AT7" s="134">
        <v>3077214.0482367156</v>
      </c>
      <c r="AU7" s="134">
        <v>3225958.957875839</v>
      </c>
      <c r="AV7" s="134">
        <v>3176919.136896749</v>
      </c>
      <c r="AW7" s="134">
        <v>3367862.9067919417</v>
      </c>
      <c r="AX7" s="134">
        <v>3322009.7479520207</v>
      </c>
      <c r="AY7" s="134">
        <v>3779956.5336974496</v>
      </c>
      <c r="AZ7" s="134">
        <v>3796807.6212536409</v>
      </c>
      <c r="BA7" s="134">
        <v>3903713.1691583833</v>
      </c>
      <c r="BB7" s="134">
        <v>4109580.974025534</v>
      </c>
      <c r="BC7" s="134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3550202.6015436398</v>
      </c>
      <c r="BK7" s="91">
        <v>3369644.830664021</v>
      </c>
    </row>
    <row r="8" spans="1:63">
      <c r="A8" s="90" t="s">
        <v>230</v>
      </c>
      <c r="B8" s="134">
        <v>80737.328272879691</v>
      </c>
      <c r="C8" s="134">
        <v>78778.660690004879</v>
      </c>
      <c r="D8" s="134">
        <v>76889.012140703126</v>
      </c>
      <c r="E8" s="134">
        <v>75950.865003455052</v>
      </c>
      <c r="F8" s="134">
        <v>71804.56439524141</v>
      </c>
      <c r="G8" s="134">
        <v>72016.092307739338</v>
      </c>
      <c r="H8" s="134">
        <v>74957.816380805336</v>
      </c>
      <c r="I8" s="134">
        <v>74674.425504642713</v>
      </c>
      <c r="J8" s="134">
        <v>67514.965052653992</v>
      </c>
      <c r="K8" s="134">
        <v>64664.824245082724</v>
      </c>
      <c r="L8" s="134">
        <v>65257.970737397947</v>
      </c>
      <c r="M8" s="134">
        <v>93178.053196558292</v>
      </c>
      <c r="N8" s="134">
        <v>63125.933555315794</v>
      </c>
      <c r="O8" s="134">
        <v>66139.460709757288</v>
      </c>
      <c r="P8" s="134">
        <v>66143.197620179417</v>
      </c>
      <c r="Q8" s="134">
        <v>62993.724894850813</v>
      </c>
      <c r="R8" s="134">
        <v>64040.280403591256</v>
      </c>
      <c r="S8" s="134">
        <v>67957.447207658566</v>
      </c>
      <c r="T8" s="134">
        <v>67862.102690756321</v>
      </c>
      <c r="U8" s="134">
        <v>62004.326971272327</v>
      </c>
      <c r="V8" s="134">
        <v>61227.088903742857</v>
      </c>
      <c r="W8" s="134">
        <v>62278.132985635952</v>
      </c>
      <c r="X8" s="134">
        <v>61632.493350530131</v>
      </c>
      <c r="Y8" s="134">
        <v>57040.551479821384</v>
      </c>
      <c r="Z8" s="134">
        <v>55511.825171281271</v>
      </c>
      <c r="AA8" s="134">
        <v>60315.087522238937</v>
      </c>
      <c r="AB8" s="134">
        <v>55018.047448092279</v>
      </c>
      <c r="AC8" s="134">
        <v>55139.98174997756</v>
      </c>
      <c r="AD8" s="134">
        <v>55065.198022556673</v>
      </c>
      <c r="AE8" s="134">
        <v>54697.632288909736</v>
      </c>
      <c r="AF8" s="134">
        <v>46604.731531658603</v>
      </c>
      <c r="AG8" s="134">
        <v>53758.333467992721</v>
      </c>
      <c r="AH8" s="134">
        <v>52229.471099811992</v>
      </c>
      <c r="AI8" s="134">
        <v>101576.57908969978</v>
      </c>
      <c r="AJ8" s="134">
        <v>99637.386846311943</v>
      </c>
      <c r="AK8" s="134">
        <v>96676.990056792361</v>
      </c>
      <c r="AL8" s="134">
        <v>98725.431162549692</v>
      </c>
      <c r="AM8" s="134">
        <v>99061.581153323932</v>
      </c>
      <c r="AN8" s="134">
        <v>100920.47354899559</v>
      </c>
      <c r="AO8" s="134">
        <v>98363.961125740316</v>
      </c>
      <c r="AP8" s="134">
        <v>97494.317610693892</v>
      </c>
      <c r="AQ8" s="134">
        <v>100068.691178471</v>
      </c>
      <c r="AR8" s="134">
        <v>110294.11609180209</v>
      </c>
      <c r="AS8" s="134">
        <v>119789.70270505799</v>
      </c>
      <c r="AT8" s="134">
        <v>118020.60654248908</v>
      </c>
      <c r="AU8" s="134">
        <v>125784.21914133037</v>
      </c>
      <c r="AV8" s="134">
        <v>124537.1303913304</v>
      </c>
      <c r="AW8" s="134">
        <v>119016.75905101962</v>
      </c>
      <c r="AX8" s="134">
        <v>74767.994458510511</v>
      </c>
      <c r="AY8" s="134">
        <v>121697.86895824999</v>
      </c>
      <c r="AZ8" s="134">
        <v>84476.290780447249</v>
      </c>
      <c r="BA8" s="134">
        <v>75018.901453118335</v>
      </c>
      <c r="BB8" s="134">
        <v>77343.159998714196</v>
      </c>
      <c r="BC8" s="134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86802.859753794837</v>
      </c>
      <c r="BK8" s="91">
        <v>80523.303042080195</v>
      </c>
    </row>
    <row r="9" spans="1:63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</row>
    <row r="10" spans="1:63" ht="15.75">
      <c r="A10" s="88" t="s">
        <v>231</v>
      </c>
      <c r="B10" s="135">
        <v>-982385.39122118987</v>
      </c>
      <c r="C10" s="135">
        <v>-1077021.9585436</v>
      </c>
      <c r="D10" s="135">
        <v>-1034593.24174357</v>
      </c>
      <c r="E10" s="135">
        <v>-988314.60748785001</v>
      </c>
      <c r="F10" s="135">
        <v>-1008262.33010667</v>
      </c>
      <c r="G10" s="135">
        <v>-1290071.35300982</v>
      </c>
      <c r="H10" s="135">
        <v>-1234044.6563643799</v>
      </c>
      <c r="I10" s="135">
        <v>-1264319.7825569001</v>
      </c>
      <c r="J10" s="135">
        <v>-1271373.9415799901</v>
      </c>
      <c r="K10" s="135">
        <v>-1224834.20988097</v>
      </c>
      <c r="L10" s="135">
        <v>-1267743.0545124102</v>
      </c>
      <c r="M10" s="135">
        <v>-1287732.7326538302</v>
      </c>
      <c r="N10" s="135">
        <v>-1339417.0103941099</v>
      </c>
      <c r="O10" s="135">
        <v>-1386560.1017211599</v>
      </c>
      <c r="P10" s="135">
        <v>-1566795.3477855299</v>
      </c>
      <c r="Q10" s="135">
        <v>-1556019.49621692</v>
      </c>
      <c r="R10" s="135">
        <v>-1548989.1585851798</v>
      </c>
      <c r="S10" s="135">
        <v>-1634747.2208693901</v>
      </c>
      <c r="T10" s="135">
        <v>-1582846.6570868096</v>
      </c>
      <c r="U10" s="135">
        <v>-1642734.3230620702</v>
      </c>
      <c r="V10" s="135">
        <v>-1538814.8111390602</v>
      </c>
      <c r="W10" s="135">
        <v>-1607263.9464473701</v>
      </c>
      <c r="X10" s="135">
        <v>-1534337.14772613</v>
      </c>
      <c r="Y10" s="135">
        <v>-1493970.21481233</v>
      </c>
      <c r="Z10" s="135">
        <v>-1203924.9182639599</v>
      </c>
      <c r="AA10" s="135">
        <v>-1122113.9079130199</v>
      </c>
      <c r="AB10" s="135">
        <v>-1104733.0876632198</v>
      </c>
      <c r="AC10" s="135">
        <v>-1139867.4548733102</v>
      </c>
      <c r="AD10" s="135">
        <v>-1036921.6180738099</v>
      </c>
      <c r="AE10" s="135">
        <v>-937493.65944467974</v>
      </c>
      <c r="AF10" s="135">
        <v>-864420.4958877</v>
      </c>
      <c r="AG10" s="135">
        <v>-950800.57219512004</v>
      </c>
      <c r="AH10" s="135">
        <v>-914174.13184392988</v>
      </c>
      <c r="AI10" s="135">
        <v>-1004881.3816461399</v>
      </c>
      <c r="AJ10" s="135">
        <v>-974528.6335382798</v>
      </c>
      <c r="AK10" s="135">
        <v>-991021.64268530987</v>
      </c>
      <c r="AL10" s="135">
        <v>-964475.81038043008</v>
      </c>
      <c r="AM10" s="135">
        <v>-987786.59364399</v>
      </c>
      <c r="AN10" s="135">
        <v>-960492.55227677</v>
      </c>
      <c r="AO10" s="135">
        <v>-916574.6878818901</v>
      </c>
      <c r="AP10" s="135">
        <v>-914844.20451081009</v>
      </c>
      <c r="AQ10" s="135">
        <v>-995380.50332720997</v>
      </c>
      <c r="AR10" s="135">
        <v>-1131251.4027880901</v>
      </c>
      <c r="AS10" s="135">
        <v>-988949.98270657985</v>
      </c>
      <c r="AT10" s="135">
        <v>-942811.11304318986</v>
      </c>
      <c r="AU10" s="135">
        <v>-1012562.60915818</v>
      </c>
      <c r="AV10" s="135">
        <v>-969823.1625886301</v>
      </c>
      <c r="AW10" s="135">
        <v>-1111848.29600667</v>
      </c>
      <c r="AX10" s="135">
        <v>-1105606.8620526998</v>
      </c>
      <c r="AY10" s="135">
        <v>-1183476.4138082801</v>
      </c>
      <c r="AZ10" s="135">
        <v>-1173715.3634749402</v>
      </c>
      <c r="BA10" s="135">
        <v>-1066590.1261618603</v>
      </c>
      <c r="BB10" s="135">
        <v>-1275699.2139536801</v>
      </c>
      <c r="BC10" s="135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-1231160.5736206903</v>
      </c>
      <c r="BK10" s="89">
        <v>-962711.33196715987</v>
      </c>
    </row>
    <row r="11" spans="1:63">
      <c r="A11" s="92" t="s">
        <v>232</v>
      </c>
      <c r="B11" s="134">
        <v>371153.34356363997</v>
      </c>
      <c r="C11" s="134">
        <v>371153.34356363997</v>
      </c>
      <c r="D11" s="134">
        <v>371153.34356363997</v>
      </c>
      <c r="E11" s="134">
        <v>370064.7018235299</v>
      </c>
      <c r="F11" s="134">
        <v>371707.73661456996</v>
      </c>
      <c r="G11" s="134">
        <v>369992.9475425299</v>
      </c>
      <c r="H11" s="134">
        <v>369991.84008678992</v>
      </c>
      <c r="I11" s="134">
        <v>369217.06431713997</v>
      </c>
      <c r="J11" s="134">
        <v>367718.89390300994</v>
      </c>
      <c r="K11" s="134">
        <v>371533.85565597995</v>
      </c>
      <c r="L11" s="134">
        <v>376381.17491002992</v>
      </c>
      <c r="M11" s="134">
        <v>384650.03201892995</v>
      </c>
      <c r="N11" s="134">
        <v>326138.24958150997</v>
      </c>
      <c r="O11" s="134">
        <v>326894.74014659994</v>
      </c>
      <c r="P11" s="134">
        <v>329149.52652742993</v>
      </c>
      <c r="Q11" s="134">
        <v>333259.24091998994</v>
      </c>
      <c r="R11" s="134">
        <v>333920.30539843999</v>
      </c>
      <c r="S11" s="134">
        <v>388282.03335505998</v>
      </c>
      <c r="T11" s="134">
        <v>328350.58958140004</v>
      </c>
      <c r="U11" s="134">
        <v>321985.37287483999</v>
      </c>
      <c r="V11" s="134">
        <v>298581.09903556004</v>
      </c>
      <c r="W11" s="134">
        <v>297138.31566570001</v>
      </c>
      <c r="X11" s="134">
        <v>274589.62207081</v>
      </c>
      <c r="Y11" s="134">
        <v>271472.29989304999</v>
      </c>
      <c r="Z11" s="134">
        <v>261273.21933436999</v>
      </c>
      <c r="AA11" s="134">
        <v>261186.67948529002</v>
      </c>
      <c r="AB11" s="134">
        <v>262098.07667256001</v>
      </c>
      <c r="AC11" s="134">
        <v>261260.23725792998</v>
      </c>
      <c r="AD11" s="134">
        <v>261563.50884676998</v>
      </c>
      <c r="AE11" s="134">
        <v>251683.50251058998</v>
      </c>
      <c r="AF11" s="134">
        <v>252962.96972408006</v>
      </c>
      <c r="AG11" s="134">
        <v>237571.24706470998</v>
      </c>
      <c r="AH11" s="134">
        <v>237723.89403928997</v>
      </c>
      <c r="AI11" s="134">
        <v>238294.22796540998</v>
      </c>
      <c r="AJ11" s="134">
        <v>239106.99909127</v>
      </c>
      <c r="AK11" s="134">
        <v>239106.99909127</v>
      </c>
      <c r="AL11" s="134">
        <v>239398.78708765996</v>
      </c>
      <c r="AM11" s="134">
        <v>240082.79112030999</v>
      </c>
      <c r="AN11" s="134">
        <v>241239.28509730997</v>
      </c>
      <c r="AO11" s="134">
        <v>242270.19528314998</v>
      </c>
      <c r="AP11" s="134">
        <v>243122.29650775</v>
      </c>
      <c r="AQ11" s="134">
        <v>242047.17425780999</v>
      </c>
      <c r="AR11" s="134">
        <v>238238.66757008998</v>
      </c>
      <c r="AS11" s="134">
        <v>335413.65402512997</v>
      </c>
      <c r="AT11" s="134">
        <v>430952.18247574999</v>
      </c>
      <c r="AU11" s="134">
        <v>435312.53509916994</v>
      </c>
      <c r="AV11" s="134">
        <v>435540.85606884997</v>
      </c>
      <c r="AW11" s="134">
        <v>433371.57521822996</v>
      </c>
      <c r="AX11" s="134">
        <v>244048.52998164002</v>
      </c>
      <c r="AY11" s="134">
        <v>434043.90864045999</v>
      </c>
      <c r="AZ11" s="134">
        <v>444305.96084944997</v>
      </c>
      <c r="BA11" s="134">
        <v>445977.28736806998</v>
      </c>
      <c r="BB11" s="134">
        <v>446477.47202888998</v>
      </c>
      <c r="BC11" s="134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447047.37208890001</v>
      </c>
      <c r="BK11" s="91">
        <v>470242.46164520999</v>
      </c>
    </row>
    <row r="12" spans="1:63">
      <c r="A12" s="92" t="s">
        <v>233</v>
      </c>
      <c r="B12" s="134">
        <v>1353538.7347848299</v>
      </c>
      <c r="C12" s="134">
        <v>1448175.3021072401</v>
      </c>
      <c r="D12" s="134">
        <v>1405746.58530721</v>
      </c>
      <c r="E12" s="134">
        <v>1358379.3093113799</v>
      </c>
      <c r="F12" s="134">
        <v>1379970.0667212401</v>
      </c>
      <c r="G12" s="134">
        <v>1660064.30055235</v>
      </c>
      <c r="H12" s="134">
        <v>1604036.49645117</v>
      </c>
      <c r="I12" s="134">
        <v>1633536.8468740401</v>
      </c>
      <c r="J12" s="134">
        <v>1639092.8354829999</v>
      </c>
      <c r="K12" s="134">
        <v>1596368.0655369498</v>
      </c>
      <c r="L12" s="134">
        <v>1644124.2294224401</v>
      </c>
      <c r="M12" s="134">
        <v>1672382.7646727602</v>
      </c>
      <c r="N12" s="134">
        <v>1665555.2599756198</v>
      </c>
      <c r="O12" s="134">
        <v>1713454.8418677598</v>
      </c>
      <c r="P12" s="134">
        <v>1895944.8743129598</v>
      </c>
      <c r="Q12" s="134">
        <v>1889278.73713691</v>
      </c>
      <c r="R12" s="134">
        <v>1882909.4639836198</v>
      </c>
      <c r="S12" s="134">
        <v>2023029.2542244501</v>
      </c>
      <c r="T12" s="134">
        <v>1911197.2466682098</v>
      </c>
      <c r="U12" s="134">
        <v>1964719.6959369101</v>
      </c>
      <c r="V12" s="134">
        <v>1837395.9101746201</v>
      </c>
      <c r="W12" s="134">
        <v>1904402.2621130701</v>
      </c>
      <c r="X12" s="134">
        <v>1808926.76979694</v>
      </c>
      <c r="Y12" s="134">
        <v>1765442.51470538</v>
      </c>
      <c r="Z12" s="134">
        <v>1465198.1375983299</v>
      </c>
      <c r="AA12" s="134">
        <v>1383300.58739831</v>
      </c>
      <c r="AB12" s="134">
        <v>1366831.1643357798</v>
      </c>
      <c r="AC12" s="134">
        <v>1401127.6921312402</v>
      </c>
      <c r="AD12" s="134">
        <v>1298485.1269205799</v>
      </c>
      <c r="AE12" s="134">
        <v>1189177.1619552698</v>
      </c>
      <c r="AF12" s="134">
        <v>1117383.4656117801</v>
      </c>
      <c r="AG12" s="134">
        <v>1188371.8192598301</v>
      </c>
      <c r="AH12" s="134">
        <v>1151898.0258832199</v>
      </c>
      <c r="AI12" s="134">
        <v>1243175.6096115499</v>
      </c>
      <c r="AJ12" s="134">
        <v>1213635.6326295498</v>
      </c>
      <c r="AK12" s="134">
        <v>1230128.6417765799</v>
      </c>
      <c r="AL12" s="134">
        <v>1203874.59746809</v>
      </c>
      <c r="AM12" s="134">
        <v>1227869.3847643</v>
      </c>
      <c r="AN12" s="134">
        <v>1201731.83737408</v>
      </c>
      <c r="AO12" s="134">
        <v>1158844.8831650401</v>
      </c>
      <c r="AP12" s="134">
        <v>1157966.50101856</v>
      </c>
      <c r="AQ12" s="134">
        <v>1237427.67758502</v>
      </c>
      <c r="AR12" s="134">
        <v>1369490.07035818</v>
      </c>
      <c r="AS12" s="134">
        <v>1324363.6367317098</v>
      </c>
      <c r="AT12" s="134">
        <v>1373763.2955189398</v>
      </c>
      <c r="AU12" s="134">
        <v>1447875.1442573499</v>
      </c>
      <c r="AV12" s="134">
        <v>1405364.0186574801</v>
      </c>
      <c r="AW12" s="134">
        <v>1545219.8712249</v>
      </c>
      <c r="AX12" s="134">
        <v>1349655.3920343397</v>
      </c>
      <c r="AY12" s="134">
        <v>1617520.32244874</v>
      </c>
      <c r="AZ12" s="134">
        <v>1618021.3243243902</v>
      </c>
      <c r="BA12" s="134">
        <v>1512567.4135299302</v>
      </c>
      <c r="BB12" s="134">
        <v>1722176.6859825701</v>
      </c>
      <c r="BC12" s="134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1678207.9457095903</v>
      </c>
      <c r="BK12" s="91">
        <v>1432953.7936123698</v>
      </c>
    </row>
    <row r="13" spans="1:63">
      <c r="A13" s="93" t="s">
        <v>234</v>
      </c>
      <c r="B13" s="134">
        <v>162441.93693428001</v>
      </c>
      <c r="C13" s="134">
        <v>216680.63857736997</v>
      </c>
      <c r="D13" s="134">
        <v>217982.54762764001</v>
      </c>
      <c r="E13" s="134">
        <v>143944.51850191</v>
      </c>
      <c r="F13" s="134">
        <v>120645.90533317998</v>
      </c>
      <c r="G13" s="134">
        <v>150990.05883654</v>
      </c>
      <c r="H13" s="134">
        <v>157146.65349827</v>
      </c>
      <c r="I13" s="134">
        <v>182516.07135155998</v>
      </c>
      <c r="J13" s="134">
        <v>161528.64301402</v>
      </c>
      <c r="K13" s="134">
        <v>196946.55176182001</v>
      </c>
      <c r="L13" s="134">
        <v>200367.97001796999</v>
      </c>
      <c r="M13" s="134">
        <v>206855.55083495998</v>
      </c>
      <c r="N13" s="134">
        <v>152385.0644337</v>
      </c>
      <c r="O13" s="134">
        <v>193773.09604328999</v>
      </c>
      <c r="P13" s="134">
        <v>217293.11951478999</v>
      </c>
      <c r="Q13" s="134">
        <v>228465.58006091</v>
      </c>
      <c r="R13" s="134">
        <v>161886.18263045998</v>
      </c>
      <c r="S13" s="134">
        <v>243945.28683291</v>
      </c>
      <c r="T13" s="134">
        <v>241229.14857867997</v>
      </c>
      <c r="U13" s="134">
        <v>213193.57887710998</v>
      </c>
      <c r="V13" s="134">
        <v>141565.14851477998</v>
      </c>
      <c r="W13" s="134">
        <v>164567.86429807998</v>
      </c>
      <c r="X13" s="134">
        <v>159855.63220338</v>
      </c>
      <c r="Y13" s="134">
        <v>157723.03250484</v>
      </c>
      <c r="Z13" s="134">
        <v>143145.92219107001</v>
      </c>
      <c r="AA13" s="134">
        <v>71380.694391910001</v>
      </c>
      <c r="AB13" s="134">
        <v>54270.983211749997</v>
      </c>
      <c r="AC13" s="134">
        <v>77914.84346864</v>
      </c>
      <c r="AD13" s="134">
        <v>65998.018705990005</v>
      </c>
      <c r="AE13" s="134">
        <v>16169.897682349998</v>
      </c>
      <c r="AF13" s="134">
        <v>29657.965550129997</v>
      </c>
      <c r="AG13" s="134">
        <v>101298.05049559</v>
      </c>
      <c r="AH13" s="134">
        <v>66952.255493450008</v>
      </c>
      <c r="AI13" s="134">
        <v>56086.436997920006</v>
      </c>
      <c r="AJ13" s="134">
        <v>96014.061531099986</v>
      </c>
      <c r="AK13" s="134">
        <v>32970.731964139995</v>
      </c>
      <c r="AL13" s="134">
        <v>19508.143065240001</v>
      </c>
      <c r="AM13" s="134">
        <v>79446.406448259993</v>
      </c>
      <c r="AN13" s="134">
        <v>184490.47886213</v>
      </c>
      <c r="AO13" s="134">
        <v>169041.72133633003</v>
      </c>
      <c r="AP13" s="134">
        <v>126080.67889431001</v>
      </c>
      <c r="AQ13" s="134">
        <v>172641.02758968002</v>
      </c>
      <c r="AR13" s="134">
        <v>117487.74977888</v>
      </c>
      <c r="AS13" s="134">
        <v>57855.492594940006</v>
      </c>
      <c r="AT13" s="134">
        <v>81007.118470460002</v>
      </c>
      <c r="AU13" s="134">
        <v>41466.98455375</v>
      </c>
      <c r="AV13" s="134">
        <v>31864.177723999997</v>
      </c>
      <c r="AW13" s="134">
        <v>14650.221309730001</v>
      </c>
      <c r="AX13" s="134">
        <v>17357.700236210003</v>
      </c>
      <c r="AY13" s="134">
        <v>38583.852905300002</v>
      </c>
      <c r="AZ13" s="134">
        <v>33309.40069427</v>
      </c>
      <c r="BA13" s="134">
        <v>110683.34218232999</v>
      </c>
      <c r="BB13" s="134">
        <v>243430.72588973001</v>
      </c>
      <c r="BC13" s="134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129206.34768196999</v>
      </c>
      <c r="BK13" s="91">
        <v>141324.13196139003</v>
      </c>
    </row>
    <row r="14" spans="1:63">
      <c r="A14" s="93" t="s">
        <v>235</v>
      </c>
      <c r="B14" s="134">
        <v>1191096.7978505499</v>
      </c>
      <c r="C14" s="134">
        <v>1231494.6635298701</v>
      </c>
      <c r="D14" s="134">
        <v>1187764.03767957</v>
      </c>
      <c r="E14" s="134">
        <v>1214434.79080947</v>
      </c>
      <c r="F14" s="134">
        <v>1259324.1613880601</v>
      </c>
      <c r="G14" s="134">
        <v>1509074.24171581</v>
      </c>
      <c r="H14" s="134">
        <v>1446889.8429528999</v>
      </c>
      <c r="I14" s="134">
        <v>1451020.77552248</v>
      </c>
      <c r="J14" s="134">
        <v>1477564.1924689799</v>
      </c>
      <c r="K14" s="134">
        <v>1399421.5137751298</v>
      </c>
      <c r="L14" s="134">
        <v>1443756.25940447</v>
      </c>
      <c r="M14" s="134">
        <v>1465527.2138378001</v>
      </c>
      <c r="N14" s="134">
        <v>1513170.1955419199</v>
      </c>
      <c r="O14" s="134">
        <v>1519681.74582447</v>
      </c>
      <c r="P14" s="134">
        <v>1678651.7547981699</v>
      </c>
      <c r="Q14" s="134">
        <v>1660813.157076</v>
      </c>
      <c r="R14" s="134">
        <v>1721023.2813531598</v>
      </c>
      <c r="S14" s="134">
        <v>1779083.9673915401</v>
      </c>
      <c r="T14" s="134">
        <v>1669968.0980895299</v>
      </c>
      <c r="U14" s="134">
        <v>1751526.1170598001</v>
      </c>
      <c r="V14" s="134">
        <v>1695830.7616598401</v>
      </c>
      <c r="W14" s="134">
        <v>1739834.39781499</v>
      </c>
      <c r="X14" s="134">
        <v>1649071.1375935599</v>
      </c>
      <c r="Y14" s="134">
        <v>1607719.4822005399</v>
      </c>
      <c r="Z14" s="134">
        <v>1322052.21540726</v>
      </c>
      <c r="AA14" s="134">
        <v>1311919.8930064</v>
      </c>
      <c r="AB14" s="134">
        <v>1312560.1811240299</v>
      </c>
      <c r="AC14" s="134">
        <v>1323212.8486626002</v>
      </c>
      <c r="AD14" s="134">
        <v>1232487.10821459</v>
      </c>
      <c r="AE14" s="134">
        <v>1173007.2642729199</v>
      </c>
      <c r="AF14" s="134">
        <v>1087725.5000616501</v>
      </c>
      <c r="AG14" s="134">
        <v>1087073.76876424</v>
      </c>
      <c r="AH14" s="134">
        <v>1084945.7703897699</v>
      </c>
      <c r="AI14" s="134">
        <v>1187089.1726136298</v>
      </c>
      <c r="AJ14" s="134">
        <v>1117621.5710984499</v>
      </c>
      <c r="AK14" s="134">
        <v>1197157.9098124399</v>
      </c>
      <c r="AL14" s="134">
        <v>1184366.45440285</v>
      </c>
      <c r="AM14" s="134">
        <v>1148422.97831604</v>
      </c>
      <c r="AN14" s="134">
        <v>1017241.35851195</v>
      </c>
      <c r="AO14" s="134">
        <v>989803.16182871</v>
      </c>
      <c r="AP14" s="134">
        <v>1031885.82212425</v>
      </c>
      <c r="AQ14" s="134">
        <v>1064786.64999534</v>
      </c>
      <c r="AR14" s="134">
        <v>1252002.3205792999</v>
      </c>
      <c r="AS14" s="134">
        <v>1266508.1441367699</v>
      </c>
      <c r="AT14" s="134">
        <v>1292756.1770484799</v>
      </c>
      <c r="AU14" s="134">
        <v>1406408.1597036</v>
      </c>
      <c r="AV14" s="134">
        <v>1373499.8409334801</v>
      </c>
      <c r="AW14" s="134">
        <v>1530569.6499151699</v>
      </c>
      <c r="AX14" s="134">
        <v>1332297.6917981298</v>
      </c>
      <c r="AY14" s="134">
        <v>1578936.46954344</v>
      </c>
      <c r="AZ14" s="134">
        <v>1584711.9236301202</v>
      </c>
      <c r="BA14" s="134">
        <v>1401884.0713476001</v>
      </c>
      <c r="BB14" s="134">
        <v>1478745.96009284</v>
      </c>
      <c r="BC14" s="134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1291629.6616509799</v>
      </c>
    </row>
    <row r="15" spans="1:63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</row>
    <row r="16" spans="1:63" ht="15.75">
      <c r="A16" s="135" t="s">
        <v>236</v>
      </c>
      <c r="B16" s="135">
        <v>86168.65471355</v>
      </c>
      <c r="C16" s="135">
        <v>81931.775628840012</v>
      </c>
      <c r="D16" s="135">
        <v>45953.880188610005</v>
      </c>
      <c r="E16" s="135">
        <v>1252.8357414499999</v>
      </c>
      <c r="F16" s="135">
        <v>57012.332765120002</v>
      </c>
      <c r="G16" s="135">
        <v>57077.259885079999</v>
      </c>
      <c r="H16" s="135">
        <v>49945.381143819999</v>
      </c>
      <c r="I16" s="135">
        <v>49982.870291500003</v>
      </c>
      <c r="J16" s="135">
        <v>55405.358241829999</v>
      </c>
      <c r="K16" s="135">
        <v>60381.216200789997</v>
      </c>
      <c r="L16" s="135">
        <v>80152.752054809986</v>
      </c>
      <c r="M16" s="135">
        <v>54919.015177130001</v>
      </c>
      <c r="N16" s="135">
        <v>54851.998179299997</v>
      </c>
      <c r="O16" s="135">
        <v>54611.612260679998</v>
      </c>
      <c r="P16" s="135">
        <v>54034.68346878</v>
      </c>
      <c r="Q16" s="135">
        <v>54223.521777549999</v>
      </c>
      <c r="R16" s="135">
        <v>54185.554297969997</v>
      </c>
      <c r="S16" s="135">
        <v>47116.087136249997</v>
      </c>
      <c r="T16" s="135">
        <v>45812.92401011</v>
      </c>
      <c r="U16" s="135">
        <v>531.54976693999993</v>
      </c>
      <c r="V16" s="135">
        <v>512.08819357999994</v>
      </c>
      <c r="W16" s="135">
        <v>481.82954219999999</v>
      </c>
      <c r="X16" s="135">
        <v>436.12130562999994</v>
      </c>
      <c r="Y16" s="135">
        <v>1048.9008552099999</v>
      </c>
      <c r="Z16" s="135">
        <v>1484.1489314799996</v>
      </c>
      <c r="AA16" s="135">
        <v>1434.45042657</v>
      </c>
      <c r="AB16" s="135">
        <v>1368.0908216299997</v>
      </c>
      <c r="AC16" s="135">
        <v>1290.1666318300001</v>
      </c>
      <c r="AD16" s="135">
        <v>1199.5991857399999</v>
      </c>
      <c r="AE16" s="135">
        <v>1132.8185465899999</v>
      </c>
      <c r="AF16" s="135">
        <v>1090.07145008</v>
      </c>
      <c r="AG16" s="135">
        <v>11651.020867679999</v>
      </c>
      <c r="AH16" s="135">
        <v>43086.48244141</v>
      </c>
      <c r="AI16" s="135">
        <v>90215.132960770003</v>
      </c>
      <c r="AJ16" s="135">
        <v>113804.60090414998</v>
      </c>
      <c r="AK16" s="135">
        <v>115178.64854663998</v>
      </c>
      <c r="AL16" s="135">
        <v>108352.92169672999</v>
      </c>
      <c r="AM16" s="135">
        <v>90220.916106550008</v>
      </c>
      <c r="AN16" s="135">
        <v>135348.60098434999</v>
      </c>
      <c r="AO16" s="135">
        <v>136003.49879419999</v>
      </c>
      <c r="AP16" s="135">
        <v>136052.42483421002</v>
      </c>
      <c r="AQ16" s="135">
        <v>134500.90536781002</v>
      </c>
      <c r="AR16" s="135">
        <v>287384.78141550999</v>
      </c>
      <c r="AS16" s="135">
        <v>334624.40957004996</v>
      </c>
      <c r="AT16" s="135">
        <v>312882.51667368005</v>
      </c>
      <c r="AU16" s="135">
        <v>242999.54991815996</v>
      </c>
      <c r="AV16" s="135">
        <v>247183.68774704001</v>
      </c>
      <c r="AW16" s="135">
        <v>242422.23881178</v>
      </c>
      <c r="AX16" s="135">
        <v>239095.13273739</v>
      </c>
      <c r="AY16" s="135">
        <v>239218.62568792002</v>
      </c>
      <c r="AZ16" s="135">
        <v>245052.19189925</v>
      </c>
      <c r="BA16" s="135">
        <v>245549.94182380001</v>
      </c>
      <c r="BB16" s="135">
        <v>238967.00400839996</v>
      </c>
      <c r="BC16" s="135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464409.71387489006</v>
      </c>
      <c r="BK16" s="89">
        <v>502643.51238261</v>
      </c>
    </row>
    <row r="17" spans="1:63">
      <c r="A17" s="94" t="s">
        <v>234</v>
      </c>
      <c r="B17" s="134">
        <v>85450.007868000001</v>
      </c>
      <c r="C17" s="134">
        <v>80368.206902460006</v>
      </c>
      <c r="D17" s="134">
        <v>44421.364059660002</v>
      </c>
      <c r="E17" s="134">
        <v>0</v>
      </c>
      <c r="F17" s="134">
        <v>55650.108817</v>
      </c>
      <c r="G17" s="134">
        <v>55650.7251483</v>
      </c>
      <c r="H17" s="134">
        <v>48578.83553579</v>
      </c>
      <c r="I17" s="134">
        <v>48578.83553579</v>
      </c>
      <c r="J17" s="134">
        <v>54100.803421559998</v>
      </c>
      <c r="K17" s="134">
        <v>58914.68397161</v>
      </c>
      <c r="L17" s="134">
        <v>78979.274429069992</v>
      </c>
      <c r="M17" s="134">
        <v>53835.905413879998</v>
      </c>
      <c r="N17" s="134">
        <v>53835.846093029999</v>
      </c>
      <c r="O17" s="134">
        <v>53651.175663499998</v>
      </c>
      <c r="P17" s="134">
        <v>53170.916185219998</v>
      </c>
      <c r="Q17" s="134">
        <v>53423.78517101</v>
      </c>
      <c r="R17" s="134">
        <v>53426.527199799995</v>
      </c>
      <c r="S17" s="134">
        <v>46430.078730219997</v>
      </c>
      <c r="T17" s="134">
        <v>45167.80586927</v>
      </c>
      <c r="U17" s="134">
        <v>0.65137897999999994</v>
      </c>
      <c r="V17" s="134">
        <v>0.65137897999999994</v>
      </c>
      <c r="W17" s="134">
        <v>0.65137897999999994</v>
      </c>
      <c r="X17" s="134">
        <v>0.65137897999999994</v>
      </c>
      <c r="Y17" s="134">
        <v>0.65137897999999994</v>
      </c>
      <c r="Z17" s="134">
        <v>0.65137897999999994</v>
      </c>
      <c r="AA17" s="134">
        <v>0.65137897999999994</v>
      </c>
      <c r="AB17" s="134">
        <v>0.65137897999999994</v>
      </c>
      <c r="AC17" s="134">
        <v>0.10465397999999998</v>
      </c>
      <c r="AD17" s="134">
        <v>0.65137897999999994</v>
      </c>
      <c r="AE17" s="134">
        <v>0.65137897999999994</v>
      </c>
      <c r="AF17" s="134">
        <v>0.65137897999999994</v>
      </c>
      <c r="AG17" s="134">
        <v>10298.29509998</v>
      </c>
      <c r="AH17" s="134">
        <v>41756.345715080002</v>
      </c>
      <c r="AI17" s="134">
        <v>88793.310529559996</v>
      </c>
      <c r="AJ17" s="134">
        <v>112390.51798905998</v>
      </c>
      <c r="AK17" s="134">
        <v>113745.72660876998</v>
      </c>
      <c r="AL17" s="134">
        <v>106897.07778353999</v>
      </c>
      <c r="AM17" s="134">
        <v>88774.977593550007</v>
      </c>
      <c r="AN17" s="134">
        <v>133933.10683310998</v>
      </c>
      <c r="AO17" s="134">
        <v>134578.50855785</v>
      </c>
      <c r="AP17" s="134">
        <v>134650.15549360003</v>
      </c>
      <c r="AQ17" s="134">
        <v>133082.25746411001</v>
      </c>
      <c r="AR17" s="134">
        <v>286413.90433674998</v>
      </c>
      <c r="AS17" s="134">
        <v>333621.49024388997</v>
      </c>
      <c r="AT17" s="134">
        <v>311867.34570697002</v>
      </c>
      <c r="AU17" s="134">
        <v>241936.49854317997</v>
      </c>
      <c r="AV17" s="134">
        <v>246132.81551601001</v>
      </c>
      <c r="AW17" s="134">
        <v>241385.33216523999</v>
      </c>
      <c r="AX17" s="134">
        <v>238123.53326413</v>
      </c>
      <c r="AY17" s="134">
        <v>237980.30448913001</v>
      </c>
      <c r="AZ17" s="134">
        <v>240718.15723235</v>
      </c>
      <c r="BA17" s="134">
        <v>240691.81445162999</v>
      </c>
      <c r="BB17" s="134">
        <v>219954.07412100997</v>
      </c>
      <c r="BC17" s="134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458499.09387837007</v>
      </c>
      <c r="BK17" s="91">
        <v>496723.74818256003</v>
      </c>
    </row>
    <row r="18" spans="1:63">
      <c r="A18" s="94" t="s">
        <v>235</v>
      </c>
      <c r="B18" s="134">
        <v>718.64684554999997</v>
      </c>
      <c r="C18" s="134">
        <v>1563.56872638</v>
      </c>
      <c r="D18" s="134">
        <v>1532.5161289499999</v>
      </c>
      <c r="E18" s="134">
        <v>1252.8357414499999</v>
      </c>
      <c r="F18" s="134">
        <v>1362.2239481199999</v>
      </c>
      <c r="G18" s="134">
        <v>1426.53473678</v>
      </c>
      <c r="H18" s="134">
        <v>1366.5456080299998</v>
      </c>
      <c r="I18" s="134">
        <v>1404.0347557099999</v>
      </c>
      <c r="J18" s="134">
        <v>1304.5548202699999</v>
      </c>
      <c r="K18" s="134">
        <v>1466.5322291800001</v>
      </c>
      <c r="L18" s="134">
        <v>1173.4776257399999</v>
      </c>
      <c r="M18" s="134">
        <v>1083.10976325</v>
      </c>
      <c r="N18" s="134">
        <v>1016.1520862699999</v>
      </c>
      <c r="O18" s="134">
        <v>960.43659717999992</v>
      </c>
      <c r="P18" s="134">
        <v>863.7672835599999</v>
      </c>
      <c r="Q18" s="134">
        <v>799.73660653999991</v>
      </c>
      <c r="R18" s="134">
        <v>759.02709816999993</v>
      </c>
      <c r="S18" s="134">
        <v>686.00840602999995</v>
      </c>
      <c r="T18" s="134">
        <v>645.11814084000002</v>
      </c>
      <c r="U18" s="134">
        <v>530.89838795999992</v>
      </c>
      <c r="V18" s="134">
        <v>511.43681459999999</v>
      </c>
      <c r="W18" s="134">
        <v>481.17816321999999</v>
      </c>
      <c r="X18" s="134">
        <v>435.46992664999993</v>
      </c>
      <c r="Y18" s="134">
        <v>1048.24947623</v>
      </c>
      <c r="Z18" s="134">
        <v>1483.4975524999998</v>
      </c>
      <c r="AA18" s="134">
        <v>1433.7990475900001</v>
      </c>
      <c r="AB18" s="134">
        <v>1367.4394426499998</v>
      </c>
      <c r="AC18" s="134">
        <v>1290.0619778500002</v>
      </c>
      <c r="AD18" s="134">
        <v>1198.94780676</v>
      </c>
      <c r="AE18" s="134">
        <v>1132.16716761</v>
      </c>
      <c r="AF18" s="134">
        <v>1089.4200711000001</v>
      </c>
      <c r="AG18" s="134">
        <v>1352.7257677000002</v>
      </c>
      <c r="AH18" s="134">
        <v>1330.1367263300001</v>
      </c>
      <c r="AI18" s="134">
        <v>1421.8224312100001</v>
      </c>
      <c r="AJ18" s="134">
        <v>1414.0829150899999</v>
      </c>
      <c r="AK18" s="134">
        <v>1432.92193787</v>
      </c>
      <c r="AL18" s="134">
        <v>1455.84391319</v>
      </c>
      <c r="AM18" s="134">
        <v>1445.9385130000001</v>
      </c>
      <c r="AN18" s="134">
        <v>1415.4941512400001</v>
      </c>
      <c r="AO18" s="134">
        <v>1424.99023635</v>
      </c>
      <c r="AP18" s="134">
        <v>1402.26934061</v>
      </c>
      <c r="AQ18" s="134">
        <v>1418.6479037000001</v>
      </c>
      <c r="AR18" s="134">
        <v>970.87707876000002</v>
      </c>
      <c r="AS18" s="134">
        <v>1002.9193261600001</v>
      </c>
      <c r="AT18" s="134">
        <v>1015.1709667100001</v>
      </c>
      <c r="AU18" s="134">
        <v>1063.05137498</v>
      </c>
      <c r="AV18" s="134">
        <v>1050.87223103</v>
      </c>
      <c r="AW18" s="134">
        <v>1036.9066465399999</v>
      </c>
      <c r="AX18" s="134">
        <v>971.59947326000008</v>
      </c>
      <c r="AY18" s="134">
        <v>1238.3211987899999</v>
      </c>
      <c r="AZ18" s="134">
        <v>4334.0346669</v>
      </c>
      <c r="BA18" s="134">
        <v>4858.1273721699999</v>
      </c>
      <c r="BB18" s="134">
        <v>19012.929887390001</v>
      </c>
      <c r="BC18" s="134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5910.6199965200003</v>
      </c>
      <c r="BK18" s="91">
        <v>5919.76420005</v>
      </c>
    </row>
    <row r="19" spans="1:63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</row>
    <row r="20" spans="1:63" ht="15.75">
      <c r="A20" s="78" t="s">
        <v>217</v>
      </c>
      <c r="B20" s="135">
        <v>1189.0697258</v>
      </c>
      <c r="C20" s="135">
        <v>1576.6392637900001</v>
      </c>
      <c r="D20" s="135">
        <v>1765.9454720899998</v>
      </c>
      <c r="E20" s="135">
        <v>1822.3396977799998</v>
      </c>
      <c r="F20" s="135">
        <v>1816.0087990899999</v>
      </c>
      <c r="G20" s="135">
        <v>1808.8070979899999</v>
      </c>
      <c r="H20" s="135">
        <v>1787.9005372899999</v>
      </c>
      <c r="I20" s="135">
        <v>1759.4372347199999</v>
      </c>
      <c r="J20" s="135">
        <v>1752.1139968099999</v>
      </c>
      <c r="K20" s="135">
        <v>1747.05167667</v>
      </c>
      <c r="L20" s="135">
        <v>1738.8103020399999</v>
      </c>
      <c r="M20" s="135">
        <v>5962.24962899</v>
      </c>
      <c r="N20" s="135">
        <v>6374.5091349100003</v>
      </c>
      <c r="O20" s="135">
        <v>6367.84726649</v>
      </c>
      <c r="P20" s="135">
        <v>2130.7704274500002</v>
      </c>
      <c r="Q20" s="135">
        <v>2174.8917062299997</v>
      </c>
      <c r="R20" s="135">
        <v>2113.4878878399995</v>
      </c>
      <c r="S20" s="135">
        <v>2111.2894231800001</v>
      </c>
      <c r="T20" s="135">
        <v>2104.4542458999999</v>
      </c>
      <c r="U20" s="135">
        <v>2091.8229177799999</v>
      </c>
      <c r="V20" s="135">
        <v>1693.1830301399998</v>
      </c>
      <c r="W20" s="135">
        <v>1681.9185953499998</v>
      </c>
      <c r="X20" s="135">
        <v>1684.6701857599999</v>
      </c>
      <c r="Y20" s="135">
        <v>1652.1066105199998</v>
      </c>
      <c r="Z20" s="135">
        <v>3749.3913936399999</v>
      </c>
      <c r="AA20" s="135">
        <v>4491.6579006399998</v>
      </c>
      <c r="AB20" s="135">
        <v>3717.5308368400001</v>
      </c>
      <c r="AC20" s="135">
        <v>3717.5308368400001</v>
      </c>
      <c r="AD20" s="135">
        <v>3717.5308368400001</v>
      </c>
      <c r="AE20" s="135">
        <v>3963.6289968400001</v>
      </c>
      <c r="AF20" s="135">
        <v>3963.6289968400001</v>
      </c>
      <c r="AG20" s="135">
        <v>3485.18188904</v>
      </c>
      <c r="AH20" s="135">
        <v>3481.7455333299999</v>
      </c>
      <c r="AI20" s="135">
        <v>3474.4817487099999</v>
      </c>
      <c r="AJ20" s="135">
        <v>3473.5144864299996</v>
      </c>
      <c r="AK20" s="135">
        <v>3473.33569403</v>
      </c>
      <c r="AL20" s="135">
        <v>3491.68299002</v>
      </c>
      <c r="AM20" s="135">
        <v>3486.6830681699998</v>
      </c>
      <c r="AN20" s="135">
        <v>3473.6616087599996</v>
      </c>
      <c r="AO20" s="135">
        <v>3479.5491943000002</v>
      </c>
      <c r="AP20" s="135">
        <v>3474.75024669</v>
      </c>
      <c r="AQ20" s="135">
        <v>4174.5617256799997</v>
      </c>
      <c r="AR20" s="135">
        <v>4159.6100406000005</v>
      </c>
      <c r="AS20" s="135">
        <v>4151.1226224499997</v>
      </c>
      <c r="AT20" s="135">
        <v>4131.8880296400002</v>
      </c>
      <c r="AU20" s="135">
        <v>4122.5887653500004</v>
      </c>
      <c r="AV20" s="135">
        <v>4119.9987765400001</v>
      </c>
      <c r="AW20" s="135">
        <v>4104.1273231300001</v>
      </c>
      <c r="AX20" s="135">
        <v>4753.7520061900004</v>
      </c>
      <c r="AY20" s="135">
        <v>4408.4385168200006</v>
      </c>
      <c r="AZ20" s="135">
        <v>4141.8093979099995</v>
      </c>
      <c r="BA20" s="135">
        <v>3845.48541092</v>
      </c>
      <c r="BB20" s="135">
        <v>3845.1854109199999</v>
      </c>
      <c r="BC20" s="135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8057.8384603900013</v>
      </c>
      <c r="BK20" s="89">
        <v>9922.0852419700022</v>
      </c>
    </row>
    <row r="21" spans="1:63">
      <c r="A21" s="79" t="s">
        <v>218</v>
      </c>
      <c r="B21" s="134">
        <v>234.75325981999998</v>
      </c>
      <c r="C21" s="134">
        <v>234.75325981999998</v>
      </c>
      <c r="D21" s="134">
        <v>430.35976501999994</v>
      </c>
      <c r="E21" s="134">
        <v>430.35976501999994</v>
      </c>
      <c r="F21" s="134">
        <v>430.35976501999994</v>
      </c>
      <c r="G21" s="134">
        <v>430.35976501999994</v>
      </c>
      <c r="H21" s="134">
        <v>430.35976501999994</v>
      </c>
      <c r="I21" s="134">
        <v>430.35976501999994</v>
      </c>
      <c r="J21" s="134">
        <v>430.35976501999994</v>
      </c>
      <c r="K21" s="134">
        <v>430.35976501999994</v>
      </c>
      <c r="L21" s="134">
        <v>430.35976501999994</v>
      </c>
      <c r="M21" s="134">
        <v>430.35976501999994</v>
      </c>
      <c r="N21" s="134">
        <v>430.35976501999994</v>
      </c>
      <c r="O21" s="134">
        <v>430.35976501999994</v>
      </c>
      <c r="P21" s="134">
        <v>430.35976501999994</v>
      </c>
      <c r="Q21" s="134">
        <v>430.35976501999994</v>
      </c>
      <c r="R21" s="134">
        <v>430.35976501999994</v>
      </c>
      <c r="S21" s="134">
        <v>430.35976501999994</v>
      </c>
      <c r="T21" s="134">
        <v>430.35976501999994</v>
      </c>
      <c r="U21" s="134">
        <v>430.35976501999994</v>
      </c>
      <c r="V21" s="134">
        <v>430.35976501999994</v>
      </c>
      <c r="W21" s="134">
        <v>430.35976501999994</v>
      </c>
      <c r="X21" s="134">
        <v>430.35976501999994</v>
      </c>
      <c r="Y21" s="134">
        <v>430.35976501999994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134">
        <v>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</row>
    <row r="22" spans="1:63">
      <c r="A22" s="79" t="s">
        <v>219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134">
        <v>0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134">
        <v>0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</row>
    <row r="23" spans="1:63">
      <c r="A23" s="96" t="s">
        <v>237</v>
      </c>
      <c r="B23" s="134">
        <v>954.31646597999998</v>
      </c>
      <c r="C23" s="134">
        <v>1341.88600397</v>
      </c>
      <c r="D23" s="134">
        <v>1335.5857070699999</v>
      </c>
      <c r="E23" s="134">
        <v>1391.9799327599999</v>
      </c>
      <c r="F23" s="134">
        <v>1385.64903407</v>
      </c>
      <c r="G23" s="134">
        <v>1378.4473329699999</v>
      </c>
      <c r="H23" s="134">
        <v>1357.5407722699999</v>
      </c>
      <c r="I23" s="134">
        <v>1329.0774696999999</v>
      </c>
      <c r="J23" s="134">
        <v>1321.7542317899999</v>
      </c>
      <c r="K23" s="134">
        <v>1316.6919116500001</v>
      </c>
      <c r="L23" s="134">
        <v>1308.45053702</v>
      </c>
      <c r="M23" s="134">
        <v>5531.8898639700001</v>
      </c>
      <c r="N23" s="134">
        <v>5944.1493698900003</v>
      </c>
      <c r="O23" s="134">
        <v>5937.4875014700001</v>
      </c>
      <c r="P23" s="134">
        <v>1700.41066243</v>
      </c>
      <c r="Q23" s="134">
        <v>1744.53194121</v>
      </c>
      <c r="R23" s="134">
        <v>1683.1281228199998</v>
      </c>
      <c r="S23" s="134">
        <v>1680.9296581599999</v>
      </c>
      <c r="T23" s="134">
        <v>1674.09448088</v>
      </c>
      <c r="U23" s="134">
        <v>1661.46315276</v>
      </c>
      <c r="V23" s="134">
        <v>1262.8232651199999</v>
      </c>
      <c r="W23" s="134">
        <v>1251.5588303299999</v>
      </c>
      <c r="X23" s="134">
        <v>1254.3104207399999</v>
      </c>
      <c r="Y23" s="134">
        <v>1221.7468454999998</v>
      </c>
      <c r="Z23" s="134">
        <v>3749.3913936399999</v>
      </c>
      <c r="AA23" s="134">
        <v>4491.6579006399998</v>
      </c>
      <c r="AB23" s="134">
        <v>3717.5308368400001</v>
      </c>
      <c r="AC23" s="134">
        <v>3717.5308368400001</v>
      </c>
      <c r="AD23" s="134">
        <v>3717.5308368400001</v>
      </c>
      <c r="AE23" s="134">
        <v>3963.6289968400001</v>
      </c>
      <c r="AF23" s="134">
        <v>3963.6289968400001</v>
      </c>
      <c r="AG23" s="134">
        <v>3485.18188904</v>
      </c>
      <c r="AH23" s="134">
        <v>3481.7455333299999</v>
      </c>
      <c r="AI23" s="134">
        <v>3474.4817487099999</v>
      </c>
      <c r="AJ23" s="134">
        <v>3473.5144864299996</v>
      </c>
      <c r="AK23" s="134">
        <v>3473.33569403</v>
      </c>
      <c r="AL23" s="134">
        <v>3491.68299002</v>
      </c>
      <c r="AM23" s="134">
        <v>3486.6830681699998</v>
      </c>
      <c r="AN23" s="134">
        <v>3473.6616087599996</v>
      </c>
      <c r="AO23" s="134">
        <v>3479.5491943000002</v>
      </c>
      <c r="AP23" s="134">
        <v>3474.75024669</v>
      </c>
      <c r="AQ23" s="134">
        <v>4174.5617256799997</v>
      </c>
      <c r="AR23" s="134">
        <v>4159.6100406000005</v>
      </c>
      <c r="AS23" s="134">
        <v>4151.1226224499997</v>
      </c>
      <c r="AT23" s="134">
        <v>4131.8880296400002</v>
      </c>
      <c r="AU23" s="134">
        <v>4122.5887653500004</v>
      </c>
      <c r="AV23" s="134">
        <v>4119.9987765400001</v>
      </c>
      <c r="AW23" s="134">
        <v>4104.1273231300001</v>
      </c>
      <c r="AX23" s="134">
        <v>4753.7520061900004</v>
      </c>
      <c r="AY23" s="134">
        <v>4408.4385168200006</v>
      </c>
      <c r="AZ23" s="134">
        <v>4141.8093979099995</v>
      </c>
      <c r="BA23" s="134">
        <v>3845.48541092</v>
      </c>
      <c r="BB23" s="134">
        <v>3845.1854109199999</v>
      </c>
      <c r="BC23" s="134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8057.8384603900013</v>
      </c>
      <c r="BK23" s="91">
        <v>9922.0852419700022</v>
      </c>
    </row>
    <row r="24" spans="1:63">
      <c r="A24" s="96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91"/>
      <c r="BE24" s="91"/>
      <c r="BF24" s="91"/>
      <c r="BG24" s="91"/>
      <c r="BH24" s="91"/>
      <c r="BI24" s="91"/>
      <c r="BJ24" s="91"/>
      <c r="BK24" s="91"/>
    </row>
    <row r="25" spans="1:63">
      <c r="A25" s="96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91"/>
      <c r="BE25" s="91"/>
      <c r="BF25" s="91"/>
      <c r="BG25" s="91"/>
      <c r="BH25" s="91"/>
      <c r="BI25" s="91"/>
    </row>
    <row r="26" spans="1:63" ht="15.75">
      <c r="A26" s="97" t="s">
        <v>238</v>
      </c>
      <c r="B26" s="135">
        <v>1275118.9272204298</v>
      </c>
      <c r="C26" s="135">
        <v>1229969.0358994405</v>
      </c>
      <c r="D26" s="135">
        <v>1241639.4750578499</v>
      </c>
      <c r="E26" s="135">
        <v>1264532.4948238896</v>
      </c>
      <c r="F26" s="135">
        <v>1378428.3462691293</v>
      </c>
      <c r="G26" s="135">
        <v>1323291.0279593591</v>
      </c>
      <c r="H26" s="135">
        <v>1319934.9268333607</v>
      </c>
      <c r="I26" s="135">
        <v>1281637.3699488007</v>
      </c>
      <c r="J26" s="135">
        <v>1307255.7729930603</v>
      </c>
      <c r="K26" s="135">
        <v>1283152.1636324096</v>
      </c>
      <c r="L26" s="135">
        <v>1295618.6929532194</v>
      </c>
      <c r="M26" s="135">
        <v>1283730.5941387108</v>
      </c>
      <c r="N26" s="135">
        <v>1323582.5575441802</v>
      </c>
      <c r="O26" s="135">
        <v>1299610.7142245302</v>
      </c>
      <c r="P26" s="135">
        <v>1231580.74933697</v>
      </c>
      <c r="Q26" s="135">
        <v>1250511.4227292393</v>
      </c>
      <c r="R26" s="135">
        <v>1299220.2945742891</v>
      </c>
      <c r="S26" s="135">
        <v>1244844.3520321604</v>
      </c>
      <c r="T26" s="135">
        <v>1240181.3959000809</v>
      </c>
      <c r="U26" s="135">
        <v>1226799.9670859093</v>
      </c>
      <c r="V26" s="135">
        <v>1314527.3586930204</v>
      </c>
      <c r="W26" s="135">
        <v>1314196.099819181</v>
      </c>
      <c r="X26" s="135">
        <v>1299309.6263290199</v>
      </c>
      <c r="Y26" s="135">
        <v>1296457.57596894</v>
      </c>
      <c r="Z26" s="135">
        <v>1392045.40471446</v>
      </c>
      <c r="AA26" s="135">
        <v>1436418.45630797</v>
      </c>
      <c r="AB26" s="135">
        <v>1377995.49758337</v>
      </c>
      <c r="AC26" s="135">
        <v>1450550.2461439101</v>
      </c>
      <c r="AD26" s="135">
        <v>1495550.2757354202</v>
      </c>
      <c r="AE26" s="135">
        <v>1590740.8611494999</v>
      </c>
      <c r="AF26" s="135">
        <v>1592459.8743246</v>
      </c>
      <c r="AG26" s="135">
        <v>1438169.9507583498</v>
      </c>
      <c r="AH26" s="135">
        <v>1373961.4737935299</v>
      </c>
      <c r="AI26" s="135">
        <v>1359833.64311569</v>
      </c>
      <c r="AJ26" s="135">
        <v>1393472.4796471898</v>
      </c>
      <c r="AK26" s="135">
        <v>1462405.6226274502</v>
      </c>
      <c r="AL26" s="135">
        <v>1580641.34522911</v>
      </c>
      <c r="AM26" s="135">
        <v>1532858.9880111902</v>
      </c>
      <c r="AN26" s="135">
        <v>1571808.1137735299</v>
      </c>
      <c r="AO26" s="135">
        <v>1586492.62245368</v>
      </c>
      <c r="AP26" s="135">
        <v>1577365.38111026</v>
      </c>
      <c r="AQ26" s="135">
        <v>1517168.11429103</v>
      </c>
      <c r="AR26" s="135">
        <v>1583613.1284302801</v>
      </c>
      <c r="AS26" s="135">
        <v>1746540.30289405</v>
      </c>
      <c r="AT26" s="135">
        <v>1793537.08391648</v>
      </c>
      <c r="AU26" s="135">
        <v>1685829.3989205901</v>
      </c>
      <c r="AV26" s="135">
        <v>1677399.56903587</v>
      </c>
      <c r="AW26" s="135">
        <v>1748185.77757584</v>
      </c>
      <c r="AX26" s="135">
        <v>1675453.8247881401</v>
      </c>
      <c r="AY26" s="135">
        <v>1807229.62084833</v>
      </c>
      <c r="AZ26" s="135">
        <v>1788395.8089413499</v>
      </c>
      <c r="BA26" s="135">
        <v>1915685.2868703401</v>
      </c>
      <c r="BB26" s="135">
        <v>1794449.1056163402</v>
      </c>
      <c r="BC26" s="135">
        <v>1900838.0259695998</v>
      </c>
      <c r="BD26" s="89">
        <v>1857695.7973314403</v>
      </c>
      <c r="BE26" s="89">
        <v>1755894.9576859602</v>
      </c>
      <c r="BF26" s="89">
        <v>1786521.7530732499</v>
      </c>
      <c r="BG26" s="89">
        <v>1709872.2980391402</v>
      </c>
      <c r="BH26" s="89">
        <v>1628121.4946326397</v>
      </c>
      <c r="BI26" s="89">
        <v>1634503.8340124201</v>
      </c>
      <c r="BJ26" s="91">
        <v>1554377.0936760402</v>
      </c>
      <c r="BK26" s="91">
        <v>1656363.8550904999</v>
      </c>
    </row>
    <row r="27" spans="1:63" ht="15.75">
      <c r="A27" s="98" t="s">
        <v>239</v>
      </c>
      <c r="B27" s="135">
        <v>989393.39557237993</v>
      </c>
      <c r="C27" s="135">
        <v>930175.51439077046</v>
      </c>
      <c r="D27" s="135">
        <v>931268.67439753993</v>
      </c>
      <c r="E27" s="135">
        <v>914440.29200767959</v>
      </c>
      <c r="F27" s="135">
        <v>901926.18719104934</v>
      </c>
      <c r="G27" s="135">
        <v>892604.60768522916</v>
      </c>
      <c r="H27" s="135">
        <v>912175.24512731074</v>
      </c>
      <c r="I27" s="135">
        <v>930856.58501685061</v>
      </c>
      <c r="J27" s="135">
        <v>963193.27367326035</v>
      </c>
      <c r="K27" s="135">
        <v>951464.68207790959</v>
      </c>
      <c r="L27" s="135">
        <v>969144.57335320942</v>
      </c>
      <c r="M27" s="135">
        <v>1035596.7867584708</v>
      </c>
      <c r="N27" s="135">
        <v>1006829.6663763303</v>
      </c>
      <c r="O27" s="135">
        <v>962988.81657275022</v>
      </c>
      <c r="P27" s="135">
        <v>931335.49179676012</v>
      </c>
      <c r="Q27" s="135">
        <v>937181.38486885931</v>
      </c>
      <c r="R27" s="135">
        <v>962404.44331994909</v>
      </c>
      <c r="S27" s="135">
        <v>972059.18744108034</v>
      </c>
      <c r="T27" s="135">
        <v>982528.3212065408</v>
      </c>
      <c r="U27" s="135">
        <v>958938.02595953934</v>
      </c>
      <c r="V27" s="135">
        <v>955673.99608043046</v>
      </c>
      <c r="W27" s="135">
        <v>1010723.979541831</v>
      </c>
      <c r="X27" s="135">
        <v>1039589.0700539299</v>
      </c>
      <c r="Y27" s="135">
        <v>1080248.0041002401</v>
      </c>
      <c r="Z27" s="135">
        <v>1160258.4437034</v>
      </c>
      <c r="AA27" s="135">
        <v>1121439.2193390899</v>
      </c>
      <c r="AB27" s="135">
        <v>1117001.5486099899</v>
      </c>
      <c r="AC27" s="135">
        <v>1087337.7993860501</v>
      </c>
      <c r="AD27" s="135">
        <v>1111716.7390506701</v>
      </c>
      <c r="AE27" s="135">
        <v>1203296.16241406</v>
      </c>
      <c r="AF27" s="135">
        <v>1322894.11099562</v>
      </c>
      <c r="AG27" s="135">
        <v>1267533.8715703699</v>
      </c>
      <c r="AH27" s="135">
        <v>1224802.7784730298</v>
      </c>
      <c r="AI27" s="135">
        <v>1169012.68629808</v>
      </c>
      <c r="AJ27" s="135">
        <v>1145468.5409868199</v>
      </c>
      <c r="AK27" s="135">
        <v>1173867.6395887402</v>
      </c>
      <c r="AL27" s="135">
        <v>1237685.67233516</v>
      </c>
      <c r="AM27" s="135">
        <v>1190408.58025726</v>
      </c>
      <c r="AN27" s="135">
        <v>1498079.8744482799</v>
      </c>
      <c r="AO27" s="135">
        <v>1576272.6327255601</v>
      </c>
      <c r="AP27" s="135">
        <v>1567098.78174214</v>
      </c>
      <c r="AQ27" s="135">
        <v>1517168.1142915799</v>
      </c>
      <c r="AR27" s="135">
        <v>1583613.1284308301</v>
      </c>
      <c r="AS27" s="135">
        <v>1746540.3028946</v>
      </c>
      <c r="AT27" s="135">
        <v>1793390.8921920299</v>
      </c>
      <c r="AU27" s="135">
        <v>1598678.30383689</v>
      </c>
      <c r="AV27" s="135">
        <v>1521689.7865335399</v>
      </c>
      <c r="AW27" s="135">
        <v>1624697.87611351</v>
      </c>
      <c r="AX27" s="135">
        <v>1631401.72249236</v>
      </c>
      <c r="AY27" s="135">
        <v>1648481.41798759</v>
      </c>
      <c r="AZ27" s="135">
        <v>1623899.5832043998</v>
      </c>
      <c r="BA27" s="135">
        <v>1717326.6106026901</v>
      </c>
      <c r="BB27" s="135">
        <v>1687068.5062254402</v>
      </c>
      <c r="BC27" s="135">
        <v>1745762.9237575699</v>
      </c>
      <c r="BD27" s="89">
        <v>1689912.7482430402</v>
      </c>
      <c r="BE27" s="89">
        <v>1632566.5905374503</v>
      </c>
      <c r="BF27" s="89">
        <v>1662888.0795910701</v>
      </c>
      <c r="BG27" s="89">
        <v>1610696.9527907702</v>
      </c>
      <c r="BH27" s="89">
        <v>1553485.7343080398</v>
      </c>
      <c r="BI27" s="89">
        <v>1518203.9429436701</v>
      </c>
      <c r="BJ27" s="89">
        <v>1485441.9657030501</v>
      </c>
      <c r="BK27" s="89">
        <v>1498663.20238322</v>
      </c>
    </row>
    <row r="28" spans="1:63" ht="15.75">
      <c r="A28" s="99" t="s">
        <v>240</v>
      </c>
      <c r="B28" s="134">
        <v>287545.93729279999</v>
      </c>
      <c r="C28" s="134">
        <v>234294.23825949998</v>
      </c>
      <c r="D28" s="134">
        <v>226654.421894</v>
      </c>
      <c r="E28" s="134">
        <v>233754.97473249998</v>
      </c>
      <c r="F28" s="134">
        <v>242377.6659815</v>
      </c>
      <c r="G28" s="134">
        <v>248584.13172929999</v>
      </c>
      <c r="H28" s="134">
        <v>242045.29554129997</v>
      </c>
      <c r="I28" s="134">
        <v>255698.98731579998</v>
      </c>
      <c r="J28" s="134">
        <v>284899.43784179998</v>
      </c>
      <c r="K28" s="134">
        <v>269285.82232179999</v>
      </c>
      <c r="L28" s="134">
        <v>277738.3600168</v>
      </c>
      <c r="M28" s="134">
        <v>289508.10046679998</v>
      </c>
      <c r="N28" s="134">
        <v>335504.85079079994</v>
      </c>
      <c r="O28" s="134">
        <v>287204.26611079997</v>
      </c>
      <c r="P28" s="134">
        <v>272784.13315579999</v>
      </c>
      <c r="Q28" s="134">
        <v>283519.07395479997</v>
      </c>
      <c r="R28" s="134">
        <v>292484.60724286997</v>
      </c>
      <c r="S28" s="134">
        <v>289071.31751287001</v>
      </c>
      <c r="T28" s="134">
        <v>293868.60807287</v>
      </c>
      <c r="U28" s="134">
        <v>308352.87756786996</v>
      </c>
      <c r="V28" s="134">
        <v>321210.1088318</v>
      </c>
      <c r="W28" s="134">
        <v>329080.7769768</v>
      </c>
      <c r="X28" s="134">
        <v>342832.60149179999</v>
      </c>
      <c r="Y28" s="134">
        <v>374718.29506679997</v>
      </c>
      <c r="Z28" s="134">
        <v>410181.67052479996</v>
      </c>
      <c r="AA28" s="134">
        <v>361825.03943479998</v>
      </c>
      <c r="AB28" s="134">
        <v>353743.0416998</v>
      </c>
      <c r="AC28" s="134">
        <v>362978.83171880001</v>
      </c>
      <c r="AD28" s="134">
        <v>367202.06793680001</v>
      </c>
      <c r="AE28" s="134">
        <v>369977.5402018</v>
      </c>
      <c r="AF28" s="134">
        <v>383719.11260180001</v>
      </c>
      <c r="AG28" s="134">
        <v>391329.49134757003</v>
      </c>
      <c r="AH28" s="134">
        <v>389717.43199429999</v>
      </c>
      <c r="AI28" s="134">
        <v>378654.96283229999</v>
      </c>
      <c r="AJ28" s="134">
        <v>381607.8232177</v>
      </c>
      <c r="AK28" s="134">
        <v>390548.00556508999</v>
      </c>
      <c r="AL28" s="134">
        <v>477970.21668780001</v>
      </c>
      <c r="AM28" s="134">
        <v>414782.14748280001</v>
      </c>
      <c r="AN28" s="134">
        <v>414766.79381279997</v>
      </c>
      <c r="AO28" s="134">
        <v>426465.42577279999</v>
      </c>
      <c r="AP28" s="134">
        <v>409038.87835279998</v>
      </c>
      <c r="AQ28" s="134">
        <v>405641.01594279998</v>
      </c>
      <c r="AR28" s="134">
        <v>396587.63046079996</v>
      </c>
      <c r="AS28" s="134">
        <v>419782.59149179998</v>
      </c>
      <c r="AT28" s="134">
        <v>447885.73164179997</v>
      </c>
      <c r="AU28" s="134">
        <v>431203.49650579999</v>
      </c>
      <c r="AV28" s="134">
        <v>434272.9957878</v>
      </c>
      <c r="AW28" s="134">
        <v>438942.8583578</v>
      </c>
      <c r="AX28" s="134">
        <v>519587.89600179996</v>
      </c>
      <c r="AY28" s="134">
        <v>457391.85605180002</v>
      </c>
      <c r="AZ28" s="134">
        <v>460318.09855180001</v>
      </c>
      <c r="BA28" s="134">
        <v>509700.10733179998</v>
      </c>
      <c r="BB28" s="134">
        <v>466172.71598179999</v>
      </c>
      <c r="BC28" s="134">
        <v>500093.31248179998</v>
      </c>
      <c r="BD28" s="91">
        <v>452131.75783179997</v>
      </c>
      <c r="BE28" s="91">
        <v>463838.1225078</v>
      </c>
      <c r="BF28" s="91">
        <v>487585.45550079999</v>
      </c>
      <c r="BG28" s="91">
        <v>472432.19005079998</v>
      </c>
      <c r="BH28" s="91">
        <v>464160.40355079999</v>
      </c>
      <c r="BI28" s="91">
        <v>436994.56960079999</v>
      </c>
      <c r="BJ28" s="89">
        <v>496378.7927008</v>
      </c>
      <c r="BK28" s="89">
        <v>447717.57943579997</v>
      </c>
    </row>
    <row r="29" spans="1:63">
      <c r="A29" s="99" t="s">
        <v>241</v>
      </c>
      <c r="B29" s="134">
        <v>701847.45827957999</v>
      </c>
      <c r="C29" s="134">
        <v>695881.27613127045</v>
      </c>
      <c r="D29" s="134">
        <v>704614.2525035399</v>
      </c>
      <c r="E29" s="134">
        <v>680685.31727517967</v>
      </c>
      <c r="F29" s="134">
        <v>659548.52120954939</v>
      </c>
      <c r="G29" s="134">
        <v>644020.47595592914</v>
      </c>
      <c r="H29" s="134">
        <v>670129.94958601077</v>
      </c>
      <c r="I29" s="134">
        <v>675157.59770105057</v>
      </c>
      <c r="J29" s="134">
        <v>678293.83583146043</v>
      </c>
      <c r="K29" s="134">
        <v>682178.85975610954</v>
      </c>
      <c r="L29" s="134">
        <v>691406.21333640942</v>
      </c>
      <c r="M29" s="134">
        <v>746088.68629167078</v>
      </c>
      <c r="N29" s="134">
        <v>671324.81558553036</v>
      </c>
      <c r="O29" s="134">
        <v>675784.55046195025</v>
      </c>
      <c r="P29" s="134">
        <v>658551.35864096007</v>
      </c>
      <c r="Q29" s="134">
        <v>653662.31091405929</v>
      </c>
      <c r="R29" s="134">
        <v>669919.83607707918</v>
      </c>
      <c r="S29" s="134">
        <v>682987.86992821028</v>
      </c>
      <c r="T29" s="134">
        <v>688659.71313367086</v>
      </c>
      <c r="U29" s="134">
        <v>650585.14839166938</v>
      </c>
      <c r="V29" s="134">
        <v>634463.8872486304</v>
      </c>
      <c r="W29" s="134">
        <v>681643.20256503089</v>
      </c>
      <c r="X29" s="134">
        <v>696756.46856212988</v>
      </c>
      <c r="Y29" s="134">
        <v>705529.7090334401</v>
      </c>
      <c r="Z29" s="134">
        <v>750076.77317860001</v>
      </c>
      <c r="AA29" s="134">
        <v>759614.17990428989</v>
      </c>
      <c r="AB29" s="134">
        <v>763258.50691018999</v>
      </c>
      <c r="AC29" s="134">
        <v>724358.96766724996</v>
      </c>
      <c r="AD29" s="134">
        <v>744514.67111386999</v>
      </c>
      <c r="AE29" s="134">
        <v>833318.62221226003</v>
      </c>
      <c r="AF29" s="134">
        <v>939174.99839382002</v>
      </c>
      <c r="AG29" s="134">
        <v>876204.38022279995</v>
      </c>
      <c r="AH29" s="134">
        <v>835085.34647872997</v>
      </c>
      <c r="AI29" s="134">
        <v>790357.72346578003</v>
      </c>
      <c r="AJ29" s="134">
        <v>763860.71776911989</v>
      </c>
      <c r="AK29" s="134">
        <v>783319.63402365008</v>
      </c>
      <c r="AL29" s="134">
        <v>759715.45564735995</v>
      </c>
      <c r="AM29" s="134">
        <v>775626.43277445994</v>
      </c>
      <c r="AN29" s="134">
        <v>1083313.0806354799</v>
      </c>
      <c r="AO29" s="134">
        <v>1149807.20695276</v>
      </c>
      <c r="AP29" s="134">
        <v>1158059.90338934</v>
      </c>
      <c r="AQ29" s="134">
        <v>1111527.0983487801</v>
      </c>
      <c r="AR29" s="134">
        <v>1187025.4979700302</v>
      </c>
      <c r="AS29" s="134">
        <v>1326757.7114027999</v>
      </c>
      <c r="AT29" s="134">
        <v>1345505.1605502299</v>
      </c>
      <c r="AU29" s="134">
        <v>1167474.8073310901</v>
      </c>
      <c r="AV29" s="134">
        <v>1087416.7907457398</v>
      </c>
      <c r="AW29" s="134">
        <v>1185755.0177557101</v>
      </c>
      <c r="AX29" s="134">
        <v>1111813.8264905601</v>
      </c>
      <c r="AY29" s="134">
        <v>1191089.5619357899</v>
      </c>
      <c r="AZ29" s="134">
        <v>1163581.4846525998</v>
      </c>
      <c r="BA29" s="134">
        <v>1207626.5032708901</v>
      </c>
      <c r="BB29" s="134">
        <v>1220895.7902436401</v>
      </c>
      <c r="BC29" s="134">
        <v>1245669.61127577</v>
      </c>
      <c r="BD29" s="91">
        <v>1237780.9904112401</v>
      </c>
      <c r="BE29" s="91">
        <v>1168728.4680296502</v>
      </c>
      <c r="BF29" s="91">
        <v>1175302.6240902701</v>
      </c>
      <c r="BG29" s="91">
        <v>1138264.7627399701</v>
      </c>
      <c r="BH29" s="91">
        <v>1089325.3307572398</v>
      </c>
      <c r="BI29" s="91">
        <v>1081209.37334287</v>
      </c>
      <c r="BJ29" s="91">
        <v>989063.17300225003</v>
      </c>
      <c r="BK29" s="91">
        <v>1050945.62294742</v>
      </c>
    </row>
    <row r="30" spans="1:63">
      <c r="A30" s="100" t="s">
        <v>234</v>
      </c>
      <c r="B30" s="134">
        <v>431518.60050022998</v>
      </c>
      <c r="C30" s="134">
        <v>411311.59845116048</v>
      </c>
      <c r="D30" s="134">
        <v>427528.85349617997</v>
      </c>
      <c r="E30" s="134">
        <v>406014.84746347007</v>
      </c>
      <c r="F30" s="134">
        <v>382966.51624825975</v>
      </c>
      <c r="G30" s="134">
        <v>371813.56212139956</v>
      </c>
      <c r="H30" s="134">
        <v>389293.19032847037</v>
      </c>
      <c r="I30" s="134">
        <v>405497.1791536705</v>
      </c>
      <c r="J30" s="134">
        <v>408081.16955340042</v>
      </c>
      <c r="K30" s="134">
        <v>407706.18361431954</v>
      </c>
      <c r="L30" s="134">
        <v>415848.54176273942</v>
      </c>
      <c r="M30" s="134">
        <v>466166.50451826031</v>
      </c>
      <c r="N30" s="134">
        <v>391731.49904953042</v>
      </c>
      <c r="O30" s="134">
        <v>386135.2598605603</v>
      </c>
      <c r="P30" s="134">
        <v>369254.40306856029</v>
      </c>
      <c r="Q30" s="134">
        <v>361207.70080990967</v>
      </c>
      <c r="R30" s="134">
        <v>379006.36415044958</v>
      </c>
      <c r="S30" s="134">
        <v>394597.33049147995</v>
      </c>
      <c r="T30" s="134">
        <v>392784.22355419054</v>
      </c>
      <c r="U30" s="134">
        <v>349284.71571295959</v>
      </c>
      <c r="V30" s="134">
        <v>340492.58653819998</v>
      </c>
      <c r="W30" s="134">
        <v>383654.50723079051</v>
      </c>
      <c r="X30" s="134">
        <v>396414.65538018959</v>
      </c>
      <c r="Y30" s="134">
        <v>417445.54793715989</v>
      </c>
      <c r="Z30" s="134">
        <v>440226.79728268</v>
      </c>
      <c r="AA30" s="134">
        <v>451058.67958155996</v>
      </c>
      <c r="AB30" s="134">
        <v>481592.55085800996</v>
      </c>
      <c r="AC30" s="134">
        <v>448503.83653936</v>
      </c>
      <c r="AD30" s="134">
        <v>446512.31781277002</v>
      </c>
      <c r="AE30" s="134">
        <v>470808.05767774</v>
      </c>
      <c r="AF30" s="134">
        <v>455700.1006073</v>
      </c>
      <c r="AG30" s="134">
        <v>462212.64005195</v>
      </c>
      <c r="AH30" s="134">
        <v>454222.79654121998</v>
      </c>
      <c r="AI30" s="134">
        <v>488542.28581666999</v>
      </c>
      <c r="AJ30" s="134">
        <v>469484.33588025998</v>
      </c>
      <c r="AK30" s="134">
        <v>460634.12069711002</v>
      </c>
      <c r="AL30" s="134">
        <v>452552.93408143998</v>
      </c>
      <c r="AM30" s="134">
        <v>464842.48463636998</v>
      </c>
      <c r="AN30" s="134">
        <v>763582.98774609994</v>
      </c>
      <c r="AO30" s="134">
        <v>830994.25205203006</v>
      </c>
      <c r="AP30" s="134">
        <v>866583.29061878007</v>
      </c>
      <c r="AQ30" s="134">
        <v>798289.35599170998</v>
      </c>
      <c r="AR30" s="134">
        <v>861995.05443502008</v>
      </c>
      <c r="AS30" s="134">
        <v>1019453.25497776</v>
      </c>
      <c r="AT30" s="134">
        <v>1031250.26993505</v>
      </c>
      <c r="AU30" s="134">
        <v>813753.32761955005</v>
      </c>
      <c r="AV30" s="134">
        <v>741161.02780049993</v>
      </c>
      <c r="AW30" s="134">
        <v>843773.97105798998</v>
      </c>
      <c r="AX30" s="134">
        <v>979987.43568964</v>
      </c>
      <c r="AY30" s="134">
        <v>1048140.54116137</v>
      </c>
      <c r="AZ30" s="134">
        <v>1022357.2864380699</v>
      </c>
      <c r="BA30" s="134">
        <v>1068230.0444744201</v>
      </c>
      <c r="BB30" s="134">
        <v>1074405.9095512801</v>
      </c>
      <c r="BC30" s="134">
        <v>1097532.36992837</v>
      </c>
      <c r="BD30" s="91">
        <v>1104255.0089590501</v>
      </c>
      <c r="BE30" s="91">
        <v>1036001.7172862401</v>
      </c>
      <c r="BF30" s="91">
        <v>1040545.1095041201</v>
      </c>
      <c r="BG30" s="91">
        <v>998180.25926517008</v>
      </c>
      <c r="BH30" s="91">
        <v>956242.74354544992</v>
      </c>
      <c r="BI30" s="91">
        <v>934015.09066025005</v>
      </c>
      <c r="BJ30" s="91">
        <v>835946.07563811005</v>
      </c>
      <c r="BK30" s="91">
        <v>837690.50816135993</v>
      </c>
    </row>
    <row r="31" spans="1:63" ht="15.75">
      <c r="A31" s="100" t="s">
        <v>235</v>
      </c>
      <c r="B31" s="134">
        <v>270328.85777935002</v>
      </c>
      <c r="C31" s="134">
        <v>284569.67768010998</v>
      </c>
      <c r="D31" s="134">
        <v>277085.39900735987</v>
      </c>
      <c r="E31" s="134">
        <v>274670.4698117096</v>
      </c>
      <c r="F31" s="134">
        <v>276582.00496128964</v>
      </c>
      <c r="G31" s="134">
        <v>272206.91383452952</v>
      </c>
      <c r="H31" s="134">
        <v>280836.75925754034</v>
      </c>
      <c r="I31" s="134">
        <v>269660.41854738002</v>
      </c>
      <c r="J31" s="134">
        <v>270212.66627806</v>
      </c>
      <c r="K31" s="134">
        <v>274472.67614179</v>
      </c>
      <c r="L31" s="134">
        <v>275557.67157367</v>
      </c>
      <c r="M31" s="134">
        <v>279922.18177341047</v>
      </c>
      <c r="N31" s="134">
        <v>279593.316536</v>
      </c>
      <c r="O31" s="134">
        <v>289649.29060139001</v>
      </c>
      <c r="P31" s="134">
        <v>289296.95557239978</v>
      </c>
      <c r="Q31" s="134">
        <v>292454.61010414961</v>
      </c>
      <c r="R31" s="134">
        <v>290913.47192662954</v>
      </c>
      <c r="S31" s="134">
        <v>288390.53943673027</v>
      </c>
      <c r="T31" s="134">
        <v>295875.48957948037</v>
      </c>
      <c r="U31" s="134">
        <v>301300.43267870985</v>
      </c>
      <c r="V31" s="134">
        <v>293971.30071043043</v>
      </c>
      <c r="W31" s="134">
        <v>297988.69533424044</v>
      </c>
      <c r="X31" s="134">
        <v>300341.81318194023</v>
      </c>
      <c r="Y31" s="134">
        <v>288084.16109628027</v>
      </c>
      <c r="Z31" s="134">
        <v>309849.97589591995</v>
      </c>
      <c r="AA31" s="134">
        <v>308555.50032272993</v>
      </c>
      <c r="AB31" s="134">
        <v>281665.95605217997</v>
      </c>
      <c r="AC31" s="134">
        <v>275855.13112789002</v>
      </c>
      <c r="AD31" s="134">
        <v>298002.35330109997</v>
      </c>
      <c r="AE31" s="134">
        <v>362510.56453452003</v>
      </c>
      <c r="AF31" s="134">
        <v>483474.89778652001</v>
      </c>
      <c r="AG31" s="134">
        <v>413991.74017084995</v>
      </c>
      <c r="AH31" s="134">
        <v>380862.54993750999</v>
      </c>
      <c r="AI31" s="134">
        <v>301815.43764910998</v>
      </c>
      <c r="AJ31" s="134">
        <v>294376.38188885996</v>
      </c>
      <c r="AK31" s="134">
        <v>322685.51332654001</v>
      </c>
      <c r="AL31" s="134">
        <v>307162.52156591997</v>
      </c>
      <c r="AM31" s="134">
        <v>310783.94813809003</v>
      </c>
      <c r="AN31" s="134">
        <v>319730.09288938</v>
      </c>
      <c r="AO31" s="134">
        <v>318812.95490072999</v>
      </c>
      <c r="AP31" s="134">
        <v>291476.61277056002</v>
      </c>
      <c r="AQ31" s="134">
        <v>313237.74235706998</v>
      </c>
      <c r="AR31" s="134">
        <v>325030.44353500998</v>
      </c>
      <c r="AS31" s="134">
        <v>307304.45642503997</v>
      </c>
      <c r="AT31" s="134">
        <v>314254.89061517996</v>
      </c>
      <c r="AU31" s="134">
        <v>353721.47971153999</v>
      </c>
      <c r="AV31" s="134">
        <v>346255.76294524001</v>
      </c>
      <c r="AW31" s="134">
        <v>341981.04669771995</v>
      </c>
      <c r="AX31" s="134">
        <v>131826.39080091999</v>
      </c>
      <c r="AY31" s="134">
        <v>142949.02077442</v>
      </c>
      <c r="AZ31" s="134">
        <v>141224.19821453001</v>
      </c>
      <c r="BA31" s="134">
        <v>139396.45879646999</v>
      </c>
      <c r="BB31" s="134">
        <v>146489.88069235999</v>
      </c>
      <c r="BC31" s="134">
        <v>148137.24134739998</v>
      </c>
      <c r="BD31" s="89">
        <v>133525.98145219</v>
      </c>
      <c r="BE31" s="89">
        <v>132726.75074341</v>
      </c>
      <c r="BF31" s="89">
        <v>134757.51458615001</v>
      </c>
      <c r="BG31" s="89">
        <v>140084.5034748</v>
      </c>
      <c r="BH31" s="89">
        <v>133082.58721179</v>
      </c>
      <c r="BI31" s="89">
        <v>147194.28268261999</v>
      </c>
      <c r="BJ31" s="91">
        <v>153117.09736414003</v>
      </c>
      <c r="BK31" s="91">
        <v>213255.11478606</v>
      </c>
    </row>
    <row r="32" spans="1:63" ht="13.9" customHeight="1">
      <c r="A32" s="98" t="s">
        <v>258</v>
      </c>
      <c r="B32" s="135">
        <v>285725.53164804995</v>
      </c>
      <c r="C32" s="135">
        <v>299793.52150867</v>
      </c>
      <c r="D32" s="135">
        <v>310370.80066030996</v>
      </c>
      <c r="E32" s="135">
        <v>350092.20281620999</v>
      </c>
      <c r="F32" s="135">
        <v>476502.15907807997</v>
      </c>
      <c r="G32" s="135">
        <v>430686.42027412995</v>
      </c>
      <c r="H32" s="135">
        <v>407759.68170605</v>
      </c>
      <c r="I32" s="135">
        <v>350780.78493194998</v>
      </c>
      <c r="J32" s="135">
        <v>344062.4993198</v>
      </c>
      <c r="K32" s="135">
        <v>331687.4815545</v>
      </c>
      <c r="L32" s="135">
        <v>326474.11960000999</v>
      </c>
      <c r="M32" s="135">
        <v>248133.80738024</v>
      </c>
      <c r="N32" s="135">
        <v>316752.89116785</v>
      </c>
      <c r="O32" s="135">
        <v>336621.89765177999</v>
      </c>
      <c r="P32" s="135">
        <v>300245.25754020998</v>
      </c>
      <c r="Q32" s="135">
        <v>313330.03786037996</v>
      </c>
      <c r="R32" s="135">
        <v>336815.85125434003</v>
      </c>
      <c r="S32" s="135">
        <v>272785.16459107999</v>
      </c>
      <c r="T32" s="135">
        <v>257653.07469353999</v>
      </c>
      <c r="U32" s="135">
        <v>267861.94112636999</v>
      </c>
      <c r="V32" s="135">
        <v>358853.36261259002</v>
      </c>
      <c r="W32" s="135">
        <v>303472.12027734995</v>
      </c>
      <c r="X32" s="135">
        <v>259720.55627509</v>
      </c>
      <c r="Y32" s="135">
        <v>216209.5718687</v>
      </c>
      <c r="Z32" s="135">
        <v>231786.96101105999</v>
      </c>
      <c r="AA32" s="135">
        <v>314979.23696888</v>
      </c>
      <c r="AB32" s="135">
        <v>260993.94897337997</v>
      </c>
      <c r="AC32" s="135">
        <v>363212.44675786002</v>
      </c>
      <c r="AD32" s="135">
        <v>383833.53668475</v>
      </c>
      <c r="AE32" s="135">
        <v>387444.69873543992</v>
      </c>
      <c r="AF32" s="135">
        <v>269565.76332897996</v>
      </c>
      <c r="AG32" s="135">
        <v>170636.07918798001</v>
      </c>
      <c r="AH32" s="135">
        <v>149158.6953205</v>
      </c>
      <c r="AI32" s="135">
        <v>190820.95681760999</v>
      </c>
      <c r="AJ32" s="135">
        <v>248003.93866036998</v>
      </c>
      <c r="AK32" s="135">
        <v>288537.98303870996</v>
      </c>
      <c r="AL32" s="135">
        <v>342955.67289395002</v>
      </c>
      <c r="AM32" s="135">
        <v>342450.40775393008</v>
      </c>
      <c r="AN32" s="135">
        <v>73728.239325250004</v>
      </c>
      <c r="AO32" s="135">
        <v>10219.989728120001</v>
      </c>
      <c r="AP32" s="135">
        <v>10266.599368120002</v>
      </c>
      <c r="AQ32" s="135">
        <v>-5.4999999999999992E-7</v>
      </c>
      <c r="AR32" s="135">
        <v>-5.4999999999999992E-7</v>
      </c>
      <c r="AS32" s="135">
        <v>-5.4999999999999992E-7</v>
      </c>
      <c r="AT32" s="135">
        <v>146.19172444999998</v>
      </c>
      <c r="AU32" s="135">
        <v>87151.095083699998</v>
      </c>
      <c r="AV32" s="135">
        <v>155709.78250233002</v>
      </c>
      <c r="AW32" s="135">
        <v>123487.90146233</v>
      </c>
      <c r="AX32" s="135">
        <v>44052.102295780009</v>
      </c>
      <c r="AY32" s="135">
        <v>158748.20286073998</v>
      </c>
      <c r="AZ32" s="135">
        <v>164496.22573694997</v>
      </c>
      <c r="BA32" s="135">
        <v>198358.67626765001</v>
      </c>
      <c r="BB32" s="135">
        <v>107380.59939090001</v>
      </c>
      <c r="BC32" s="135">
        <v>155075.10221203</v>
      </c>
      <c r="BD32" s="89">
        <v>167783.0490884</v>
      </c>
      <c r="BE32" s="89">
        <v>123328.36714851001</v>
      </c>
      <c r="BF32" s="89">
        <v>123633.67348217999</v>
      </c>
      <c r="BG32" s="89">
        <v>99175.345248369995</v>
      </c>
      <c r="BH32" s="89">
        <v>74635.760324600007</v>
      </c>
      <c r="BI32" s="89">
        <v>116299.89106875</v>
      </c>
      <c r="BJ32" s="89">
        <v>68935.127972990012</v>
      </c>
      <c r="BK32" s="89">
        <v>157700.65270727998</v>
      </c>
    </row>
    <row r="33" spans="1:16384" ht="13.9" customHeight="1">
      <c r="A33" s="9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</row>
    <row r="34" spans="1:16384" ht="15.75">
      <c r="A34" s="88" t="s">
        <v>221</v>
      </c>
      <c r="B34" s="135">
        <v>408848.19428048003</v>
      </c>
      <c r="C34" s="135">
        <v>421663.77249133005</v>
      </c>
      <c r="D34" s="135">
        <v>441132.06984029</v>
      </c>
      <c r="E34" s="135">
        <v>447191.78597675997</v>
      </c>
      <c r="F34" s="135">
        <v>506734.47088630998</v>
      </c>
      <c r="G34" s="135">
        <v>487831.13578091003</v>
      </c>
      <c r="H34" s="135">
        <v>491101.99833034998</v>
      </c>
      <c r="I34" s="135">
        <v>473396.82639384002</v>
      </c>
      <c r="J34" s="135">
        <v>471799.03508132999</v>
      </c>
      <c r="K34" s="135">
        <v>480309.90542724001</v>
      </c>
      <c r="L34" s="135">
        <v>485450.56339257001</v>
      </c>
      <c r="M34" s="135">
        <v>495900.14443968004</v>
      </c>
      <c r="N34" s="135">
        <v>389571.14707741002</v>
      </c>
      <c r="O34" s="135">
        <v>403017.11174873001</v>
      </c>
      <c r="P34" s="135">
        <v>397890.19908181002</v>
      </c>
      <c r="Q34" s="135">
        <v>380610.69066051999</v>
      </c>
      <c r="R34" s="135">
        <v>396762.19013367</v>
      </c>
      <c r="S34" s="135">
        <v>453220.86953435</v>
      </c>
      <c r="T34" s="135">
        <v>379242.28445009998</v>
      </c>
      <c r="U34" s="135">
        <v>403205.21693100978</v>
      </c>
      <c r="V34" s="135">
        <v>406786.56386452995</v>
      </c>
      <c r="W34" s="135">
        <v>437528.32493458001</v>
      </c>
      <c r="X34" s="135">
        <v>451576.00936433999</v>
      </c>
      <c r="Y34" s="135">
        <v>443032.43952760001</v>
      </c>
      <c r="Z34" s="135">
        <v>337290.91126692004</v>
      </c>
      <c r="AA34" s="135">
        <v>395547.38805317</v>
      </c>
      <c r="AB34" s="135">
        <v>361573.99031328998</v>
      </c>
      <c r="AC34" s="135">
        <v>346375.32235143002</v>
      </c>
      <c r="AD34" s="135">
        <v>352390.16539223999</v>
      </c>
      <c r="AE34" s="135">
        <v>337247.06230953999</v>
      </c>
      <c r="AF34" s="135">
        <v>343841.89666658</v>
      </c>
      <c r="AG34" s="135">
        <v>329655.32374506001</v>
      </c>
      <c r="AH34" s="135">
        <v>321837.10653210001</v>
      </c>
      <c r="AI34" s="135">
        <v>311827.64458863001</v>
      </c>
      <c r="AJ34" s="135">
        <v>353633.63249794999</v>
      </c>
      <c r="AK34" s="135">
        <v>351726.11768407002</v>
      </c>
      <c r="AL34" s="135">
        <v>308521.62692158</v>
      </c>
      <c r="AM34" s="135">
        <v>312142.80121739005</v>
      </c>
      <c r="AN34" s="135">
        <v>335083.71509502002</v>
      </c>
      <c r="AO34" s="135">
        <v>345609.02794133004</v>
      </c>
      <c r="AP34" s="135">
        <v>379467.06544186006</v>
      </c>
      <c r="AQ34" s="135">
        <v>401909.45091588004</v>
      </c>
      <c r="AR34" s="135">
        <v>572693.71552984999</v>
      </c>
      <c r="AS34" s="135">
        <v>625767.35393274995</v>
      </c>
      <c r="AT34" s="135">
        <v>639180.85379313002</v>
      </c>
      <c r="AU34" s="135">
        <v>763162.51693263999</v>
      </c>
      <c r="AV34" s="135">
        <v>764069.72585634002</v>
      </c>
      <c r="AW34" s="135">
        <v>728365.98494319012</v>
      </c>
      <c r="AX34" s="135">
        <v>749022.34007518995</v>
      </c>
      <c r="AY34" s="135">
        <v>1023022.8228158699</v>
      </c>
      <c r="AZ34" s="135">
        <v>1032641.39220783</v>
      </c>
      <c r="BA34" s="135">
        <v>970456.22446436004</v>
      </c>
      <c r="BB34" s="135">
        <v>1149778.9471294712</v>
      </c>
      <c r="BC34" s="135">
        <v>1121715.2775305803</v>
      </c>
      <c r="BD34" s="89">
        <v>1112519.5928918207</v>
      </c>
      <c r="BE34" s="89">
        <v>1118423.0143630505</v>
      </c>
      <c r="BF34" s="89">
        <v>1124510.7896286112</v>
      </c>
      <c r="BG34" s="89">
        <v>1130604.3820132813</v>
      </c>
      <c r="BH34" s="89">
        <v>1107666.8026580419</v>
      </c>
      <c r="BI34" s="89">
        <v>1115421.86087759</v>
      </c>
      <c r="BJ34" s="89">
        <v>1098811.1433980698</v>
      </c>
      <c r="BK34" s="89">
        <v>1139622.9110747499</v>
      </c>
    </row>
    <row r="35" spans="1:16384" ht="15.75">
      <c r="A35" s="92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89"/>
      <c r="BK35" s="89"/>
    </row>
    <row r="36" spans="1:16384" ht="15.75">
      <c r="A36" s="88" t="s">
        <v>242</v>
      </c>
      <c r="B36" s="135">
        <v>9619.7280252238415</v>
      </c>
      <c r="C36" s="135">
        <v>22499.037791652467</v>
      </c>
      <c r="D36" s="135">
        <v>20619.07795107839</v>
      </c>
      <c r="E36" s="135">
        <v>-21082.269899255072</v>
      </c>
      <c r="F36" s="135">
        <v>4224.0763308015667</v>
      </c>
      <c r="G36" s="135">
        <v>7948.3190580678493</v>
      </c>
      <c r="H36" s="135">
        <v>8477.3696511336748</v>
      </c>
      <c r="I36" s="135">
        <v>26333.780687849474</v>
      </c>
      <c r="J36" s="135">
        <v>25438.317796262731</v>
      </c>
      <c r="K36" s="135">
        <v>35788.556632819586</v>
      </c>
      <c r="L36" s="135">
        <v>35123.484730119548</v>
      </c>
      <c r="M36" s="135">
        <v>26591.74293521943</v>
      </c>
      <c r="N36" s="135">
        <v>25911.221235944569</v>
      </c>
      <c r="O36" s="135">
        <v>26817.202832914176</v>
      </c>
      <c r="P36" s="135">
        <v>15873.576409896843</v>
      </c>
      <c r="Q36" s="135">
        <v>50852.488054109475</v>
      </c>
      <c r="R36" s="135">
        <v>67359.386581037892</v>
      </c>
      <c r="S36" s="135">
        <v>45575.557039161235</v>
      </c>
      <c r="T36" s="135">
        <v>52359.697273192367</v>
      </c>
      <c r="U36" s="135">
        <v>11884.323845977109</v>
      </c>
      <c r="V36" s="135">
        <v>11744.408916295855</v>
      </c>
      <c r="W36" s="135">
        <v>18492.759929317886</v>
      </c>
      <c r="X36" s="135">
        <v>55473.118696442412</v>
      </c>
      <c r="Y36" s="135">
        <v>57227.926596275116</v>
      </c>
      <c r="Z36" s="135">
        <v>168726.08610990911</v>
      </c>
      <c r="AA36" s="135">
        <v>115386.92292152939</v>
      </c>
      <c r="AB36" s="135">
        <v>164017.2219535257</v>
      </c>
      <c r="AC36" s="135">
        <v>176238.39617762103</v>
      </c>
      <c r="AD36" s="135">
        <v>180370.75513901544</v>
      </c>
      <c r="AE36" s="135">
        <v>179096.15459798038</v>
      </c>
      <c r="AF36" s="135">
        <v>182893.40745571474</v>
      </c>
      <c r="AG36" s="135">
        <v>178022.49691618246</v>
      </c>
      <c r="AH36" s="135">
        <v>174784.65314047242</v>
      </c>
      <c r="AI36" s="135">
        <v>171584.28060121019</v>
      </c>
      <c r="AJ36" s="135">
        <v>158060.08755603593</v>
      </c>
      <c r="AK36" s="135">
        <v>109869.22360836649</v>
      </c>
      <c r="AL36" s="135">
        <v>162636.93084392397</v>
      </c>
      <c r="AM36" s="135">
        <v>158124.14660146416</v>
      </c>
      <c r="AN36" s="135">
        <v>155645.11457922676</v>
      </c>
      <c r="AO36" s="135">
        <v>156341.68504082563</v>
      </c>
      <c r="AP36" s="135">
        <v>156333.47746421341</v>
      </c>
      <c r="AQ36" s="135">
        <v>147640.42780358027</v>
      </c>
      <c r="AR36" s="135">
        <v>141952.20515215141</v>
      </c>
      <c r="AS36" s="135">
        <v>141739.658723826</v>
      </c>
      <c r="AT36" s="135">
        <v>136720.00872972433</v>
      </c>
      <c r="AU36" s="135">
        <v>137310.7906892692</v>
      </c>
      <c r="AV36" s="135">
        <v>141467.49633081915</v>
      </c>
      <c r="AW36" s="135">
        <v>145005.97345217157</v>
      </c>
      <c r="AX36" s="135">
        <v>110543.60023808098</v>
      </c>
      <c r="AY36" s="135">
        <v>131552.60938795994</v>
      </c>
      <c r="AZ36" s="135">
        <v>135725.34870712747</v>
      </c>
      <c r="BA36" s="135">
        <v>275395.86034966173</v>
      </c>
      <c r="BB36" s="135">
        <v>209809.05674407788</v>
      </c>
      <c r="BC36" s="135">
        <v>223349.9903231872</v>
      </c>
      <c r="BD36" s="89">
        <v>229503.49260608474</v>
      </c>
      <c r="BE36" s="89">
        <v>228566.14082815428</v>
      </c>
      <c r="BF36" s="89">
        <v>227224.7342214954</v>
      </c>
      <c r="BG36" s="89">
        <v>217215.99387521041</v>
      </c>
      <c r="BH36" s="89">
        <v>219533.84485110373</v>
      </c>
      <c r="BI36" s="89">
        <v>213121.566791113</v>
      </c>
      <c r="BJ36" s="76">
        <v>225124.20293773437</v>
      </c>
      <c r="BK36" s="76">
        <v>204035.63319805067</v>
      </c>
    </row>
    <row r="37" spans="1:16384" s="125" customFormat="1" ht="3" customHeight="1">
      <c r="A37" s="126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BD37" s="127"/>
      <c r="BE37" s="127"/>
      <c r="BF37" s="127"/>
      <c r="BG37" s="127"/>
      <c r="BH37" s="127"/>
      <c r="BI37" s="127"/>
      <c r="BJ37" s="127"/>
      <c r="BK37" s="12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15.75">
      <c r="A38" s="88" t="s">
        <v>243</v>
      </c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BD38" s="102"/>
      <c r="BE38" s="102"/>
      <c r="BF38" s="102"/>
      <c r="BG38" s="102"/>
      <c r="BH38" s="102"/>
      <c r="BI38" s="102"/>
      <c r="BJ38" s="102"/>
      <c r="BK38" s="102"/>
    </row>
    <row r="39" spans="1:16384" ht="63">
      <c r="A39" s="103" t="s">
        <v>259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81"/>
      <c r="AD39" s="81"/>
      <c r="AE39" s="81"/>
      <c r="AF39" s="81"/>
      <c r="AG39" s="81"/>
      <c r="AH39" s="81"/>
      <c r="AI39" s="81"/>
      <c r="AJ39" s="81"/>
      <c r="AK39" s="81"/>
      <c r="AL39" s="81"/>
    </row>
    <row r="40" spans="1:16384" ht="48">
      <c r="A40" s="104" t="s">
        <v>260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6"/>
      <c r="AB40" s="106"/>
    </row>
    <row r="42" spans="1:16384">
      <c r="A42" s="75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</row>
    <row r="43" spans="1:16384">
      <c r="B43" s="91"/>
    </row>
    <row r="46" spans="1:16384">
      <c r="BD46" s="76"/>
      <c r="BE46" s="76"/>
      <c r="BF46" s="76"/>
      <c r="BG46" s="76"/>
      <c r="BH46" s="76"/>
      <c r="BI46" s="76"/>
      <c r="BJ46" s="76"/>
      <c r="BK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63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63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63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63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63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63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63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63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63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63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29:63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BD59" s="77"/>
      <c r="BE59" s="77"/>
      <c r="BF59" s="77"/>
      <c r="BG59" s="77"/>
      <c r="BH59" s="77"/>
      <c r="BI59" s="77"/>
      <c r="BJ59" s="77"/>
      <c r="BK59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BR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BV1" sqref="BV1:BW1048576"/>
    </sheetView>
  </sheetViews>
  <sheetFormatPr defaultRowHeight="12.75"/>
  <cols>
    <col min="1" max="1" width="3.7109375" style="144" customWidth="1"/>
    <col min="2" max="2" width="72.5703125" style="144" bestFit="1" customWidth="1"/>
    <col min="3" max="75" width="13.5703125" style="144" bestFit="1" customWidth="1"/>
    <col min="76" max="16384" width="9.140625" style="144"/>
  </cols>
  <sheetData>
    <row r="1" spans="1:16384" ht="15" customHeight="1">
      <c r="B1" s="164" t="s">
        <v>22</v>
      </c>
      <c r="C1" s="434">
        <v>40513</v>
      </c>
      <c r="D1" s="434">
        <v>40544</v>
      </c>
      <c r="E1" s="434">
        <v>40575</v>
      </c>
      <c r="F1" s="434">
        <v>40603</v>
      </c>
      <c r="G1" s="434">
        <v>40634</v>
      </c>
      <c r="H1" s="434">
        <v>40664</v>
      </c>
      <c r="I1" s="434">
        <v>40695</v>
      </c>
      <c r="J1" s="434">
        <v>40725</v>
      </c>
      <c r="K1" s="434">
        <v>40756</v>
      </c>
      <c r="L1" s="434">
        <v>40787</v>
      </c>
      <c r="M1" s="434">
        <v>40817</v>
      </c>
      <c r="N1" s="434">
        <v>40848</v>
      </c>
      <c r="BI1" s="165"/>
    </row>
    <row r="2" spans="1:16384">
      <c r="A2" s="166"/>
      <c r="B2" s="167" t="s">
        <v>30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168">
        <v>40907</v>
      </c>
      <c r="P2" s="168">
        <v>40938</v>
      </c>
      <c r="Q2" s="168">
        <v>40968</v>
      </c>
      <c r="R2" s="168">
        <v>40998</v>
      </c>
      <c r="S2" s="168">
        <v>41029</v>
      </c>
      <c r="T2" s="168">
        <v>41059</v>
      </c>
      <c r="U2" s="168">
        <v>41090</v>
      </c>
      <c r="V2" s="168">
        <v>41120</v>
      </c>
      <c r="W2" s="168">
        <v>41151</v>
      </c>
      <c r="X2" s="168">
        <v>41182</v>
      </c>
      <c r="Y2" s="168">
        <v>41212</v>
      </c>
      <c r="Z2" s="168">
        <v>41243</v>
      </c>
      <c r="AA2" s="168">
        <v>41273</v>
      </c>
      <c r="AB2" s="168">
        <v>41304</v>
      </c>
      <c r="AC2" s="168">
        <v>41333</v>
      </c>
      <c r="AD2" s="168">
        <v>41363</v>
      </c>
      <c r="AE2" s="168">
        <v>41394</v>
      </c>
      <c r="AF2" s="168">
        <v>41424</v>
      </c>
      <c r="AG2" s="168">
        <v>41455</v>
      </c>
      <c r="AH2" s="168">
        <v>41485</v>
      </c>
      <c r="AI2" s="168">
        <v>41516</v>
      </c>
      <c r="AJ2" s="168">
        <v>41547</v>
      </c>
      <c r="AK2" s="168">
        <v>41577</v>
      </c>
      <c r="AL2" s="168">
        <v>41608</v>
      </c>
      <c r="AM2" s="168">
        <v>41638</v>
      </c>
      <c r="AN2" s="168">
        <v>41670</v>
      </c>
      <c r="AO2" s="168">
        <v>41671</v>
      </c>
      <c r="AP2" s="168">
        <v>41729</v>
      </c>
      <c r="AQ2" s="168">
        <v>41759</v>
      </c>
      <c r="AR2" s="168">
        <v>41790</v>
      </c>
      <c r="AS2" s="168">
        <v>41820</v>
      </c>
      <c r="AT2" s="168">
        <v>41851</v>
      </c>
      <c r="AU2" s="168">
        <v>41881</v>
      </c>
      <c r="AV2" s="168">
        <v>41912</v>
      </c>
      <c r="AW2" s="168">
        <v>41943</v>
      </c>
      <c r="AX2" s="168">
        <v>41973</v>
      </c>
      <c r="AY2" s="168">
        <v>42004</v>
      </c>
      <c r="AZ2" s="168">
        <v>42035</v>
      </c>
      <c r="BA2" s="168">
        <v>42063</v>
      </c>
      <c r="BB2" s="168">
        <v>42064</v>
      </c>
      <c r="BC2" s="168">
        <v>42095</v>
      </c>
      <c r="BD2" s="168">
        <v>42125</v>
      </c>
      <c r="BE2" s="168">
        <v>42156</v>
      </c>
      <c r="BF2" s="168">
        <v>42186</v>
      </c>
      <c r="BG2" s="168">
        <v>42217</v>
      </c>
      <c r="BH2" s="168">
        <v>42248</v>
      </c>
      <c r="BI2" s="168">
        <v>42278</v>
      </c>
      <c r="BJ2" s="168">
        <v>42309</v>
      </c>
      <c r="BK2" s="168">
        <v>42339</v>
      </c>
      <c r="BL2" s="168">
        <v>42370</v>
      </c>
      <c r="BM2" s="416">
        <v>42401</v>
      </c>
      <c r="BN2" s="416">
        <v>42430</v>
      </c>
      <c r="BO2" s="416">
        <v>42461</v>
      </c>
      <c r="BP2" s="416">
        <v>42491</v>
      </c>
      <c r="BQ2" s="416">
        <v>42522</v>
      </c>
      <c r="BR2" s="416">
        <v>42552</v>
      </c>
      <c r="BS2" s="420">
        <v>42583</v>
      </c>
      <c r="BT2" s="421">
        <v>42614</v>
      </c>
      <c r="BU2" s="429">
        <v>42675</v>
      </c>
      <c r="BV2" s="430">
        <v>42705</v>
      </c>
      <c r="BW2" s="430">
        <v>42736</v>
      </c>
    </row>
    <row r="3" spans="1:16384" ht="15" customHeight="1">
      <c r="B3" s="164" t="s">
        <v>28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Q3" s="170"/>
      <c r="R3" s="170"/>
      <c r="S3" s="170"/>
      <c r="T3" s="170"/>
      <c r="U3" s="170"/>
      <c r="V3" s="170"/>
      <c r="W3" s="170"/>
      <c r="X3" s="171"/>
    </row>
    <row r="4" spans="1:16384" ht="15" customHeight="1"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  <c r="Q4" s="170"/>
      <c r="R4" s="170"/>
      <c r="S4" s="170"/>
      <c r="T4" s="170"/>
      <c r="U4" s="170"/>
      <c r="V4" s="170"/>
      <c r="W4" s="170"/>
      <c r="X4" s="171"/>
      <c r="AF4" s="173"/>
      <c r="AL4" s="159"/>
      <c r="AZ4" s="159"/>
    </row>
    <row r="5" spans="1:16384" ht="15" customHeight="1">
      <c r="B5" s="174" t="s">
        <v>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>
        <v>1000</v>
      </c>
      <c r="P5" s="153"/>
      <c r="Q5" s="176"/>
      <c r="R5" s="176"/>
      <c r="S5" s="176"/>
      <c r="T5" s="176"/>
      <c r="U5" s="176"/>
      <c r="V5" s="176"/>
      <c r="W5" s="176"/>
      <c r="X5" s="153"/>
      <c r="Y5" s="155"/>
    </row>
    <row r="6" spans="1:16384" ht="15" customHeight="1">
      <c r="B6" s="177" t="s">
        <v>32</v>
      </c>
      <c r="C6" s="178">
        <v>34.280540000000002</v>
      </c>
      <c r="D6" s="178">
        <v>30.044259999999998</v>
      </c>
      <c r="E6" s="178">
        <v>28.193540000000002</v>
      </c>
      <c r="F6" s="178">
        <v>28.163930000000001</v>
      </c>
      <c r="G6" s="178">
        <v>26.092759999999998</v>
      </c>
      <c r="H6" s="178">
        <v>29.77197</v>
      </c>
      <c r="I6" s="178">
        <v>27.999220000000001</v>
      </c>
      <c r="J6" s="178">
        <v>24.679410000000001</v>
      </c>
      <c r="K6" s="178">
        <v>28.715790000000002</v>
      </c>
      <c r="L6" s="178">
        <v>25.177949999999999</v>
      </c>
      <c r="M6" s="178">
        <v>37.623190000000001</v>
      </c>
      <c r="N6" s="178">
        <v>34.862639999999999</v>
      </c>
      <c r="O6" s="178">
        <v>35.23127280839001</v>
      </c>
      <c r="P6" s="178">
        <v>30.00708979337</v>
      </c>
      <c r="Q6" s="178">
        <v>31.005891591519998</v>
      </c>
      <c r="R6" s="178">
        <v>32.192398188930007</v>
      </c>
      <c r="S6" s="178">
        <v>34.712129829900007</v>
      </c>
      <c r="T6" s="178">
        <v>36.847782883070003</v>
      </c>
      <c r="U6" s="178">
        <v>43.14240926766999</v>
      </c>
      <c r="V6" s="178">
        <v>44.383528516040009</v>
      </c>
      <c r="W6" s="178">
        <v>46.859304905799995</v>
      </c>
      <c r="X6" s="178">
        <v>36.401079601379998</v>
      </c>
      <c r="Y6" s="178">
        <v>39.51300928221</v>
      </c>
      <c r="Z6" s="178">
        <v>49.578838667839996</v>
      </c>
      <c r="AA6" s="178">
        <v>74.34845306214001</v>
      </c>
      <c r="AB6" s="178">
        <v>74.692894747180006</v>
      </c>
      <c r="AC6" s="178">
        <v>156.32236300218</v>
      </c>
      <c r="AD6" s="178">
        <v>161.13392383470006</v>
      </c>
      <c r="AE6" s="178">
        <v>159.24198503629003</v>
      </c>
      <c r="AF6" s="178">
        <v>165.57117066972995</v>
      </c>
      <c r="AG6" s="178">
        <v>172.74341810263002</v>
      </c>
      <c r="AH6" s="178">
        <v>86.768608106570014</v>
      </c>
      <c r="AI6" s="178">
        <v>91.097670185180007</v>
      </c>
      <c r="AJ6" s="178">
        <v>93.203217392610014</v>
      </c>
      <c r="AK6" s="178">
        <v>80.773469976689995</v>
      </c>
      <c r="AL6" s="178">
        <v>80.28515866283999</v>
      </c>
      <c r="AM6" s="178">
        <v>81.402657167699999</v>
      </c>
      <c r="AN6" s="178">
        <v>76.138567297020003</v>
      </c>
      <c r="AO6" s="178">
        <v>71.494644095650017</v>
      </c>
      <c r="AP6" s="178">
        <v>79.322296190830002</v>
      </c>
      <c r="AQ6" s="178">
        <v>79.174845403970011</v>
      </c>
      <c r="AR6" s="178">
        <v>83.870283177680008</v>
      </c>
      <c r="AS6" s="178">
        <v>92.708048733509983</v>
      </c>
      <c r="AT6" s="178">
        <v>101.67896211244</v>
      </c>
      <c r="AU6" s="178">
        <v>102.66448817680001</v>
      </c>
      <c r="AV6" s="178">
        <v>103.96534532369003</v>
      </c>
      <c r="AW6" s="178">
        <v>127.55091177266999</v>
      </c>
      <c r="AX6" s="178">
        <v>131.41830892261996</v>
      </c>
      <c r="AY6" s="178">
        <v>131.53978339518</v>
      </c>
      <c r="AZ6" s="178">
        <v>133.23488291219999</v>
      </c>
      <c r="BA6" s="178">
        <v>143.54396815479998</v>
      </c>
      <c r="BB6" s="178">
        <v>147.63444036610997</v>
      </c>
      <c r="BC6" s="178">
        <v>149.08383797166999</v>
      </c>
      <c r="BD6" s="178">
        <v>159.28857962689</v>
      </c>
      <c r="BE6" s="178">
        <v>159.91734243034</v>
      </c>
      <c r="BF6" s="178">
        <v>168.93637947273999</v>
      </c>
      <c r="BG6" s="178">
        <v>171.95249135468998</v>
      </c>
      <c r="BH6" s="178">
        <v>179.02431389099999</v>
      </c>
      <c r="BI6" s="178">
        <v>181.53553264682</v>
      </c>
      <c r="BJ6" s="178">
        <v>172.34344398561001</v>
      </c>
      <c r="BK6" s="178">
        <v>172.84156535022998</v>
      </c>
      <c r="BL6" s="178">
        <v>178.57776026078</v>
      </c>
      <c r="BM6" s="178">
        <v>186.33881836811</v>
      </c>
      <c r="BN6" s="178">
        <v>189.71731407633999</v>
      </c>
      <c r="BO6" s="178">
        <v>201.99196719852</v>
      </c>
      <c r="BP6" s="178">
        <v>201.01412693450001</v>
      </c>
      <c r="BQ6" s="178">
        <v>205.01207067859002</v>
      </c>
      <c r="BR6" s="178">
        <v>208.46943235123001</v>
      </c>
      <c r="BS6" s="178">
        <v>210.34536833212999</v>
      </c>
      <c r="BT6" s="178">
        <v>213.94017782239999</v>
      </c>
      <c r="BU6" s="178">
        <v>217.30356992105999</v>
      </c>
      <c r="BV6" s="178">
        <v>219.15762650367998</v>
      </c>
      <c r="BW6" s="178">
        <v>218.30199856727</v>
      </c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  <c r="XEE6" s="160"/>
      <c r="XEF6" s="160"/>
      <c r="XEG6" s="160"/>
      <c r="XEH6" s="160"/>
      <c r="XEI6" s="160"/>
      <c r="XEJ6" s="160"/>
      <c r="XEK6" s="160"/>
      <c r="XEL6" s="160"/>
      <c r="XEM6" s="160"/>
      <c r="XEN6" s="160"/>
      <c r="XEO6" s="160"/>
      <c r="XEP6" s="160"/>
      <c r="XEQ6" s="160"/>
      <c r="XER6" s="160"/>
      <c r="XES6" s="160"/>
      <c r="XET6" s="160"/>
      <c r="XEU6" s="160"/>
      <c r="XEV6" s="160"/>
      <c r="XEW6" s="160"/>
      <c r="XEX6" s="160"/>
      <c r="XEY6" s="160"/>
      <c r="XEZ6" s="160"/>
      <c r="XFA6" s="160"/>
      <c r="XFB6" s="160"/>
      <c r="XFC6" s="160"/>
      <c r="XFD6" s="160"/>
    </row>
    <row r="7" spans="1:16384" ht="15" customHeight="1">
      <c r="B7" s="177" t="s">
        <v>33</v>
      </c>
      <c r="C7" s="178">
        <v>1.79356</v>
      </c>
      <c r="D7" s="178">
        <v>1.8754000000000002</v>
      </c>
      <c r="E7" s="178">
        <v>2.1074999999999999</v>
      </c>
      <c r="F7" s="178">
        <v>2.1366799999999997</v>
      </c>
      <c r="G7" s="178">
        <v>2.1275900000000001</v>
      </c>
      <c r="H7" s="178">
        <v>2.2371699999999999</v>
      </c>
      <c r="I7" s="178">
        <v>2.37981</v>
      </c>
      <c r="J7" s="178">
        <v>2.3914499999999999</v>
      </c>
      <c r="K7" s="178">
        <v>5.8247399999999994</v>
      </c>
      <c r="L7" s="178">
        <v>2.4973100000000001</v>
      </c>
      <c r="M7" s="178">
        <v>2.4199699999999997</v>
      </c>
      <c r="N7" s="178">
        <v>2.4374799999999999</v>
      </c>
      <c r="O7" s="178">
        <v>2.1617431829800009</v>
      </c>
      <c r="P7" s="178">
        <v>1.7835115723199999</v>
      </c>
      <c r="Q7" s="178">
        <v>1.8023201308700001</v>
      </c>
      <c r="R7" s="178">
        <v>1.8215040863900001</v>
      </c>
      <c r="S7" s="178">
        <v>1.7853964586799997</v>
      </c>
      <c r="T7" s="178">
        <v>1.9516962491600001</v>
      </c>
      <c r="U7" s="178">
        <v>2.1451612751999996</v>
      </c>
      <c r="V7" s="178">
        <v>2.1845248325299997</v>
      </c>
      <c r="W7" s="178">
        <v>2.1862162944300003</v>
      </c>
      <c r="X7" s="178">
        <v>2.7777552158600001</v>
      </c>
      <c r="Y7" s="178">
        <v>2.6655834989299998</v>
      </c>
      <c r="Z7" s="178">
        <v>3.4411979249599991</v>
      </c>
      <c r="AA7" s="178">
        <v>3.6283199742400001</v>
      </c>
      <c r="AB7" s="178">
        <v>4.4409378239999997</v>
      </c>
      <c r="AC7" s="178">
        <v>4.8379081437400009</v>
      </c>
      <c r="AD7" s="178">
        <v>5.0398418229999997</v>
      </c>
      <c r="AE7" s="178">
        <v>4.7419581299200004</v>
      </c>
      <c r="AF7" s="178">
        <v>5.8241924266200007</v>
      </c>
      <c r="AG7" s="178">
        <v>5.2259142852400018</v>
      </c>
      <c r="AH7" s="178">
        <v>6.0827471715099994</v>
      </c>
      <c r="AI7" s="178">
        <v>6.4888149303399993</v>
      </c>
      <c r="AJ7" s="178">
        <v>6.5123836946399996</v>
      </c>
      <c r="AK7" s="178">
        <v>6.64682556077</v>
      </c>
      <c r="AL7" s="178">
        <v>6.4750625069899996</v>
      </c>
      <c r="AM7" s="178">
        <v>5.4529494759899988</v>
      </c>
      <c r="AN7" s="178">
        <v>6.6379540482800001</v>
      </c>
      <c r="AO7" s="178">
        <v>6.8487402804900013</v>
      </c>
      <c r="AP7" s="178">
        <v>6.5888916502600008</v>
      </c>
      <c r="AQ7" s="178">
        <v>6.4809558671200005</v>
      </c>
      <c r="AR7" s="178">
        <v>6.4750532221799997</v>
      </c>
      <c r="AS7" s="178">
        <v>5.4310873292199995</v>
      </c>
      <c r="AT7" s="178">
        <v>5.3548940942899987</v>
      </c>
      <c r="AU7" s="178">
        <v>6.6496491856400004</v>
      </c>
      <c r="AV7" s="178">
        <v>6.8230477431900018</v>
      </c>
      <c r="AW7" s="178">
        <v>6.9317987061800004</v>
      </c>
      <c r="AX7" s="178">
        <v>7.0790417585399998</v>
      </c>
      <c r="AY7" s="178">
        <v>7.3565537103900001</v>
      </c>
      <c r="AZ7" s="178">
        <v>8.0854491444800001</v>
      </c>
      <c r="BA7" s="178">
        <v>8.1759947669599988</v>
      </c>
      <c r="BB7" s="178">
        <v>8.2346506676200004</v>
      </c>
      <c r="BC7" s="178">
        <v>7.5161952021800005</v>
      </c>
      <c r="BD7" s="178">
        <v>7.9218743285600004</v>
      </c>
      <c r="BE7" s="178">
        <v>8.2103747098099991</v>
      </c>
      <c r="BF7" s="178">
        <v>8.2642199514999994</v>
      </c>
      <c r="BG7" s="178">
        <v>8.7725219692599996</v>
      </c>
      <c r="BH7" s="178">
        <v>8.3453042193599991</v>
      </c>
      <c r="BI7" s="178">
        <v>8.5813211876400004</v>
      </c>
      <c r="BJ7" s="178">
        <v>8.5143957052200001</v>
      </c>
      <c r="BK7" s="178">
        <v>8.4610404254600002</v>
      </c>
      <c r="BL7" s="178">
        <v>8.8287588882700003</v>
      </c>
      <c r="BM7" s="178">
        <v>8.9757345040200002E-3</v>
      </c>
      <c r="BN7" s="178">
        <v>8.3728860683199997</v>
      </c>
      <c r="BO7" s="178">
        <v>9.1301909441099998</v>
      </c>
      <c r="BP7" s="178">
        <v>9.1403473899899996</v>
      </c>
      <c r="BQ7" s="178">
        <v>9.1066247218599994</v>
      </c>
      <c r="BR7" s="178">
        <v>10.108490613219999</v>
      </c>
      <c r="BS7" s="178">
        <v>9.35977865017</v>
      </c>
      <c r="BT7" s="178">
        <v>9.3837436680799993</v>
      </c>
      <c r="BU7" s="178">
        <v>9.0979069373399994</v>
      </c>
      <c r="BV7" s="178">
        <v>9.6824636358399996</v>
      </c>
      <c r="BW7" s="178">
        <v>9.6730988292799989</v>
      </c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  <c r="XEE7" s="160"/>
      <c r="XEF7" s="160"/>
      <c r="XEG7" s="160"/>
      <c r="XEH7" s="160"/>
      <c r="XEI7" s="160"/>
      <c r="XEJ7" s="160"/>
      <c r="XEK7" s="160"/>
      <c r="XEL7" s="160"/>
      <c r="XEM7" s="160"/>
      <c r="XEN7" s="160"/>
      <c r="XEO7" s="160"/>
      <c r="XEP7" s="160"/>
      <c r="XEQ7" s="160"/>
      <c r="XER7" s="160"/>
      <c r="XES7" s="160"/>
      <c r="XET7" s="160"/>
      <c r="XEU7" s="160"/>
      <c r="XEV7" s="160"/>
      <c r="XEW7" s="160"/>
      <c r="XEX7" s="160"/>
      <c r="XEY7" s="160"/>
      <c r="XEZ7" s="160"/>
      <c r="XFA7" s="160"/>
      <c r="XFB7" s="160"/>
      <c r="XFC7" s="160"/>
      <c r="XFD7" s="160"/>
    </row>
    <row r="8" spans="1:16384" ht="15" customHeight="1">
      <c r="B8" s="177" t="s">
        <v>34</v>
      </c>
      <c r="C8" s="178">
        <v>39.164449999999995</v>
      </c>
      <c r="D8" s="178">
        <v>38.741289999999999</v>
      </c>
      <c r="E8" s="178">
        <v>38.746879999999997</v>
      </c>
      <c r="F8" s="178">
        <v>42.823349999999998</v>
      </c>
      <c r="G8" s="178">
        <v>48.51041</v>
      </c>
      <c r="H8" s="178">
        <v>42.875300000000003</v>
      </c>
      <c r="I8" s="178">
        <v>43.969949999999997</v>
      </c>
      <c r="J8" s="178">
        <v>66.516220000000004</v>
      </c>
      <c r="K8" s="178">
        <v>54.219809999999995</v>
      </c>
      <c r="L8" s="178">
        <v>53.46387</v>
      </c>
      <c r="M8" s="178">
        <v>70.735160000000008</v>
      </c>
      <c r="N8" s="178">
        <v>54.517589999999998</v>
      </c>
      <c r="O8" s="178">
        <v>60.367868275340001</v>
      </c>
      <c r="P8" s="178">
        <v>51.489845809429994</v>
      </c>
      <c r="Q8" s="178">
        <v>54.855768252220003</v>
      </c>
      <c r="R8" s="178">
        <v>70.51351559986</v>
      </c>
      <c r="S8" s="178">
        <v>104.31670286367002</v>
      </c>
      <c r="T8" s="178">
        <v>123.04252435262003</v>
      </c>
      <c r="U8" s="178">
        <v>112.66990210974001</v>
      </c>
      <c r="V8" s="178">
        <v>160.43235605108998</v>
      </c>
      <c r="W8" s="178">
        <v>125.07769826361</v>
      </c>
      <c r="X8" s="178">
        <v>120.63096903356001</v>
      </c>
      <c r="Y8" s="178">
        <v>118.5228013255</v>
      </c>
      <c r="Z8" s="178">
        <v>120.68227211189</v>
      </c>
      <c r="AA8" s="178">
        <v>111.29624433280998</v>
      </c>
      <c r="AB8" s="178">
        <v>116.02065065754998</v>
      </c>
      <c r="AC8" s="178">
        <v>109.12711087038996</v>
      </c>
      <c r="AD8" s="178">
        <v>89.144697324510005</v>
      </c>
      <c r="AE8" s="178">
        <v>94.249895272309985</v>
      </c>
      <c r="AF8" s="178">
        <v>91.089212147979993</v>
      </c>
      <c r="AG8" s="178">
        <v>99.693223568839983</v>
      </c>
      <c r="AH8" s="178">
        <v>108.99831897128</v>
      </c>
      <c r="AI8" s="178">
        <v>113.97495128765</v>
      </c>
      <c r="AJ8" s="178">
        <v>112.44288747969</v>
      </c>
      <c r="AK8" s="178">
        <v>114.19194300125999</v>
      </c>
      <c r="AL8" s="178">
        <v>96.0628050583</v>
      </c>
      <c r="AM8" s="178">
        <v>95.95269176155999</v>
      </c>
      <c r="AN8" s="178">
        <v>101.31839601697003</v>
      </c>
      <c r="AO8" s="178">
        <v>97.098249888610013</v>
      </c>
      <c r="AP8" s="178">
        <v>87.913179985939991</v>
      </c>
      <c r="AQ8" s="178">
        <v>87.273472184280024</v>
      </c>
      <c r="AR8" s="178">
        <v>82.704573967189987</v>
      </c>
      <c r="AS8" s="178">
        <v>81.730342984290004</v>
      </c>
      <c r="AT8" s="178">
        <v>77.74911754126002</v>
      </c>
      <c r="AU8" s="178">
        <v>78.926526440449976</v>
      </c>
      <c r="AV8" s="178">
        <v>78.711570680080015</v>
      </c>
      <c r="AW8" s="178">
        <v>77.478266848709993</v>
      </c>
      <c r="AX8" s="178">
        <v>81.2164763472</v>
      </c>
      <c r="AY8" s="178">
        <v>61.750955230279999</v>
      </c>
      <c r="AZ8" s="178">
        <v>64.86471092635</v>
      </c>
      <c r="BA8" s="178">
        <v>63.187491431959998</v>
      </c>
      <c r="BB8" s="178">
        <v>62.830467596239998</v>
      </c>
      <c r="BC8" s="178">
        <v>62.303334156840002</v>
      </c>
      <c r="BD8" s="178">
        <v>63.39074561036</v>
      </c>
      <c r="BE8" s="178">
        <v>69.859938964350007</v>
      </c>
      <c r="BF8" s="178">
        <v>65.61114258472</v>
      </c>
      <c r="BG8" s="178">
        <v>65.9042445308</v>
      </c>
      <c r="BH8" s="178">
        <v>65.930687007360007</v>
      </c>
      <c r="BI8" s="178">
        <v>66.154064941269993</v>
      </c>
      <c r="BJ8" s="178">
        <v>64.505346946849997</v>
      </c>
      <c r="BK8" s="178">
        <v>61.542966485809998</v>
      </c>
      <c r="BL8" s="178">
        <v>73.191677265210004</v>
      </c>
      <c r="BM8" s="178">
        <v>7.5055245074370003E-2</v>
      </c>
      <c r="BN8" s="178">
        <v>74.701825909939998</v>
      </c>
      <c r="BO8" s="178">
        <v>74.458143899579994</v>
      </c>
      <c r="BP8" s="178">
        <v>71.070480761029998</v>
      </c>
      <c r="BQ8" s="178">
        <v>70.186958418459994</v>
      </c>
      <c r="BR8" s="178">
        <v>69.84207333581999</v>
      </c>
      <c r="BS8" s="178">
        <v>70.878308935139998</v>
      </c>
      <c r="BT8" s="178">
        <v>66.729873833669998</v>
      </c>
      <c r="BU8" s="178">
        <v>67.970809630689999</v>
      </c>
      <c r="BV8" s="178">
        <v>75.44748922526</v>
      </c>
      <c r="BW8" s="178">
        <v>79.86243211099</v>
      </c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160"/>
      <c r="XEF8" s="160"/>
      <c r="XEG8" s="160"/>
      <c r="XEH8" s="160"/>
      <c r="XEI8" s="160"/>
      <c r="XEJ8" s="160"/>
      <c r="XEK8" s="160"/>
      <c r="XEL8" s="160"/>
      <c r="XEM8" s="160"/>
      <c r="XEN8" s="160"/>
      <c r="XEO8" s="160"/>
      <c r="XEP8" s="160"/>
      <c r="XEQ8" s="160"/>
      <c r="XER8" s="160"/>
      <c r="XES8" s="160"/>
      <c r="XET8" s="160"/>
      <c r="XEU8" s="160"/>
      <c r="XEV8" s="160"/>
      <c r="XEW8" s="160"/>
      <c r="XEX8" s="160"/>
      <c r="XEY8" s="160"/>
      <c r="XEZ8" s="160"/>
      <c r="XFA8" s="160"/>
      <c r="XFB8" s="160"/>
      <c r="XFC8" s="160"/>
      <c r="XFD8" s="160"/>
    </row>
    <row r="9" spans="1:16384" ht="15" customHeight="1">
      <c r="B9" s="177" t="s">
        <v>35</v>
      </c>
      <c r="C9" s="178">
        <v>138.37535</v>
      </c>
      <c r="D9" s="178">
        <v>144.94349</v>
      </c>
      <c r="E9" s="178">
        <v>152.50895</v>
      </c>
      <c r="F9" s="178">
        <v>149.09560999999999</v>
      </c>
      <c r="G9" s="178">
        <v>149.31995000000001</v>
      </c>
      <c r="H9" s="178">
        <v>144.00603000000001</v>
      </c>
      <c r="I9" s="178">
        <v>155.43247</v>
      </c>
      <c r="J9" s="178">
        <v>166.44628</v>
      </c>
      <c r="K9" s="178">
        <v>159.60820999999999</v>
      </c>
      <c r="L9" s="178">
        <v>160.88560999999999</v>
      </c>
      <c r="M9" s="178">
        <v>170.95526000000001</v>
      </c>
      <c r="N9" s="178">
        <v>166.79901000000001</v>
      </c>
      <c r="O9" s="178">
        <v>178.37900475903001</v>
      </c>
      <c r="P9" s="178">
        <v>161.97274280513994</v>
      </c>
      <c r="Q9" s="178">
        <v>188.56044876257997</v>
      </c>
      <c r="R9" s="178">
        <v>182.51657388301999</v>
      </c>
      <c r="S9" s="178">
        <v>205.91201583905001</v>
      </c>
      <c r="T9" s="178">
        <v>189.69440953723</v>
      </c>
      <c r="U9" s="178">
        <v>207.19105884043003</v>
      </c>
      <c r="V9" s="178">
        <v>206.31823287963996</v>
      </c>
      <c r="W9" s="178">
        <v>219.70565918034001</v>
      </c>
      <c r="X9" s="178">
        <v>245.49691220487</v>
      </c>
      <c r="Y9" s="178">
        <v>261.07333061651997</v>
      </c>
      <c r="Z9" s="178">
        <v>262.32917787915</v>
      </c>
      <c r="AA9" s="178">
        <v>220.36689380719002</v>
      </c>
      <c r="AB9" s="178">
        <v>220.04678455393005</v>
      </c>
      <c r="AC9" s="178">
        <v>161.81945097061001</v>
      </c>
      <c r="AD9" s="178">
        <v>167.10137892311997</v>
      </c>
      <c r="AE9" s="178">
        <v>161.10923225512008</v>
      </c>
      <c r="AF9" s="178">
        <v>175.85839195778999</v>
      </c>
      <c r="AG9" s="178">
        <v>169.48788582988001</v>
      </c>
      <c r="AH9" s="178">
        <v>202.05810466653992</v>
      </c>
      <c r="AI9" s="178">
        <v>208.34346950609006</v>
      </c>
      <c r="AJ9" s="178">
        <v>211.12620826221001</v>
      </c>
      <c r="AK9" s="178">
        <v>213.14625692375</v>
      </c>
      <c r="AL9" s="178">
        <v>220.43042729022</v>
      </c>
      <c r="AM9" s="178">
        <v>220.73019085895999</v>
      </c>
      <c r="AN9" s="178">
        <v>227.03207053179995</v>
      </c>
      <c r="AO9" s="178">
        <v>224.73688779975004</v>
      </c>
      <c r="AP9" s="178">
        <v>229.05041768051998</v>
      </c>
      <c r="AQ9" s="178">
        <v>236.51812684447998</v>
      </c>
      <c r="AR9" s="178">
        <v>238.45399243224006</v>
      </c>
      <c r="AS9" s="178">
        <v>241.57595697249999</v>
      </c>
      <c r="AT9" s="178">
        <v>238.24779616615993</v>
      </c>
      <c r="AU9" s="178">
        <v>244.56933944866</v>
      </c>
      <c r="AV9" s="178">
        <v>241.52014743102001</v>
      </c>
      <c r="AW9" s="178">
        <v>238.67424385892997</v>
      </c>
      <c r="AX9" s="178">
        <v>244.35234013480994</v>
      </c>
      <c r="AY9" s="178">
        <v>249.74017057989005</v>
      </c>
      <c r="AZ9" s="178">
        <v>239.16504280089001</v>
      </c>
      <c r="BA9" s="178">
        <v>262.79842703776001</v>
      </c>
      <c r="BB9" s="178">
        <v>263.61340011917997</v>
      </c>
      <c r="BC9" s="178">
        <v>267.43060229903</v>
      </c>
      <c r="BD9" s="178">
        <v>267.94922732155999</v>
      </c>
      <c r="BE9" s="178">
        <v>283.31124032331002</v>
      </c>
      <c r="BF9" s="178">
        <v>295.55904380654005</v>
      </c>
      <c r="BG9" s="178">
        <v>297.92371598928997</v>
      </c>
      <c r="BH9" s="178">
        <v>314.42646923818995</v>
      </c>
      <c r="BI9" s="178">
        <v>315.63755064446002</v>
      </c>
      <c r="BJ9" s="178">
        <v>314.19801080190001</v>
      </c>
      <c r="BK9" s="178">
        <v>312.96676740317002</v>
      </c>
      <c r="BL9" s="178">
        <v>342.47343371008998</v>
      </c>
      <c r="BM9" s="178">
        <v>350.04779257336003</v>
      </c>
      <c r="BN9" s="178">
        <v>355.31765486968999</v>
      </c>
      <c r="BO9" s="178">
        <v>370.15649675856002</v>
      </c>
      <c r="BP9" s="178">
        <v>366.88861112143002</v>
      </c>
      <c r="BQ9" s="178">
        <v>367.95636236945001</v>
      </c>
      <c r="BR9" s="178">
        <v>370.02822716951999</v>
      </c>
      <c r="BS9" s="178">
        <v>373.36822341663003</v>
      </c>
      <c r="BT9" s="178">
        <v>378.87232114226998</v>
      </c>
      <c r="BU9" s="178">
        <v>367.40693437228003</v>
      </c>
      <c r="BV9" s="178">
        <v>250.93179682236999</v>
      </c>
      <c r="BW9" s="178">
        <v>264.96231732030998</v>
      </c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160"/>
      <c r="XEF9" s="160"/>
      <c r="XEG9" s="160"/>
      <c r="XEH9" s="160"/>
      <c r="XEI9" s="160"/>
      <c r="XEJ9" s="160"/>
      <c r="XEK9" s="160"/>
      <c r="XEL9" s="160"/>
      <c r="XEM9" s="160"/>
      <c r="XEN9" s="160"/>
      <c r="XEO9" s="160"/>
      <c r="XEP9" s="160"/>
      <c r="XEQ9" s="160"/>
      <c r="XER9" s="160"/>
      <c r="XES9" s="160"/>
      <c r="XET9" s="160"/>
      <c r="XEU9" s="160"/>
      <c r="XEV9" s="160"/>
      <c r="XEW9" s="160"/>
      <c r="XEX9" s="160"/>
      <c r="XEY9" s="160"/>
      <c r="XEZ9" s="160"/>
      <c r="XFA9" s="160"/>
      <c r="XFB9" s="160"/>
      <c r="XFC9" s="160"/>
      <c r="XFD9" s="160"/>
    </row>
    <row r="10" spans="1:16384" ht="15" customHeight="1">
      <c r="B10" s="177" t="s">
        <v>36</v>
      </c>
      <c r="C10" s="178">
        <v>2.4258800000000003</v>
      </c>
      <c r="D10" s="178">
        <v>1.9959899999999999</v>
      </c>
      <c r="E10" s="178">
        <v>2.0565100000000003</v>
      </c>
      <c r="F10" s="178">
        <v>2.1808299999999998</v>
      </c>
      <c r="G10" s="178">
        <v>2.0367700000000002</v>
      </c>
      <c r="H10" s="178">
        <v>1.94502</v>
      </c>
      <c r="I10" s="178">
        <v>1.7693800000000002</v>
      </c>
      <c r="J10" s="178">
        <v>1.9189100000000001</v>
      </c>
      <c r="K10" s="178">
        <v>2.1076799999999998</v>
      </c>
      <c r="L10" s="178">
        <v>2.1336300000000001</v>
      </c>
      <c r="M10" s="178">
        <v>2.9886300000000001</v>
      </c>
      <c r="N10" s="178">
        <v>4.0059699999999996</v>
      </c>
      <c r="O10" s="178">
        <v>4.9141870398400007</v>
      </c>
      <c r="P10" s="178">
        <v>3.8277880037000003</v>
      </c>
      <c r="Q10" s="178">
        <v>3.6211219568199993</v>
      </c>
      <c r="R10" s="178">
        <v>3.9477886481700004</v>
      </c>
      <c r="S10" s="178">
        <v>3.1168180530800003</v>
      </c>
      <c r="T10" s="178">
        <v>2.2887685996199996</v>
      </c>
      <c r="U10" s="178">
        <v>2.31489269273</v>
      </c>
      <c r="V10" s="178">
        <v>3.0837321826900008</v>
      </c>
      <c r="W10" s="178">
        <v>2.8748827811000002</v>
      </c>
      <c r="X10" s="178">
        <v>3.3470094106300001</v>
      </c>
      <c r="Y10" s="178">
        <v>2.6524389785100002</v>
      </c>
      <c r="Z10" s="178">
        <v>2.3147289046499999</v>
      </c>
      <c r="AA10" s="178">
        <v>2.0436297966099994</v>
      </c>
      <c r="AB10" s="178">
        <v>1.96975415256</v>
      </c>
      <c r="AC10" s="178">
        <v>2.5529607763699995</v>
      </c>
      <c r="AD10" s="178">
        <v>3.0588782632900005</v>
      </c>
      <c r="AE10" s="178">
        <v>3.1190338269799995</v>
      </c>
      <c r="AF10" s="178">
        <v>4.4941429084999998</v>
      </c>
      <c r="AG10" s="178">
        <v>2.6424539110799996</v>
      </c>
      <c r="AH10" s="178">
        <v>2.5394329567400002</v>
      </c>
      <c r="AI10" s="178">
        <v>2.3802145486000006</v>
      </c>
      <c r="AJ10" s="178">
        <v>2.3514950543099999</v>
      </c>
      <c r="AK10" s="178">
        <v>2.2441654903899999</v>
      </c>
      <c r="AL10" s="178">
        <v>2.2879241996799995</v>
      </c>
      <c r="AM10" s="178">
        <v>2.5272260922400003</v>
      </c>
      <c r="AN10" s="178">
        <v>2.5262633570699999</v>
      </c>
      <c r="AO10" s="178">
        <v>2.2559161991500001</v>
      </c>
      <c r="AP10" s="178">
        <v>2.3993576334100002</v>
      </c>
      <c r="AQ10" s="178">
        <v>2.6842775590399999</v>
      </c>
      <c r="AR10" s="178">
        <v>2.6494634656499998</v>
      </c>
      <c r="AS10" s="178">
        <v>4.3588472778299998</v>
      </c>
      <c r="AT10" s="178">
        <v>4.4537498158400002</v>
      </c>
      <c r="AU10" s="178">
        <v>4.4971673272899997</v>
      </c>
      <c r="AV10" s="178">
        <v>5.6851082087600018</v>
      </c>
      <c r="AW10" s="178">
        <v>6.5640257417600001</v>
      </c>
      <c r="AX10" s="178">
        <v>6.2567983430900007</v>
      </c>
      <c r="AY10" s="178">
        <v>6.3396578701100008</v>
      </c>
      <c r="AZ10" s="178">
        <v>6.1670517218800009</v>
      </c>
      <c r="BA10" s="178">
        <v>6.19230715606</v>
      </c>
      <c r="BB10" s="178">
        <v>5.6437548373899995</v>
      </c>
      <c r="BC10" s="178">
        <v>6.4099164682399996</v>
      </c>
      <c r="BD10" s="178">
        <v>6.4711549443200003</v>
      </c>
      <c r="BE10" s="178">
        <v>6.7678383171699998</v>
      </c>
      <c r="BF10" s="178">
        <v>8.3973616696000004</v>
      </c>
      <c r="BG10" s="178">
        <v>9.4291131785899989</v>
      </c>
      <c r="BH10" s="178">
        <v>10.105612953669999</v>
      </c>
      <c r="BI10" s="178">
        <v>10.869541575269999</v>
      </c>
      <c r="BJ10" s="178">
        <v>11.854520102230001</v>
      </c>
      <c r="BK10" s="178">
        <v>18.096944529749997</v>
      </c>
      <c r="BL10" s="178">
        <v>21.556963738029999</v>
      </c>
      <c r="BM10" s="178">
        <v>22.12635904507</v>
      </c>
      <c r="BN10" s="178">
        <v>23.51847803263</v>
      </c>
      <c r="BO10" s="178">
        <v>18.77091150088</v>
      </c>
      <c r="BP10" s="178">
        <v>17.103300565990001</v>
      </c>
      <c r="BQ10" s="178">
        <v>17.137674628039999</v>
      </c>
      <c r="BR10" s="178">
        <v>16.312051583020001</v>
      </c>
      <c r="BS10" s="178">
        <v>15.810427347759999</v>
      </c>
      <c r="BT10" s="178">
        <v>15.896089660629999</v>
      </c>
      <c r="BU10" s="178">
        <v>26.110357291579998</v>
      </c>
      <c r="BV10" s="178">
        <v>26.95409473466</v>
      </c>
      <c r="BW10" s="178">
        <v>27.03047810188</v>
      </c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160"/>
      <c r="XEF10" s="160"/>
      <c r="XEG10" s="160"/>
      <c r="XEH10" s="160"/>
      <c r="XEI10" s="160"/>
      <c r="XEJ10" s="160"/>
      <c r="XEK10" s="160"/>
      <c r="XEL10" s="160"/>
      <c r="XEM10" s="160"/>
      <c r="XEN10" s="160"/>
      <c r="XEO10" s="160"/>
      <c r="XEP10" s="160"/>
      <c r="XEQ10" s="160"/>
      <c r="XER10" s="160"/>
      <c r="XES10" s="160"/>
      <c r="XET10" s="160"/>
      <c r="XEU10" s="160"/>
      <c r="XEV10" s="160"/>
      <c r="XEW10" s="160"/>
      <c r="XEX10" s="160"/>
      <c r="XEY10" s="160"/>
      <c r="XEZ10" s="160"/>
      <c r="XFA10" s="160"/>
      <c r="XFB10" s="160"/>
      <c r="XFC10" s="160"/>
      <c r="XFD10" s="160"/>
    </row>
    <row r="11" spans="1:16384" ht="15" customHeight="1">
      <c r="B11" s="177" t="s">
        <v>37</v>
      </c>
      <c r="C11" s="178">
        <v>130.4479</v>
      </c>
      <c r="D11" s="178">
        <v>127.71777</v>
      </c>
      <c r="E11" s="178">
        <v>130.44798</v>
      </c>
      <c r="F11" s="178">
        <v>130.69013000000001</v>
      </c>
      <c r="G11" s="178">
        <v>132.05342000000002</v>
      </c>
      <c r="H11" s="178">
        <v>159.48176000000001</v>
      </c>
      <c r="I11" s="178">
        <v>153.96503000000001</v>
      </c>
      <c r="J11" s="178">
        <v>163.3794</v>
      </c>
      <c r="K11" s="178">
        <v>168.62245999999999</v>
      </c>
      <c r="L11" s="178">
        <v>165.08924999999999</v>
      </c>
      <c r="M11" s="178">
        <v>171.57720999999998</v>
      </c>
      <c r="N11" s="178">
        <v>167.92291</v>
      </c>
      <c r="O11" s="178">
        <v>171.52377222234</v>
      </c>
      <c r="P11" s="178">
        <v>174.13759367428</v>
      </c>
      <c r="Q11" s="178">
        <v>191.61239371951999</v>
      </c>
      <c r="R11" s="178">
        <v>197.77209694781001</v>
      </c>
      <c r="S11" s="178">
        <v>222.50115089312001</v>
      </c>
      <c r="T11" s="178">
        <v>197.45755859143</v>
      </c>
      <c r="U11" s="178">
        <v>279.44683936660999</v>
      </c>
      <c r="V11" s="178">
        <v>239.98662877539999</v>
      </c>
      <c r="W11" s="178">
        <v>272.23181801566</v>
      </c>
      <c r="X11" s="178">
        <v>283.23049272970002</v>
      </c>
      <c r="Y11" s="178">
        <v>312.11756567085001</v>
      </c>
      <c r="Z11" s="178">
        <v>280.18989625585004</v>
      </c>
      <c r="AA11" s="178">
        <v>268.58892674896003</v>
      </c>
      <c r="AB11" s="178">
        <v>260.99024125583003</v>
      </c>
      <c r="AC11" s="178">
        <v>260.42477293952999</v>
      </c>
      <c r="AD11" s="178">
        <v>256.01072367480998</v>
      </c>
      <c r="AE11" s="178">
        <v>261.04733838481997</v>
      </c>
      <c r="AF11" s="178">
        <v>277.22980892844993</v>
      </c>
      <c r="AG11" s="178">
        <v>281.59375062339996</v>
      </c>
      <c r="AH11" s="178">
        <v>298.38270585622001</v>
      </c>
      <c r="AI11" s="178">
        <v>271.25823555405009</v>
      </c>
      <c r="AJ11" s="178">
        <v>279.23628622130008</v>
      </c>
      <c r="AK11" s="178">
        <v>284.51158344728003</v>
      </c>
      <c r="AL11" s="178">
        <v>291.60256351509003</v>
      </c>
      <c r="AM11" s="178">
        <v>288.44230100035986</v>
      </c>
      <c r="AN11" s="178">
        <v>280.92029965025995</v>
      </c>
      <c r="AO11" s="178">
        <v>273.58321156691994</v>
      </c>
      <c r="AP11" s="178">
        <v>297.08271352177997</v>
      </c>
      <c r="AQ11" s="178">
        <v>306.31821405579001</v>
      </c>
      <c r="AR11" s="178">
        <v>315.34496012893999</v>
      </c>
      <c r="AS11" s="178">
        <v>326.62725249078011</v>
      </c>
      <c r="AT11" s="178">
        <v>326.29450598162009</v>
      </c>
      <c r="AU11" s="178">
        <v>338.99031231881008</v>
      </c>
      <c r="AV11" s="178">
        <v>345.71696579076996</v>
      </c>
      <c r="AW11" s="178">
        <v>349.87773160238993</v>
      </c>
      <c r="AX11" s="178">
        <v>345.61793490867001</v>
      </c>
      <c r="AY11" s="178">
        <v>350.65853528381996</v>
      </c>
      <c r="AZ11" s="178">
        <v>346.98102782525001</v>
      </c>
      <c r="BA11" s="178">
        <v>363.4225420962</v>
      </c>
      <c r="BB11" s="178">
        <v>355.65181901472999</v>
      </c>
      <c r="BC11" s="178">
        <v>366.99775905842995</v>
      </c>
      <c r="BD11" s="178">
        <v>367.7287743242</v>
      </c>
      <c r="BE11" s="178">
        <v>380.10350227852996</v>
      </c>
      <c r="BF11" s="178">
        <v>396.14807837811998</v>
      </c>
      <c r="BG11" s="178">
        <v>404.10319321102997</v>
      </c>
      <c r="BH11" s="178">
        <v>417.70061127220004</v>
      </c>
      <c r="BI11" s="178">
        <v>425.64389167862004</v>
      </c>
      <c r="BJ11" s="178">
        <v>426.78770236551998</v>
      </c>
      <c r="BK11" s="178">
        <v>421.27512754162001</v>
      </c>
      <c r="BL11" s="178">
        <v>442.24887014927998</v>
      </c>
      <c r="BM11" s="178">
        <v>439.95896789375001</v>
      </c>
      <c r="BN11" s="178">
        <v>451.04120223675</v>
      </c>
      <c r="BO11" s="178">
        <v>459.16402331542997</v>
      </c>
      <c r="BP11" s="178">
        <v>449.39862746302998</v>
      </c>
      <c r="BQ11" s="178">
        <v>467.15807123203001</v>
      </c>
      <c r="BR11" s="178">
        <v>473.95741615692003</v>
      </c>
      <c r="BS11" s="178">
        <v>488.44829686164002</v>
      </c>
      <c r="BT11" s="178">
        <v>502.52712475187002</v>
      </c>
      <c r="BU11" s="178">
        <v>496.10135111879998</v>
      </c>
      <c r="BV11" s="178">
        <v>455.36844880079002</v>
      </c>
      <c r="BW11" s="178">
        <v>407.64053395550002</v>
      </c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160"/>
      <c r="XEF11" s="160"/>
      <c r="XEG11" s="160"/>
      <c r="XEH11" s="160"/>
      <c r="XEI11" s="160"/>
      <c r="XEJ11" s="160"/>
      <c r="XEK11" s="160"/>
      <c r="XEL11" s="160"/>
      <c r="XEM11" s="160"/>
      <c r="XEN11" s="160"/>
      <c r="XEO11" s="160"/>
      <c r="XEP11" s="160"/>
      <c r="XEQ11" s="160"/>
      <c r="XER11" s="160"/>
      <c r="XES11" s="160"/>
      <c r="XET11" s="160"/>
      <c r="XEU11" s="160"/>
      <c r="XEV11" s="160"/>
      <c r="XEW11" s="160"/>
      <c r="XEX11" s="160"/>
      <c r="XEY11" s="160"/>
      <c r="XEZ11" s="160"/>
      <c r="XFA11" s="160"/>
      <c r="XFB11" s="160"/>
      <c r="XFC11" s="160"/>
      <c r="XFD11" s="160"/>
    </row>
    <row r="12" spans="1:16384" ht="15" customHeight="1">
      <c r="B12" s="177" t="s">
        <v>38</v>
      </c>
      <c r="C12" s="178">
        <v>325.81545</v>
      </c>
      <c r="D12" s="178">
        <v>323.38096999999999</v>
      </c>
      <c r="E12" s="178">
        <v>310.23821000000004</v>
      </c>
      <c r="F12" s="178">
        <v>323.05934999999999</v>
      </c>
      <c r="G12" s="178">
        <v>317.43065000000001</v>
      </c>
      <c r="H12" s="178">
        <v>333.95769000000001</v>
      </c>
      <c r="I12" s="178">
        <v>337.07921000000005</v>
      </c>
      <c r="J12" s="178">
        <v>332.06004999999999</v>
      </c>
      <c r="K12" s="178">
        <v>332.02302000000003</v>
      </c>
      <c r="L12" s="178">
        <v>336.71972</v>
      </c>
      <c r="M12" s="178">
        <v>339.92146000000002</v>
      </c>
      <c r="N12" s="178">
        <v>312.06071000000003</v>
      </c>
      <c r="O12" s="178">
        <v>365.21149658541003</v>
      </c>
      <c r="P12" s="178">
        <v>400.15191824217004</v>
      </c>
      <c r="Q12" s="178">
        <v>367.55424384851011</v>
      </c>
      <c r="R12" s="178">
        <v>372.04304831106998</v>
      </c>
      <c r="S12" s="178">
        <v>372.49799185218006</v>
      </c>
      <c r="T12" s="178">
        <v>392.29484281912005</v>
      </c>
      <c r="U12" s="178">
        <v>430.04906674555997</v>
      </c>
      <c r="V12" s="178">
        <v>428.14049465547004</v>
      </c>
      <c r="W12" s="178">
        <v>452.69245874451997</v>
      </c>
      <c r="X12" s="178">
        <v>475.70437965501003</v>
      </c>
      <c r="Y12" s="178">
        <v>442.17634331859995</v>
      </c>
      <c r="Z12" s="178">
        <v>446.07457998485</v>
      </c>
      <c r="AA12" s="178">
        <v>451.67494614035991</v>
      </c>
      <c r="AB12" s="178">
        <v>422.04826224890002</v>
      </c>
      <c r="AC12" s="178">
        <v>424.71301500827997</v>
      </c>
      <c r="AD12" s="178">
        <v>420.73247821143008</v>
      </c>
      <c r="AE12" s="178">
        <v>421.39692956333005</v>
      </c>
      <c r="AF12" s="178">
        <v>452.7125434572701</v>
      </c>
      <c r="AG12" s="178">
        <v>449.43365400005001</v>
      </c>
      <c r="AH12" s="178">
        <v>464.28955878108997</v>
      </c>
      <c r="AI12" s="178">
        <v>450.97237474774994</v>
      </c>
      <c r="AJ12" s="178">
        <v>463.54925037500999</v>
      </c>
      <c r="AK12" s="178">
        <v>463.35505010621</v>
      </c>
      <c r="AL12" s="178">
        <v>469.32720448140998</v>
      </c>
      <c r="AM12" s="178">
        <v>498.79886611064001</v>
      </c>
      <c r="AN12" s="178">
        <v>519.54154923877002</v>
      </c>
      <c r="AO12" s="178">
        <v>508.99539278989994</v>
      </c>
      <c r="AP12" s="178">
        <v>510.20364759070003</v>
      </c>
      <c r="AQ12" s="178">
        <v>525.33871384956001</v>
      </c>
      <c r="AR12" s="178">
        <v>525.76029595162004</v>
      </c>
      <c r="AS12" s="178">
        <v>531.24605882189007</v>
      </c>
      <c r="AT12" s="178">
        <v>526.41484132706</v>
      </c>
      <c r="AU12" s="178">
        <v>562.55516120423988</v>
      </c>
      <c r="AV12" s="178">
        <v>564.47271816780983</v>
      </c>
      <c r="AW12" s="178">
        <v>572.98312335476999</v>
      </c>
      <c r="AX12" s="178">
        <v>582.36318641795992</v>
      </c>
      <c r="AY12" s="178">
        <v>573.30180295520995</v>
      </c>
      <c r="AZ12" s="178">
        <v>590.97982170110004</v>
      </c>
      <c r="BA12" s="178">
        <v>585.87705798793991</v>
      </c>
      <c r="BB12" s="178">
        <v>599.04899147337005</v>
      </c>
      <c r="BC12" s="178">
        <v>598.87009952556002</v>
      </c>
      <c r="BD12" s="178">
        <v>600.83114404390005</v>
      </c>
      <c r="BE12" s="178">
        <v>614.87019084844997</v>
      </c>
      <c r="BF12" s="178">
        <v>629.2279793588699</v>
      </c>
      <c r="BG12" s="178">
        <v>621.14596397683999</v>
      </c>
      <c r="BH12" s="178">
        <v>640.74570512042999</v>
      </c>
      <c r="BI12" s="178">
        <v>642.17893459071001</v>
      </c>
      <c r="BJ12" s="178">
        <v>663.60071996497004</v>
      </c>
      <c r="BK12" s="178">
        <v>727.75333292407993</v>
      </c>
      <c r="BL12" s="178">
        <v>743.98993622593002</v>
      </c>
      <c r="BM12" s="178">
        <v>753.12775983673998</v>
      </c>
      <c r="BN12" s="178">
        <v>765.77386102428</v>
      </c>
      <c r="BO12" s="178">
        <v>783.50767237644004</v>
      </c>
      <c r="BP12" s="178">
        <v>802.62321230168004</v>
      </c>
      <c r="BQ12" s="178">
        <v>831.21850949477994</v>
      </c>
      <c r="BR12" s="178">
        <v>848.66486681131994</v>
      </c>
      <c r="BS12" s="178">
        <v>853.33124140171992</v>
      </c>
      <c r="BT12" s="178">
        <v>855.64460507827994</v>
      </c>
      <c r="BU12" s="178">
        <v>952.83383776626999</v>
      </c>
      <c r="BV12" s="178">
        <v>840.65405969657002</v>
      </c>
      <c r="BW12" s="178">
        <v>821.1001476918201</v>
      </c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ht="15" customHeight="1">
      <c r="B13" s="177" t="s">
        <v>39</v>
      </c>
      <c r="C13" s="178">
        <v>11.530760000000001</v>
      </c>
      <c r="D13" s="178">
        <v>11.577770000000001</v>
      </c>
      <c r="E13" s="178">
        <v>11.788350000000001</v>
      </c>
      <c r="F13" s="178">
        <v>11.831040000000002</v>
      </c>
      <c r="G13" s="178">
        <v>11.950139999999999</v>
      </c>
      <c r="H13" s="178">
        <v>12.137129999999999</v>
      </c>
      <c r="I13" s="178">
        <v>12.39556</v>
      </c>
      <c r="J13" s="178">
        <v>12.62129</v>
      </c>
      <c r="K13" s="178">
        <v>12.83243</v>
      </c>
      <c r="L13" s="178">
        <v>12.961879999999999</v>
      </c>
      <c r="M13" s="178">
        <v>13.62724</v>
      </c>
      <c r="N13" s="178">
        <v>14.056839999999999</v>
      </c>
      <c r="O13" s="178">
        <v>15.303652848889998</v>
      </c>
      <c r="P13" s="178">
        <v>19.388573751880003</v>
      </c>
      <c r="Q13" s="178">
        <v>23.904291940469999</v>
      </c>
      <c r="R13" s="178">
        <v>20.563074192819997</v>
      </c>
      <c r="S13" s="178">
        <v>21.560322643229998</v>
      </c>
      <c r="T13" s="178">
        <v>27.479407926790003</v>
      </c>
      <c r="U13" s="178">
        <v>27.562648853869998</v>
      </c>
      <c r="V13" s="178">
        <v>28.092600188379997</v>
      </c>
      <c r="W13" s="178">
        <v>26.826659000709995</v>
      </c>
      <c r="X13" s="178">
        <v>30.266696586999998</v>
      </c>
      <c r="Y13" s="178">
        <v>28.956863092580001</v>
      </c>
      <c r="Z13" s="178">
        <v>28.307597076490005</v>
      </c>
      <c r="AA13" s="178">
        <v>34.654039496400003</v>
      </c>
      <c r="AB13" s="178">
        <v>38.321198807089999</v>
      </c>
      <c r="AC13" s="178">
        <v>38.549929561939997</v>
      </c>
      <c r="AD13" s="178">
        <v>38.813952682050001</v>
      </c>
      <c r="AE13" s="178">
        <v>37.630421619780002</v>
      </c>
      <c r="AF13" s="178">
        <v>44.576927739109991</v>
      </c>
      <c r="AG13" s="178">
        <v>47.869772260870008</v>
      </c>
      <c r="AH13" s="178">
        <v>35.676175472760008</v>
      </c>
      <c r="AI13" s="178">
        <v>35.262795409629994</v>
      </c>
      <c r="AJ13" s="178">
        <v>35.689014364660004</v>
      </c>
      <c r="AK13" s="178">
        <v>41.922389708650002</v>
      </c>
      <c r="AL13" s="178">
        <v>44.305311923769992</v>
      </c>
      <c r="AM13" s="178">
        <v>45.048563249280001</v>
      </c>
      <c r="AN13" s="178">
        <v>44.696600093249998</v>
      </c>
      <c r="AO13" s="178">
        <v>43.39976719241001</v>
      </c>
      <c r="AP13" s="178">
        <v>47.439909940980002</v>
      </c>
      <c r="AQ13" s="178">
        <v>52.068679428839999</v>
      </c>
      <c r="AR13" s="178">
        <v>52.398732035309997</v>
      </c>
      <c r="AS13" s="178">
        <v>51.944342433949998</v>
      </c>
      <c r="AT13" s="178">
        <v>52.797700199339999</v>
      </c>
      <c r="AU13" s="178">
        <v>52.550889106739994</v>
      </c>
      <c r="AV13" s="178">
        <v>53.901261749630002</v>
      </c>
      <c r="AW13" s="178">
        <v>59.761225597480006</v>
      </c>
      <c r="AX13" s="178">
        <v>59.987316162360003</v>
      </c>
      <c r="AY13" s="178">
        <v>57.612163550020007</v>
      </c>
      <c r="AZ13" s="178">
        <v>58.976294127199992</v>
      </c>
      <c r="BA13" s="178">
        <v>59.567488371099998</v>
      </c>
      <c r="BB13" s="178">
        <v>58.956328285379996</v>
      </c>
      <c r="BC13" s="178">
        <v>60.063244197940001</v>
      </c>
      <c r="BD13" s="178">
        <v>60.650244175879997</v>
      </c>
      <c r="BE13" s="178">
        <v>61.23231853099</v>
      </c>
      <c r="BF13" s="178">
        <v>61.420101223450004</v>
      </c>
      <c r="BG13" s="178">
        <v>62.074886921779999</v>
      </c>
      <c r="BH13" s="178">
        <v>63.487335950850003</v>
      </c>
      <c r="BI13" s="178">
        <v>63.12197807327</v>
      </c>
      <c r="BJ13" s="178">
        <v>65.671192405170004</v>
      </c>
      <c r="BK13" s="178">
        <v>68.480768497679989</v>
      </c>
      <c r="BL13" s="178">
        <v>71.073256451780011</v>
      </c>
      <c r="BM13" s="178">
        <v>71.181971523240009</v>
      </c>
      <c r="BN13" s="178">
        <v>72.619511200239998</v>
      </c>
      <c r="BO13" s="178">
        <v>73.750152098219999</v>
      </c>
      <c r="BP13" s="178">
        <v>76.97987989101</v>
      </c>
      <c r="BQ13" s="178">
        <v>77.246638404869998</v>
      </c>
      <c r="BR13" s="178">
        <v>77.248457071909996</v>
      </c>
      <c r="BS13" s="178">
        <v>77.610668547010008</v>
      </c>
      <c r="BT13" s="178">
        <v>77.490238079069997</v>
      </c>
      <c r="BU13" s="178">
        <v>84.531554812140001</v>
      </c>
      <c r="BV13" s="178">
        <v>82.859366551329998</v>
      </c>
      <c r="BW13" s="178">
        <v>76.122045502790002</v>
      </c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  <c r="PK13" s="160"/>
      <c r="PL13" s="160"/>
      <c r="PM13" s="160"/>
      <c r="PN13" s="160"/>
      <c r="PO13" s="160"/>
      <c r="PP13" s="160"/>
      <c r="PQ13" s="160"/>
      <c r="PR13" s="160"/>
      <c r="PS13" s="160"/>
      <c r="PT13" s="160"/>
      <c r="PU13" s="160"/>
      <c r="PV13" s="160"/>
      <c r="PW13" s="160"/>
      <c r="PX13" s="160"/>
      <c r="PY13" s="160"/>
      <c r="PZ13" s="160"/>
      <c r="QA13" s="160"/>
      <c r="QB13" s="160"/>
      <c r="QC13" s="160"/>
      <c r="QD13" s="160"/>
      <c r="QE13" s="160"/>
      <c r="QF13" s="160"/>
      <c r="QG13" s="160"/>
      <c r="QH13" s="160"/>
      <c r="QI13" s="160"/>
      <c r="QJ13" s="160"/>
      <c r="QK13" s="160"/>
      <c r="QL13" s="160"/>
      <c r="QM13" s="160"/>
      <c r="QN13" s="160"/>
      <c r="QO13" s="160"/>
      <c r="QP13" s="160"/>
      <c r="QQ13" s="160"/>
      <c r="QR13" s="160"/>
      <c r="QS13" s="160"/>
      <c r="QT13" s="160"/>
      <c r="QU13" s="160"/>
      <c r="QV13" s="160"/>
      <c r="QW13" s="160"/>
      <c r="QX13" s="160"/>
      <c r="QY13" s="160"/>
      <c r="QZ13" s="160"/>
      <c r="RA13" s="160"/>
      <c r="RB13" s="160"/>
      <c r="RC13" s="160"/>
      <c r="RD13" s="160"/>
      <c r="RE13" s="160"/>
      <c r="RF13" s="160"/>
      <c r="RG13" s="160"/>
      <c r="RH13" s="160"/>
      <c r="RI13" s="160"/>
      <c r="RJ13" s="160"/>
      <c r="RK13" s="160"/>
      <c r="RL13" s="160"/>
      <c r="RM13" s="160"/>
      <c r="RN13" s="160"/>
      <c r="RO13" s="160"/>
      <c r="RP13" s="160"/>
      <c r="RQ13" s="160"/>
      <c r="RR13" s="160"/>
      <c r="RS13" s="160"/>
      <c r="RT13" s="160"/>
      <c r="RU13" s="160"/>
      <c r="RV13" s="160"/>
      <c r="RW13" s="160"/>
      <c r="RX13" s="160"/>
      <c r="RY13" s="160"/>
      <c r="RZ13" s="160"/>
      <c r="SA13" s="160"/>
      <c r="SB13" s="160"/>
      <c r="SC13" s="160"/>
      <c r="SD13" s="160"/>
      <c r="SE13" s="160"/>
      <c r="SF13" s="160"/>
      <c r="SG13" s="160"/>
      <c r="SH13" s="160"/>
      <c r="SI13" s="160"/>
      <c r="SJ13" s="160"/>
      <c r="SK13" s="160"/>
      <c r="SL13" s="160"/>
      <c r="SM13" s="160"/>
      <c r="SN13" s="160"/>
      <c r="SO13" s="160"/>
      <c r="SP13" s="160"/>
      <c r="SQ13" s="160"/>
      <c r="SR13" s="160"/>
      <c r="SS13" s="160"/>
      <c r="ST13" s="160"/>
      <c r="SU13" s="160"/>
      <c r="SV13" s="160"/>
      <c r="SW13" s="160"/>
      <c r="SX13" s="160"/>
      <c r="SY13" s="160"/>
      <c r="SZ13" s="160"/>
      <c r="TA13" s="160"/>
      <c r="TB13" s="160"/>
      <c r="TC13" s="160"/>
      <c r="TD13" s="160"/>
      <c r="TE13" s="160"/>
      <c r="TF13" s="160"/>
      <c r="TG13" s="160"/>
      <c r="TH13" s="160"/>
      <c r="TI13" s="160"/>
      <c r="TJ13" s="160"/>
      <c r="TK13" s="160"/>
      <c r="TL13" s="160"/>
      <c r="TM13" s="160"/>
      <c r="TN13" s="160"/>
      <c r="TO13" s="160"/>
      <c r="TP13" s="160"/>
      <c r="TQ13" s="160"/>
      <c r="TR13" s="160"/>
      <c r="TS13" s="160"/>
      <c r="TT13" s="160"/>
      <c r="TU13" s="160"/>
      <c r="TV13" s="160"/>
      <c r="TW13" s="160"/>
      <c r="TX13" s="160"/>
      <c r="TY13" s="160"/>
      <c r="TZ13" s="160"/>
      <c r="UA13" s="160"/>
      <c r="UB13" s="160"/>
      <c r="UC13" s="160"/>
      <c r="UD13" s="160"/>
      <c r="UE13" s="160"/>
      <c r="UF13" s="160"/>
      <c r="UG13" s="160"/>
      <c r="UH13" s="160"/>
      <c r="UI13" s="160"/>
      <c r="UJ13" s="160"/>
      <c r="UK13" s="160"/>
      <c r="UL13" s="160"/>
      <c r="UM13" s="160"/>
      <c r="UN13" s="160"/>
      <c r="UO13" s="160"/>
      <c r="UP13" s="160"/>
      <c r="UQ13" s="160"/>
      <c r="UR13" s="160"/>
      <c r="US13" s="160"/>
      <c r="UT13" s="160"/>
      <c r="UU13" s="160"/>
      <c r="UV13" s="160"/>
      <c r="UW13" s="160"/>
      <c r="UX13" s="160"/>
      <c r="UY13" s="160"/>
      <c r="UZ13" s="160"/>
      <c r="VA13" s="160"/>
      <c r="VB13" s="160"/>
      <c r="VC13" s="160"/>
      <c r="VD13" s="160"/>
      <c r="VE13" s="160"/>
      <c r="VF13" s="160"/>
      <c r="VG13" s="160"/>
      <c r="VH13" s="160"/>
      <c r="VI13" s="160"/>
      <c r="VJ13" s="160"/>
      <c r="VK13" s="160"/>
      <c r="VL13" s="160"/>
      <c r="VM13" s="160"/>
      <c r="VN13" s="160"/>
      <c r="VO13" s="160"/>
      <c r="VP13" s="160"/>
      <c r="VQ13" s="160"/>
      <c r="VR13" s="160"/>
      <c r="VS13" s="160"/>
      <c r="VT13" s="160"/>
      <c r="VU13" s="160"/>
      <c r="VV13" s="160"/>
      <c r="VW13" s="160"/>
      <c r="VX13" s="160"/>
      <c r="VY13" s="160"/>
      <c r="VZ13" s="160"/>
      <c r="WA13" s="160"/>
      <c r="WB13" s="160"/>
      <c r="WC13" s="160"/>
      <c r="WD13" s="160"/>
      <c r="WE13" s="160"/>
      <c r="WF13" s="160"/>
      <c r="WG13" s="160"/>
      <c r="WH13" s="160"/>
      <c r="WI13" s="160"/>
      <c r="WJ13" s="160"/>
      <c r="WK13" s="160"/>
      <c r="WL13" s="160"/>
      <c r="WM13" s="160"/>
      <c r="WN13" s="160"/>
      <c r="WO13" s="160"/>
      <c r="WP13" s="160"/>
      <c r="WQ13" s="160"/>
      <c r="WR13" s="160"/>
      <c r="WS13" s="160"/>
      <c r="WT13" s="160"/>
      <c r="WU13" s="160"/>
      <c r="WV13" s="160"/>
      <c r="WW13" s="160"/>
      <c r="WX13" s="160"/>
      <c r="WY13" s="160"/>
      <c r="WZ13" s="160"/>
      <c r="XA13" s="160"/>
      <c r="XB13" s="160"/>
      <c r="XC13" s="160"/>
      <c r="XD13" s="160"/>
      <c r="XE13" s="160"/>
      <c r="XF13" s="160"/>
      <c r="XG13" s="160"/>
      <c r="XH13" s="160"/>
      <c r="XI13" s="160"/>
      <c r="XJ13" s="160"/>
      <c r="XK13" s="160"/>
      <c r="XL13" s="160"/>
      <c r="XM13" s="160"/>
      <c r="XN13" s="160"/>
      <c r="XO13" s="160"/>
      <c r="XP13" s="160"/>
      <c r="XQ13" s="160"/>
      <c r="XR13" s="160"/>
      <c r="XS13" s="160"/>
      <c r="XT13" s="160"/>
      <c r="XU13" s="160"/>
      <c r="XV13" s="160"/>
      <c r="XW13" s="160"/>
      <c r="XX13" s="160"/>
      <c r="XY13" s="160"/>
      <c r="XZ13" s="160"/>
      <c r="YA13" s="160"/>
      <c r="YB13" s="160"/>
      <c r="YC13" s="160"/>
      <c r="YD13" s="160"/>
      <c r="YE13" s="160"/>
      <c r="YF13" s="160"/>
      <c r="YG13" s="160"/>
      <c r="YH13" s="160"/>
      <c r="YI13" s="160"/>
      <c r="YJ13" s="160"/>
      <c r="YK13" s="160"/>
      <c r="YL13" s="160"/>
      <c r="YM13" s="160"/>
      <c r="YN13" s="160"/>
      <c r="YO13" s="160"/>
      <c r="YP13" s="160"/>
      <c r="YQ13" s="160"/>
      <c r="YR13" s="160"/>
      <c r="YS13" s="160"/>
      <c r="YT13" s="160"/>
      <c r="YU13" s="160"/>
      <c r="YV13" s="160"/>
      <c r="YW13" s="160"/>
      <c r="YX13" s="160"/>
      <c r="YY13" s="160"/>
      <c r="YZ13" s="160"/>
      <c r="ZA13" s="160"/>
      <c r="ZB13" s="160"/>
      <c r="ZC13" s="160"/>
      <c r="ZD13" s="160"/>
      <c r="ZE13" s="160"/>
      <c r="ZF13" s="160"/>
      <c r="ZG13" s="160"/>
      <c r="ZH13" s="160"/>
      <c r="ZI13" s="160"/>
      <c r="ZJ13" s="160"/>
      <c r="ZK13" s="160"/>
      <c r="ZL13" s="160"/>
      <c r="ZM13" s="160"/>
      <c r="ZN13" s="160"/>
      <c r="ZO13" s="160"/>
      <c r="ZP13" s="160"/>
      <c r="ZQ13" s="160"/>
      <c r="ZR13" s="160"/>
      <c r="ZS13" s="160"/>
      <c r="ZT13" s="160"/>
      <c r="ZU13" s="160"/>
      <c r="ZV13" s="160"/>
      <c r="ZW13" s="160"/>
      <c r="ZX13" s="160"/>
      <c r="ZY13" s="160"/>
      <c r="ZZ13" s="160"/>
      <c r="AAA13" s="160"/>
      <c r="AAB13" s="160"/>
      <c r="AAC13" s="160"/>
      <c r="AAD13" s="160"/>
      <c r="AAE13" s="160"/>
      <c r="AAF13" s="160"/>
      <c r="AAG13" s="160"/>
      <c r="AAH13" s="160"/>
      <c r="AAI13" s="160"/>
      <c r="AAJ13" s="160"/>
      <c r="AAK13" s="160"/>
      <c r="AAL13" s="160"/>
      <c r="AAM13" s="160"/>
      <c r="AAN13" s="160"/>
      <c r="AAO13" s="160"/>
      <c r="AAP13" s="160"/>
      <c r="AAQ13" s="160"/>
      <c r="AAR13" s="160"/>
      <c r="AAS13" s="160"/>
      <c r="AAT13" s="160"/>
      <c r="AAU13" s="160"/>
      <c r="AAV13" s="160"/>
      <c r="AAW13" s="160"/>
      <c r="AAX13" s="160"/>
      <c r="AAY13" s="160"/>
      <c r="AAZ13" s="160"/>
      <c r="ABA13" s="160"/>
      <c r="ABB13" s="160"/>
      <c r="ABC13" s="160"/>
      <c r="ABD13" s="160"/>
      <c r="ABE13" s="160"/>
      <c r="ABF13" s="160"/>
      <c r="ABG13" s="160"/>
      <c r="ABH13" s="160"/>
      <c r="ABI13" s="160"/>
      <c r="ABJ13" s="160"/>
      <c r="ABK13" s="160"/>
      <c r="ABL13" s="160"/>
      <c r="ABM13" s="160"/>
      <c r="ABN13" s="160"/>
      <c r="ABO13" s="160"/>
      <c r="ABP13" s="160"/>
      <c r="ABQ13" s="160"/>
      <c r="ABR13" s="160"/>
      <c r="ABS13" s="160"/>
      <c r="ABT13" s="160"/>
      <c r="ABU13" s="160"/>
      <c r="ABV13" s="160"/>
      <c r="ABW13" s="160"/>
      <c r="ABX13" s="160"/>
      <c r="ABY13" s="160"/>
      <c r="ABZ13" s="160"/>
      <c r="ACA13" s="160"/>
      <c r="ACB13" s="160"/>
      <c r="ACC13" s="160"/>
      <c r="ACD13" s="160"/>
      <c r="ACE13" s="160"/>
      <c r="ACF13" s="160"/>
      <c r="ACG13" s="160"/>
      <c r="ACH13" s="160"/>
      <c r="ACI13" s="160"/>
      <c r="ACJ13" s="160"/>
      <c r="ACK13" s="160"/>
      <c r="ACL13" s="160"/>
      <c r="ACM13" s="160"/>
      <c r="ACN13" s="160"/>
      <c r="ACO13" s="160"/>
      <c r="ACP13" s="160"/>
      <c r="ACQ13" s="160"/>
      <c r="ACR13" s="160"/>
      <c r="ACS13" s="160"/>
      <c r="ACT13" s="160"/>
      <c r="ACU13" s="160"/>
      <c r="ACV13" s="160"/>
      <c r="ACW13" s="160"/>
      <c r="ACX13" s="160"/>
      <c r="ACY13" s="160"/>
      <c r="ACZ13" s="160"/>
      <c r="ADA13" s="160"/>
      <c r="ADB13" s="160"/>
      <c r="ADC13" s="160"/>
      <c r="ADD13" s="160"/>
      <c r="ADE13" s="160"/>
      <c r="ADF13" s="160"/>
      <c r="ADG13" s="160"/>
      <c r="ADH13" s="160"/>
      <c r="ADI13" s="160"/>
      <c r="ADJ13" s="160"/>
      <c r="ADK13" s="160"/>
      <c r="ADL13" s="160"/>
      <c r="ADM13" s="160"/>
      <c r="ADN13" s="160"/>
      <c r="ADO13" s="160"/>
      <c r="ADP13" s="160"/>
      <c r="ADQ13" s="160"/>
      <c r="ADR13" s="160"/>
      <c r="ADS13" s="160"/>
      <c r="ADT13" s="160"/>
      <c r="ADU13" s="160"/>
      <c r="ADV13" s="160"/>
      <c r="ADW13" s="160"/>
      <c r="ADX13" s="160"/>
      <c r="ADY13" s="160"/>
      <c r="ADZ13" s="160"/>
      <c r="AEA13" s="160"/>
      <c r="AEB13" s="160"/>
      <c r="AEC13" s="160"/>
      <c r="AED13" s="160"/>
      <c r="AEE13" s="160"/>
      <c r="AEF13" s="160"/>
      <c r="AEG13" s="160"/>
      <c r="AEH13" s="160"/>
      <c r="AEI13" s="160"/>
      <c r="AEJ13" s="160"/>
      <c r="AEK13" s="160"/>
      <c r="AEL13" s="160"/>
      <c r="AEM13" s="160"/>
      <c r="AEN13" s="160"/>
      <c r="AEO13" s="160"/>
      <c r="AEP13" s="160"/>
      <c r="AEQ13" s="160"/>
      <c r="AER13" s="160"/>
      <c r="AES13" s="160"/>
      <c r="AET13" s="160"/>
      <c r="AEU13" s="160"/>
      <c r="AEV13" s="160"/>
      <c r="AEW13" s="160"/>
      <c r="AEX13" s="160"/>
      <c r="AEY13" s="160"/>
      <c r="AEZ13" s="160"/>
      <c r="AFA13" s="160"/>
      <c r="AFB13" s="160"/>
      <c r="AFC13" s="160"/>
      <c r="AFD13" s="160"/>
      <c r="AFE13" s="160"/>
      <c r="AFF13" s="160"/>
      <c r="AFG13" s="160"/>
      <c r="AFH13" s="160"/>
      <c r="AFI13" s="160"/>
      <c r="AFJ13" s="160"/>
      <c r="AFK13" s="160"/>
      <c r="AFL13" s="160"/>
      <c r="AFM13" s="160"/>
      <c r="AFN13" s="160"/>
      <c r="AFO13" s="160"/>
      <c r="AFP13" s="160"/>
      <c r="AFQ13" s="160"/>
      <c r="AFR13" s="160"/>
      <c r="AFS13" s="160"/>
      <c r="AFT13" s="160"/>
      <c r="AFU13" s="160"/>
      <c r="AFV13" s="160"/>
      <c r="AFW13" s="160"/>
      <c r="AFX13" s="160"/>
      <c r="AFY13" s="160"/>
      <c r="AFZ13" s="160"/>
      <c r="AGA13" s="160"/>
      <c r="AGB13" s="160"/>
      <c r="AGC13" s="160"/>
      <c r="AGD13" s="160"/>
      <c r="AGE13" s="160"/>
      <c r="AGF13" s="160"/>
      <c r="AGG13" s="160"/>
      <c r="AGH13" s="160"/>
      <c r="AGI13" s="160"/>
      <c r="AGJ13" s="160"/>
      <c r="AGK13" s="160"/>
      <c r="AGL13" s="160"/>
      <c r="AGM13" s="160"/>
      <c r="AGN13" s="160"/>
      <c r="AGO13" s="160"/>
      <c r="AGP13" s="160"/>
      <c r="AGQ13" s="160"/>
      <c r="AGR13" s="160"/>
      <c r="AGS13" s="160"/>
      <c r="AGT13" s="160"/>
      <c r="AGU13" s="160"/>
      <c r="AGV13" s="160"/>
      <c r="AGW13" s="160"/>
      <c r="AGX13" s="160"/>
      <c r="AGY13" s="160"/>
      <c r="AGZ13" s="160"/>
      <c r="AHA13" s="160"/>
      <c r="AHB13" s="160"/>
      <c r="AHC13" s="160"/>
      <c r="AHD13" s="160"/>
      <c r="AHE13" s="160"/>
      <c r="AHF13" s="160"/>
      <c r="AHG13" s="160"/>
      <c r="AHH13" s="160"/>
      <c r="AHI13" s="160"/>
      <c r="AHJ13" s="160"/>
      <c r="AHK13" s="160"/>
      <c r="AHL13" s="160"/>
      <c r="AHM13" s="160"/>
      <c r="AHN13" s="160"/>
      <c r="AHO13" s="160"/>
      <c r="AHP13" s="160"/>
      <c r="AHQ13" s="160"/>
      <c r="AHR13" s="160"/>
      <c r="AHS13" s="160"/>
      <c r="AHT13" s="160"/>
      <c r="AHU13" s="160"/>
      <c r="AHV13" s="160"/>
      <c r="AHW13" s="160"/>
      <c r="AHX13" s="160"/>
      <c r="AHY13" s="160"/>
      <c r="AHZ13" s="160"/>
      <c r="AIA13" s="160"/>
      <c r="AIB13" s="160"/>
      <c r="AIC13" s="160"/>
      <c r="AID13" s="160"/>
      <c r="AIE13" s="160"/>
      <c r="AIF13" s="160"/>
      <c r="AIG13" s="160"/>
      <c r="AIH13" s="160"/>
      <c r="AII13" s="160"/>
      <c r="AIJ13" s="160"/>
      <c r="AIK13" s="160"/>
      <c r="AIL13" s="160"/>
      <c r="AIM13" s="160"/>
      <c r="AIN13" s="160"/>
      <c r="AIO13" s="160"/>
      <c r="AIP13" s="160"/>
      <c r="AIQ13" s="160"/>
      <c r="AIR13" s="160"/>
      <c r="AIS13" s="160"/>
      <c r="AIT13" s="160"/>
      <c r="AIU13" s="160"/>
      <c r="AIV13" s="160"/>
      <c r="AIW13" s="160"/>
      <c r="AIX13" s="160"/>
      <c r="AIY13" s="160"/>
      <c r="AIZ13" s="160"/>
      <c r="AJA13" s="160"/>
      <c r="AJB13" s="160"/>
      <c r="AJC13" s="160"/>
      <c r="AJD13" s="160"/>
      <c r="AJE13" s="160"/>
      <c r="AJF13" s="160"/>
      <c r="AJG13" s="160"/>
      <c r="AJH13" s="160"/>
      <c r="AJI13" s="160"/>
      <c r="AJJ13" s="160"/>
      <c r="AJK13" s="160"/>
      <c r="AJL13" s="160"/>
      <c r="AJM13" s="160"/>
      <c r="AJN13" s="160"/>
      <c r="AJO13" s="160"/>
      <c r="AJP13" s="160"/>
      <c r="AJQ13" s="160"/>
      <c r="AJR13" s="160"/>
      <c r="AJS13" s="160"/>
      <c r="AJT13" s="160"/>
      <c r="AJU13" s="160"/>
      <c r="AJV13" s="160"/>
      <c r="AJW13" s="160"/>
      <c r="AJX13" s="160"/>
      <c r="AJY13" s="160"/>
      <c r="AJZ13" s="160"/>
      <c r="AKA13" s="160"/>
      <c r="AKB13" s="160"/>
      <c r="AKC13" s="160"/>
      <c r="AKD13" s="160"/>
      <c r="AKE13" s="160"/>
      <c r="AKF13" s="160"/>
      <c r="AKG13" s="160"/>
      <c r="AKH13" s="160"/>
      <c r="AKI13" s="160"/>
      <c r="AKJ13" s="160"/>
      <c r="AKK13" s="160"/>
      <c r="AKL13" s="160"/>
      <c r="AKM13" s="160"/>
      <c r="AKN13" s="160"/>
      <c r="AKO13" s="160"/>
      <c r="AKP13" s="160"/>
      <c r="AKQ13" s="160"/>
      <c r="AKR13" s="160"/>
      <c r="AKS13" s="160"/>
      <c r="AKT13" s="160"/>
      <c r="AKU13" s="160"/>
      <c r="AKV13" s="160"/>
      <c r="AKW13" s="160"/>
      <c r="AKX13" s="160"/>
      <c r="AKY13" s="160"/>
      <c r="AKZ13" s="160"/>
      <c r="ALA13" s="160"/>
      <c r="ALB13" s="160"/>
      <c r="ALC13" s="160"/>
      <c r="ALD13" s="160"/>
      <c r="ALE13" s="160"/>
      <c r="ALF13" s="160"/>
      <c r="ALG13" s="160"/>
      <c r="ALH13" s="160"/>
      <c r="ALI13" s="160"/>
      <c r="ALJ13" s="160"/>
      <c r="ALK13" s="160"/>
      <c r="ALL13" s="160"/>
      <c r="ALM13" s="160"/>
      <c r="ALN13" s="160"/>
      <c r="ALO13" s="160"/>
      <c r="ALP13" s="160"/>
      <c r="ALQ13" s="160"/>
      <c r="ALR13" s="160"/>
      <c r="ALS13" s="160"/>
      <c r="ALT13" s="160"/>
      <c r="ALU13" s="160"/>
      <c r="ALV13" s="160"/>
      <c r="ALW13" s="160"/>
      <c r="ALX13" s="160"/>
      <c r="ALY13" s="160"/>
      <c r="ALZ13" s="160"/>
      <c r="AMA13" s="160"/>
      <c r="AMB13" s="160"/>
      <c r="AMC13" s="160"/>
      <c r="AMD13" s="160"/>
      <c r="AME13" s="160"/>
      <c r="AMF13" s="160"/>
      <c r="AMG13" s="160"/>
      <c r="AMH13" s="160"/>
      <c r="AMI13" s="160"/>
      <c r="AMJ13" s="160"/>
      <c r="AMK13" s="160"/>
      <c r="AML13" s="160"/>
      <c r="AMM13" s="160"/>
      <c r="AMN13" s="160"/>
      <c r="AMO13" s="160"/>
      <c r="AMP13" s="160"/>
      <c r="AMQ13" s="160"/>
      <c r="AMR13" s="160"/>
      <c r="AMS13" s="160"/>
      <c r="AMT13" s="160"/>
      <c r="AMU13" s="160"/>
      <c r="AMV13" s="160"/>
      <c r="AMW13" s="160"/>
      <c r="AMX13" s="160"/>
      <c r="AMY13" s="160"/>
      <c r="AMZ13" s="160"/>
      <c r="ANA13" s="160"/>
      <c r="ANB13" s="160"/>
      <c r="ANC13" s="160"/>
      <c r="AND13" s="160"/>
      <c r="ANE13" s="160"/>
      <c r="ANF13" s="160"/>
      <c r="ANG13" s="160"/>
      <c r="ANH13" s="160"/>
      <c r="ANI13" s="160"/>
      <c r="ANJ13" s="160"/>
      <c r="ANK13" s="160"/>
      <c r="ANL13" s="160"/>
      <c r="ANM13" s="160"/>
      <c r="ANN13" s="160"/>
      <c r="ANO13" s="160"/>
      <c r="ANP13" s="160"/>
      <c r="ANQ13" s="160"/>
      <c r="ANR13" s="160"/>
      <c r="ANS13" s="160"/>
      <c r="ANT13" s="160"/>
      <c r="ANU13" s="160"/>
      <c r="ANV13" s="160"/>
      <c r="ANW13" s="160"/>
      <c r="ANX13" s="160"/>
      <c r="ANY13" s="160"/>
      <c r="ANZ13" s="160"/>
      <c r="AOA13" s="160"/>
      <c r="AOB13" s="160"/>
      <c r="AOC13" s="160"/>
      <c r="AOD13" s="160"/>
      <c r="AOE13" s="160"/>
      <c r="AOF13" s="160"/>
      <c r="AOG13" s="160"/>
      <c r="AOH13" s="160"/>
      <c r="AOI13" s="160"/>
      <c r="AOJ13" s="160"/>
      <c r="AOK13" s="160"/>
      <c r="AOL13" s="160"/>
      <c r="AOM13" s="160"/>
      <c r="AON13" s="160"/>
      <c r="AOO13" s="160"/>
      <c r="AOP13" s="160"/>
      <c r="AOQ13" s="160"/>
      <c r="AOR13" s="160"/>
      <c r="AOS13" s="160"/>
      <c r="AOT13" s="160"/>
      <c r="AOU13" s="160"/>
      <c r="AOV13" s="160"/>
      <c r="AOW13" s="160"/>
      <c r="AOX13" s="160"/>
      <c r="AOY13" s="160"/>
      <c r="AOZ13" s="160"/>
      <c r="APA13" s="160"/>
      <c r="APB13" s="160"/>
      <c r="APC13" s="160"/>
      <c r="APD13" s="160"/>
      <c r="APE13" s="160"/>
      <c r="APF13" s="160"/>
      <c r="APG13" s="160"/>
      <c r="APH13" s="160"/>
      <c r="API13" s="160"/>
      <c r="APJ13" s="160"/>
      <c r="APK13" s="160"/>
      <c r="APL13" s="160"/>
      <c r="APM13" s="160"/>
      <c r="APN13" s="160"/>
      <c r="APO13" s="160"/>
      <c r="APP13" s="160"/>
      <c r="APQ13" s="160"/>
      <c r="APR13" s="160"/>
      <c r="APS13" s="160"/>
      <c r="APT13" s="160"/>
      <c r="APU13" s="160"/>
      <c r="APV13" s="160"/>
      <c r="APW13" s="160"/>
      <c r="APX13" s="160"/>
      <c r="APY13" s="160"/>
      <c r="APZ13" s="160"/>
      <c r="AQA13" s="160"/>
      <c r="AQB13" s="160"/>
      <c r="AQC13" s="160"/>
      <c r="AQD13" s="160"/>
      <c r="AQE13" s="160"/>
      <c r="AQF13" s="160"/>
      <c r="AQG13" s="160"/>
      <c r="AQH13" s="160"/>
      <c r="AQI13" s="160"/>
      <c r="AQJ13" s="160"/>
      <c r="AQK13" s="160"/>
      <c r="AQL13" s="160"/>
      <c r="AQM13" s="160"/>
      <c r="AQN13" s="160"/>
      <c r="AQO13" s="160"/>
      <c r="AQP13" s="160"/>
      <c r="AQQ13" s="160"/>
      <c r="AQR13" s="160"/>
      <c r="AQS13" s="160"/>
      <c r="AQT13" s="160"/>
      <c r="AQU13" s="160"/>
      <c r="AQV13" s="160"/>
      <c r="AQW13" s="160"/>
      <c r="AQX13" s="160"/>
      <c r="AQY13" s="160"/>
      <c r="AQZ13" s="160"/>
      <c r="ARA13" s="160"/>
      <c r="ARB13" s="160"/>
      <c r="ARC13" s="160"/>
      <c r="ARD13" s="160"/>
      <c r="ARE13" s="160"/>
      <c r="ARF13" s="160"/>
      <c r="ARG13" s="160"/>
      <c r="ARH13" s="160"/>
      <c r="ARI13" s="160"/>
      <c r="ARJ13" s="160"/>
      <c r="ARK13" s="160"/>
      <c r="ARL13" s="160"/>
      <c r="ARM13" s="160"/>
      <c r="ARN13" s="160"/>
      <c r="ARO13" s="160"/>
      <c r="ARP13" s="160"/>
      <c r="ARQ13" s="160"/>
      <c r="ARR13" s="160"/>
      <c r="ARS13" s="160"/>
      <c r="ART13" s="160"/>
      <c r="ARU13" s="160"/>
      <c r="ARV13" s="160"/>
      <c r="ARW13" s="160"/>
      <c r="ARX13" s="160"/>
      <c r="ARY13" s="160"/>
      <c r="ARZ13" s="160"/>
      <c r="ASA13" s="160"/>
      <c r="ASB13" s="160"/>
      <c r="ASC13" s="160"/>
      <c r="ASD13" s="160"/>
      <c r="ASE13" s="160"/>
      <c r="ASF13" s="160"/>
      <c r="ASG13" s="160"/>
      <c r="ASH13" s="160"/>
      <c r="ASI13" s="160"/>
      <c r="ASJ13" s="160"/>
      <c r="ASK13" s="160"/>
      <c r="ASL13" s="160"/>
      <c r="ASM13" s="160"/>
      <c r="ASN13" s="160"/>
      <c r="ASO13" s="160"/>
      <c r="ASP13" s="160"/>
      <c r="ASQ13" s="160"/>
      <c r="ASR13" s="160"/>
      <c r="ASS13" s="160"/>
      <c r="AST13" s="160"/>
      <c r="ASU13" s="160"/>
      <c r="ASV13" s="160"/>
      <c r="ASW13" s="160"/>
      <c r="ASX13" s="160"/>
      <c r="ASY13" s="160"/>
      <c r="ASZ13" s="160"/>
      <c r="ATA13" s="160"/>
      <c r="ATB13" s="160"/>
      <c r="ATC13" s="160"/>
      <c r="ATD13" s="160"/>
      <c r="ATE13" s="160"/>
      <c r="ATF13" s="160"/>
      <c r="ATG13" s="160"/>
      <c r="ATH13" s="160"/>
      <c r="ATI13" s="160"/>
      <c r="ATJ13" s="160"/>
      <c r="ATK13" s="160"/>
      <c r="ATL13" s="160"/>
      <c r="ATM13" s="160"/>
      <c r="ATN13" s="160"/>
      <c r="ATO13" s="160"/>
      <c r="ATP13" s="160"/>
      <c r="ATQ13" s="160"/>
      <c r="ATR13" s="160"/>
      <c r="ATS13" s="160"/>
      <c r="ATT13" s="160"/>
      <c r="ATU13" s="160"/>
      <c r="ATV13" s="160"/>
      <c r="ATW13" s="160"/>
      <c r="ATX13" s="160"/>
      <c r="ATY13" s="160"/>
      <c r="ATZ13" s="160"/>
      <c r="AUA13" s="160"/>
      <c r="AUB13" s="160"/>
      <c r="AUC13" s="160"/>
      <c r="AUD13" s="160"/>
      <c r="AUE13" s="160"/>
      <c r="AUF13" s="160"/>
      <c r="AUG13" s="160"/>
      <c r="AUH13" s="160"/>
      <c r="AUI13" s="160"/>
      <c r="AUJ13" s="160"/>
      <c r="AUK13" s="160"/>
      <c r="AUL13" s="160"/>
      <c r="AUM13" s="160"/>
      <c r="AUN13" s="160"/>
      <c r="AUO13" s="160"/>
      <c r="AUP13" s="160"/>
      <c r="AUQ13" s="160"/>
      <c r="AUR13" s="160"/>
      <c r="AUS13" s="160"/>
      <c r="AUT13" s="160"/>
      <c r="AUU13" s="160"/>
      <c r="AUV13" s="160"/>
      <c r="AUW13" s="160"/>
      <c r="AUX13" s="160"/>
      <c r="AUY13" s="160"/>
      <c r="AUZ13" s="160"/>
      <c r="AVA13" s="160"/>
      <c r="AVB13" s="160"/>
      <c r="AVC13" s="160"/>
      <c r="AVD13" s="160"/>
      <c r="AVE13" s="160"/>
      <c r="AVF13" s="160"/>
      <c r="AVG13" s="160"/>
      <c r="AVH13" s="160"/>
      <c r="AVI13" s="160"/>
      <c r="AVJ13" s="160"/>
      <c r="AVK13" s="160"/>
      <c r="AVL13" s="160"/>
      <c r="AVM13" s="160"/>
      <c r="AVN13" s="160"/>
      <c r="AVO13" s="160"/>
      <c r="AVP13" s="160"/>
      <c r="AVQ13" s="160"/>
      <c r="AVR13" s="160"/>
      <c r="AVS13" s="160"/>
      <c r="AVT13" s="160"/>
      <c r="AVU13" s="160"/>
      <c r="AVV13" s="160"/>
      <c r="AVW13" s="160"/>
      <c r="AVX13" s="160"/>
      <c r="AVY13" s="160"/>
      <c r="AVZ13" s="160"/>
      <c r="AWA13" s="160"/>
      <c r="AWB13" s="160"/>
      <c r="AWC13" s="160"/>
      <c r="AWD13" s="160"/>
      <c r="AWE13" s="160"/>
      <c r="AWF13" s="160"/>
      <c r="AWG13" s="160"/>
      <c r="AWH13" s="160"/>
      <c r="AWI13" s="160"/>
      <c r="AWJ13" s="160"/>
      <c r="AWK13" s="160"/>
      <c r="AWL13" s="160"/>
      <c r="AWM13" s="160"/>
      <c r="AWN13" s="160"/>
      <c r="AWO13" s="160"/>
      <c r="AWP13" s="160"/>
      <c r="AWQ13" s="160"/>
      <c r="AWR13" s="160"/>
      <c r="AWS13" s="160"/>
      <c r="AWT13" s="160"/>
      <c r="AWU13" s="160"/>
      <c r="AWV13" s="160"/>
      <c r="AWW13" s="160"/>
      <c r="AWX13" s="160"/>
      <c r="AWY13" s="160"/>
      <c r="AWZ13" s="160"/>
      <c r="AXA13" s="160"/>
      <c r="AXB13" s="160"/>
      <c r="AXC13" s="160"/>
      <c r="AXD13" s="160"/>
      <c r="AXE13" s="160"/>
      <c r="AXF13" s="160"/>
      <c r="AXG13" s="160"/>
      <c r="AXH13" s="160"/>
      <c r="AXI13" s="160"/>
      <c r="AXJ13" s="160"/>
      <c r="AXK13" s="160"/>
      <c r="AXL13" s="160"/>
      <c r="AXM13" s="160"/>
      <c r="AXN13" s="160"/>
      <c r="AXO13" s="160"/>
      <c r="AXP13" s="160"/>
      <c r="AXQ13" s="160"/>
      <c r="AXR13" s="160"/>
      <c r="AXS13" s="160"/>
      <c r="AXT13" s="160"/>
      <c r="AXU13" s="160"/>
      <c r="AXV13" s="160"/>
      <c r="AXW13" s="160"/>
      <c r="AXX13" s="160"/>
      <c r="AXY13" s="160"/>
      <c r="AXZ13" s="160"/>
      <c r="AYA13" s="160"/>
      <c r="AYB13" s="160"/>
      <c r="AYC13" s="160"/>
      <c r="AYD13" s="160"/>
      <c r="AYE13" s="160"/>
      <c r="AYF13" s="160"/>
      <c r="AYG13" s="160"/>
      <c r="AYH13" s="160"/>
      <c r="AYI13" s="160"/>
      <c r="AYJ13" s="160"/>
      <c r="AYK13" s="160"/>
      <c r="AYL13" s="160"/>
      <c r="AYM13" s="160"/>
      <c r="AYN13" s="160"/>
      <c r="AYO13" s="160"/>
      <c r="AYP13" s="160"/>
      <c r="AYQ13" s="160"/>
      <c r="AYR13" s="160"/>
      <c r="AYS13" s="160"/>
      <c r="AYT13" s="160"/>
      <c r="AYU13" s="160"/>
      <c r="AYV13" s="160"/>
      <c r="AYW13" s="160"/>
      <c r="AYX13" s="160"/>
      <c r="AYY13" s="160"/>
      <c r="AYZ13" s="160"/>
      <c r="AZA13" s="160"/>
      <c r="AZB13" s="160"/>
      <c r="AZC13" s="160"/>
      <c r="AZD13" s="160"/>
      <c r="AZE13" s="160"/>
      <c r="AZF13" s="160"/>
      <c r="AZG13" s="160"/>
      <c r="AZH13" s="160"/>
      <c r="AZI13" s="160"/>
      <c r="AZJ13" s="160"/>
      <c r="AZK13" s="160"/>
      <c r="AZL13" s="160"/>
      <c r="AZM13" s="160"/>
      <c r="AZN13" s="160"/>
      <c r="AZO13" s="160"/>
      <c r="AZP13" s="160"/>
      <c r="AZQ13" s="160"/>
      <c r="AZR13" s="160"/>
      <c r="AZS13" s="160"/>
      <c r="AZT13" s="160"/>
      <c r="AZU13" s="160"/>
      <c r="AZV13" s="160"/>
      <c r="AZW13" s="160"/>
      <c r="AZX13" s="160"/>
      <c r="AZY13" s="160"/>
      <c r="AZZ13" s="160"/>
      <c r="BAA13" s="160"/>
      <c r="BAB13" s="160"/>
      <c r="BAC13" s="160"/>
      <c r="BAD13" s="160"/>
      <c r="BAE13" s="160"/>
      <c r="BAF13" s="160"/>
      <c r="BAG13" s="160"/>
      <c r="BAH13" s="160"/>
      <c r="BAI13" s="160"/>
      <c r="BAJ13" s="160"/>
      <c r="BAK13" s="160"/>
      <c r="BAL13" s="160"/>
      <c r="BAM13" s="160"/>
      <c r="BAN13" s="160"/>
      <c r="BAO13" s="160"/>
      <c r="BAP13" s="160"/>
      <c r="BAQ13" s="160"/>
      <c r="BAR13" s="160"/>
      <c r="BAS13" s="160"/>
      <c r="BAT13" s="160"/>
      <c r="BAU13" s="160"/>
      <c r="BAV13" s="160"/>
      <c r="BAW13" s="160"/>
      <c r="BAX13" s="160"/>
      <c r="BAY13" s="160"/>
      <c r="BAZ13" s="160"/>
      <c r="BBA13" s="160"/>
      <c r="BBB13" s="160"/>
      <c r="BBC13" s="160"/>
      <c r="BBD13" s="160"/>
      <c r="BBE13" s="160"/>
      <c r="BBF13" s="160"/>
      <c r="BBG13" s="160"/>
      <c r="BBH13" s="160"/>
      <c r="BBI13" s="160"/>
      <c r="BBJ13" s="160"/>
      <c r="BBK13" s="160"/>
      <c r="BBL13" s="160"/>
      <c r="BBM13" s="160"/>
      <c r="BBN13" s="160"/>
      <c r="BBO13" s="160"/>
      <c r="BBP13" s="160"/>
      <c r="BBQ13" s="160"/>
      <c r="BBR13" s="160"/>
      <c r="BBS13" s="160"/>
      <c r="BBT13" s="160"/>
      <c r="BBU13" s="160"/>
      <c r="BBV13" s="160"/>
      <c r="BBW13" s="160"/>
      <c r="BBX13" s="160"/>
      <c r="BBY13" s="160"/>
      <c r="BBZ13" s="160"/>
      <c r="BCA13" s="160"/>
      <c r="BCB13" s="160"/>
      <c r="BCC13" s="160"/>
      <c r="BCD13" s="160"/>
      <c r="BCE13" s="160"/>
      <c r="BCF13" s="160"/>
      <c r="BCG13" s="160"/>
      <c r="BCH13" s="160"/>
      <c r="BCI13" s="160"/>
      <c r="BCJ13" s="160"/>
      <c r="BCK13" s="160"/>
      <c r="BCL13" s="160"/>
      <c r="BCM13" s="160"/>
      <c r="BCN13" s="160"/>
      <c r="BCO13" s="160"/>
      <c r="BCP13" s="160"/>
      <c r="BCQ13" s="160"/>
      <c r="BCR13" s="160"/>
      <c r="BCS13" s="160"/>
      <c r="BCT13" s="160"/>
      <c r="BCU13" s="160"/>
      <c r="BCV13" s="160"/>
      <c r="BCW13" s="160"/>
      <c r="BCX13" s="160"/>
      <c r="BCY13" s="160"/>
      <c r="BCZ13" s="160"/>
      <c r="BDA13" s="160"/>
      <c r="BDB13" s="160"/>
      <c r="BDC13" s="160"/>
      <c r="BDD13" s="160"/>
      <c r="BDE13" s="160"/>
      <c r="BDF13" s="160"/>
      <c r="BDG13" s="160"/>
      <c r="BDH13" s="160"/>
      <c r="BDI13" s="160"/>
      <c r="BDJ13" s="160"/>
      <c r="BDK13" s="160"/>
      <c r="BDL13" s="160"/>
      <c r="BDM13" s="160"/>
      <c r="BDN13" s="160"/>
      <c r="BDO13" s="160"/>
      <c r="BDP13" s="160"/>
      <c r="BDQ13" s="160"/>
      <c r="BDR13" s="160"/>
      <c r="BDS13" s="160"/>
      <c r="BDT13" s="160"/>
      <c r="BDU13" s="160"/>
      <c r="BDV13" s="160"/>
      <c r="BDW13" s="160"/>
      <c r="BDX13" s="160"/>
      <c r="BDY13" s="160"/>
      <c r="BDZ13" s="160"/>
      <c r="BEA13" s="160"/>
      <c r="BEB13" s="160"/>
      <c r="BEC13" s="160"/>
      <c r="BED13" s="160"/>
      <c r="BEE13" s="160"/>
      <c r="BEF13" s="160"/>
      <c r="BEG13" s="160"/>
      <c r="BEH13" s="160"/>
      <c r="BEI13" s="160"/>
      <c r="BEJ13" s="160"/>
      <c r="BEK13" s="160"/>
      <c r="BEL13" s="160"/>
      <c r="BEM13" s="160"/>
      <c r="BEN13" s="160"/>
      <c r="BEO13" s="160"/>
      <c r="BEP13" s="160"/>
      <c r="BEQ13" s="160"/>
      <c r="BER13" s="160"/>
      <c r="BES13" s="160"/>
      <c r="BET13" s="160"/>
      <c r="BEU13" s="160"/>
      <c r="BEV13" s="160"/>
      <c r="BEW13" s="160"/>
      <c r="BEX13" s="160"/>
      <c r="BEY13" s="160"/>
      <c r="BEZ13" s="160"/>
      <c r="BFA13" s="160"/>
      <c r="BFB13" s="160"/>
      <c r="BFC13" s="160"/>
      <c r="BFD13" s="160"/>
      <c r="BFE13" s="160"/>
      <c r="BFF13" s="160"/>
      <c r="BFG13" s="160"/>
      <c r="BFH13" s="160"/>
      <c r="BFI13" s="160"/>
      <c r="BFJ13" s="160"/>
      <c r="BFK13" s="160"/>
      <c r="BFL13" s="160"/>
      <c r="BFM13" s="160"/>
      <c r="BFN13" s="160"/>
      <c r="BFO13" s="160"/>
      <c r="BFP13" s="160"/>
      <c r="BFQ13" s="160"/>
      <c r="BFR13" s="160"/>
      <c r="BFS13" s="160"/>
      <c r="BFT13" s="160"/>
      <c r="BFU13" s="160"/>
      <c r="BFV13" s="160"/>
      <c r="BFW13" s="160"/>
      <c r="BFX13" s="160"/>
      <c r="BFY13" s="160"/>
      <c r="BFZ13" s="160"/>
      <c r="BGA13" s="160"/>
      <c r="BGB13" s="160"/>
      <c r="BGC13" s="160"/>
      <c r="BGD13" s="160"/>
      <c r="BGE13" s="160"/>
      <c r="BGF13" s="160"/>
      <c r="BGG13" s="160"/>
      <c r="BGH13" s="160"/>
      <c r="BGI13" s="160"/>
      <c r="BGJ13" s="160"/>
      <c r="BGK13" s="160"/>
      <c r="BGL13" s="160"/>
      <c r="BGM13" s="160"/>
      <c r="BGN13" s="160"/>
      <c r="BGO13" s="160"/>
      <c r="BGP13" s="160"/>
      <c r="BGQ13" s="160"/>
      <c r="BGR13" s="160"/>
      <c r="BGS13" s="160"/>
      <c r="BGT13" s="160"/>
      <c r="BGU13" s="160"/>
      <c r="BGV13" s="160"/>
      <c r="BGW13" s="160"/>
      <c r="BGX13" s="160"/>
      <c r="BGY13" s="160"/>
      <c r="BGZ13" s="160"/>
      <c r="BHA13" s="160"/>
      <c r="BHB13" s="160"/>
      <c r="BHC13" s="160"/>
      <c r="BHD13" s="160"/>
      <c r="BHE13" s="160"/>
      <c r="BHF13" s="160"/>
      <c r="BHG13" s="160"/>
      <c r="BHH13" s="160"/>
      <c r="BHI13" s="160"/>
      <c r="BHJ13" s="160"/>
      <c r="BHK13" s="160"/>
      <c r="BHL13" s="160"/>
      <c r="BHM13" s="160"/>
      <c r="BHN13" s="160"/>
      <c r="BHO13" s="160"/>
      <c r="BHP13" s="160"/>
      <c r="BHQ13" s="160"/>
      <c r="BHR13" s="160"/>
      <c r="BHS13" s="160"/>
      <c r="BHT13" s="160"/>
      <c r="BHU13" s="160"/>
      <c r="BHV13" s="160"/>
      <c r="BHW13" s="160"/>
      <c r="BHX13" s="160"/>
      <c r="BHY13" s="160"/>
      <c r="BHZ13" s="160"/>
      <c r="BIA13" s="160"/>
      <c r="BIB13" s="160"/>
      <c r="BIC13" s="160"/>
      <c r="BID13" s="160"/>
      <c r="BIE13" s="160"/>
      <c r="BIF13" s="160"/>
      <c r="BIG13" s="160"/>
      <c r="BIH13" s="160"/>
      <c r="BII13" s="160"/>
      <c r="BIJ13" s="160"/>
      <c r="BIK13" s="160"/>
      <c r="BIL13" s="160"/>
      <c r="BIM13" s="160"/>
      <c r="BIN13" s="160"/>
      <c r="BIO13" s="160"/>
      <c r="BIP13" s="160"/>
      <c r="BIQ13" s="160"/>
      <c r="BIR13" s="160"/>
      <c r="BIS13" s="160"/>
      <c r="BIT13" s="160"/>
      <c r="BIU13" s="160"/>
      <c r="BIV13" s="160"/>
      <c r="BIW13" s="160"/>
      <c r="BIX13" s="160"/>
      <c r="BIY13" s="160"/>
      <c r="BIZ13" s="160"/>
      <c r="BJA13" s="160"/>
      <c r="BJB13" s="160"/>
      <c r="BJC13" s="160"/>
      <c r="BJD13" s="160"/>
      <c r="BJE13" s="160"/>
      <c r="BJF13" s="160"/>
      <c r="BJG13" s="160"/>
      <c r="BJH13" s="160"/>
      <c r="BJI13" s="160"/>
      <c r="BJJ13" s="160"/>
      <c r="BJK13" s="160"/>
      <c r="BJL13" s="160"/>
      <c r="BJM13" s="160"/>
      <c r="BJN13" s="160"/>
      <c r="BJO13" s="160"/>
      <c r="BJP13" s="160"/>
      <c r="BJQ13" s="160"/>
      <c r="BJR13" s="160"/>
      <c r="BJS13" s="160"/>
      <c r="BJT13" s="160"/>
      <c r="BJU13" s="160"/>
      <c r="BJV13" s="160"/>
      <c r="BJW13" s="160"/>
      <c r="BJX13" s="160"/>
      <c r="BJY13" s="160"/>
      <c r="BJZ13" s="160"/>
      <c r="BKA13" s="160"/>
      <c r="BKB13" s="160"/>
      <c r="BKC13" s="160"/>
      <c r="BKD13" s="160"/>
      <c r="BKE13" s="160"/>
      <c r="BKF13" s="160"/>
      <c r="BKG13" s="160"/>
      <c r="BKH13" s="160"/>
      <c r="BKI13" s="160"/>
      <c r="BKJ13" s="160"/>
      <c r="BKK13" s="160"/>
      <c r="BKL13" s="160"/>
      <c r="BKM13" s="160"/>
      <c r="BKN13" s="160"/>
      <c r="BKO13" s="160"/>
      <c r="BKP13" s="160"/>
      <c r="BKQ13" s="160"/>
      <c r="BKR13" s="160"/>
      <c r="BKS13" s="160"/>
      <c r="BKT13" s="160"/>
      <c r="BKU13" s="160"/>
      <c r="BKV13" s="160"/>
      <c r="BKW13" s="160"/>
      <c r="BKX13" s="160"/>
      <c r="BKY13" s="160"/>
      <c r="BKZ13" s="160"/>
      <c r="BLA13" s="160"/>
      <c r="BLB13" s="160"/>
      <c r="BLC13" s="160"/>
      <c r="BLD13" s="160"/>
      <c r="BLE13" s="160"/>
      <c r="BLF13" s="160"/>
      <c r="BLG13" s="160"/>
      <c r="BLH13" s="160"/>
      <c r="BLI13" s="160"/>
      <c r="BLJ13" s="160"/>
      <c r="BLK13" s="160"/>
      <c r="BLL13" s="160"/>
      <c r="BLM13" s="160"/>
      <c r="BLN13" s="160"/>
      <c r="BLO13" s="160"/>
      <c r="BLP13" s="160"/>
      <c r="BLQ13" s="160"/>
      <c r="BLR13" s="160"/>
      <c r="BLS13" s="160"/>
      <c r="BLT13" s="160"/>
      <c r="BLU13" s="160"/>
      <c r="BLV13" s="160"/>
      <c r="BLW13" s="160"/>
      <c r="BLX13" s="160"/>
      <c r="BLY13" s="160"/>
      <c r="BLZ13" s="160"/>
      <c r="BMA13" s="160"/>
      <c r="BMB13" s="160"/>
      <c r="BMC13" s="160"/>
      <c r="BMD13" s="160"/>
      <c r="BME13" s="160"/>
      <c r="BMF13" s="160"/>
      <c r="BMG13" s="160"/>
      <c r="BMH13" s="160"/>
      <c r="BMI13" s="160"/>
      <c r="BMJ13" s="160"/>
      <c r="BMK13" s="160"/>
      <c r="BML13" s="160"/>
      <c r="BMM13" s="160"/>
      <c r="BMN13" s="160"/>
      <c r="BMO13" s="160"/>
      <c r="BMP13" s="160"/>
      <c r="BMQ13" s="160"/>
      <c r="BMR13" s="160"/>
      <c r="BMS13" s="160"/>
      <c r="BMT13" s="160"/>
      <c r="BMU13" s="160"/>
      <c r="BMV13" s="160"/>
      <c r="BMW13" s="160"/>
      <c r="BMX13" s="160"/>
      <c r="BMY13" s="160"/>
      <c r="BMZ13" s="160"/>
      <c r="BNA13" s="160"/>
      <c r="BNB13" s="160"/>
      <c r="BNC13" s="160"/>
      <c r="BND13" s="160"/>
      <c r="BNE13" s="160"/>
      <c r="BNF13" s="160"/>
      <c r="BNG13" s="160"/>
      <c r="BNH13" s="160"/>
      <c r="BNI13" s="160"/>
      <c r="BNJ13" s="160"/>
      <c r="BNK13" s="160"/>
      <c r="BNL13" s="160"/>
      <c r="BNM13" s="160"/>
      <c r="BNN13" s="160"/>
      <c r="BNO13" s="160"/>
      <c r="BNP13" s="160"/>
      <c r="BNQ13" s="160"/>
      <c r="BNR13" s="160"/>
      <c r="BNS13" s="160"/>
      <c r="BNT13" s="160"/>
      <c r="BNU13" s="160"/>
      <c r="BNV13" s="160"/>
      <c r="BNW13" s="160"/>
      <c r="BNX13" s="160"/>
      <c r="BNY13" s="160"/>
      <c r="BNZ13" s="160"/>
      <c r="BOA13" s="160"/>
      <c r="BOB13" s="160"/>
      <c r="BOC13" s="160"/>
      <c r="BOD13" s="160"/>
      <c r="BOE13" s="160"/>
      <c r="BOF13" s="160"/>
      <c r="BOG13" s="160"/>
      <c r="BOH13" s="160"/>
      <c r="BOI13" s="160"/>
      <c r="BOJ13" s="160"/>
      <c r="BOK13" s="160"/>
      <c r="BOL13" s="160"/>
      <c r="BOM13" s="160"/>
      <c r="BON13" s="160"/>
      <c r="BOO13" s="160"/>
      <c r="BOP13" s="160"/>
      <c r="BOQ13" s="160"/>
      <c r="BOR13" s="160"/>
      <c r="BOS13" s="160"/>
      <c r="BOT13" s="160"/>
      <c r="BOU13" s="160"/>
      <c r="BOV13" s="160"/>
      <c r="BOW13" s="160"/>
      <c r="BOX13" s="160"/>
      <c r="BOY13" s="160"/>
      <c r="BOZ13" s="160"/>
      <c r="BPA13" s="160"/>
      <c r="BPB13" s="160"/>
      <c r="BPC13" s="160"/>
      <c r="BPD13" s="160"/>
      <c r="BPE13" s="160"/>
      <c r="BPF13" s="160"/>
      <c r="BPG13" s="160"/>
      <c r="BPH13" s="160"/>
      <c r="BPI13" s="160"/>
      <c r="BPJ13" s="160"/>
      <c r="BPK13" s="160"/>
      <c r="BPL13" s="160"/>
      <c r="BPM13" s="160"/>
      <c r="BPN13" s="160"/>
      <c r="BPO13" s="160"/>
      <c r="BPP13" s="160"/>
      <c r="BPQ13" s="160"/>
      <c r="BPR13" s="160"/>
      <c r="BPS13" s="160"/>
      <c r="BPT13" s="160"/>
      <c r="BPU13" s="160"/>
      <c r="BPV13" s="160"/>
      <c r="BPW13" s="160"/>
      <c r="BPX13" s="160"/>
      <c r="BPY13" s="160"/>
      <c r="BPZ13" s="160"/>
      <c r="BQA13" s="160"/>
      <c r="BQB13" s="160"/>
      <c r="BQC13" s="160"/>
      <c r="BQD13" s="160"/>
      <c r="BQE13" s="160"/>
      <c r="BQF13" s="160"/>
      <c r="BQG13" s="160"/>
      <c r="BQH13" s="160"/>
      <c r="BQI13" s="160"/>
      <c r="BQJ13" s="160"/>
      <c r="BQK13" s="160"/>
      <c r="BQL13" s="160"/>
      <c r="BQM13" s="160"/>
      <c r="BQN13" s="160"/>
      <c r="BQO13" s="160"/>
      <c r="BQP13" s="160"/>
      <c r="BQQ13" s="160"/>
      <c r="BQR13" s="160"/>
      <c r="BQS13" s="160"/>
      <c r="BQT13" s="160"/>
      <c r="BQU13" s="160"/>
      <c r="BQV13" s="160"/>
      <c r="BQW13" s="160"/>
      <c r="BQX13" s="160"/>
      <c r="BQY13" s="160"/>
      <c r="BQZ13" s="160"/>
      <c r="BRA13" s="160"/>
      <c r="BRB13" s="160"/>
      <c r="BRC13" s="160"/>
      <c r="BRD13" s="160"/>
      <c r="BRE13" s="160"/>
      <c r="BRF13" s="160"/>
      <c r="BRG13" s="160"/>
      <c r="BRH13" s="160"/>
      <c r="BRI13" s="160"/>
      <c r="BRJ13" s="160"/>
      <c r="BRK13" s="160"/>
      <c r="BRL13" s="160"/>
      <c r="BRM13" s="160"/>
      <c r="BRN13" s="160"/>
      <c r="BRO13" s="160"/>
      <c r="BRP13" s="160"/>
      <c r="BRQ13" s="160"/>
      <c r="BRR13" s="160"/>
      <c r="BRS13" s="160"/>
      <c r="BRT13" s="160"/>
      <c r="BRU13" s="160"/>
      <c r="BRV13" s="160"/>
      <c r="BRW13" s="160"/>
      <c r="BRX13" s="160"/>
      <c r="BRY13" s="160"/>
      <c r="BRZ13" s="160"/>
      <c r="BSA13" s="160"/>
      <c r="BSB13" s="160"/>
      <c r="BSC13" s="160"/>
      <c r="BSD13" s="160"/>
      <c r="BSE13" s="160"/>
      <c r="BSF13" s="160"/>
      <c r="BSG13" s="160"/>
      <c r="BSH13" s="160"/>
      <c r="BSI13" s="160"/>
      <c r="BSJ13" s="160"/>
      <c r="BSK13" s="160"/>
      <c r="BSL13" s="160"/>
      <c r="BSM13" s="160"/>
      <c r="BSN13" s="160"/>
      <c r="BSO13" s="160"/>
      <c r="BSP13" s="160"/>
      <c r="BSQ13" s="160"/>
      <c r="BSR13" s="160"/>
      <c r="BSS13" s="160"/>
      <c r="BST13" s="160"/>
      <c r="BSU13" s="160"/>
      <c r="BSV13" s="160"/>
      <c r="BSW13" s="160"/>
      <c r="BSX13" s="160"/>
      <c r="BSY13" s="160"/>
      <c r="BSZ13" s="160"/>
      <c r="BTA13" s="160"/>
      <c r="BTB13" s="160"/>
      <c r="BTC13" s="160"/>
      <c r="BTD13" s="160"/>
      <c r="BTE13" s="160"/>
      <c r="BTF13" s="160"/>
      <c r="BTG13" s="160"/>
      <c r="BTH13" s="160"/>
      <c r="BTI13" s="160"/>
      <c r="BTJ13" s="160"/>
      <c r="BTK13" s="160"/>
      <c r="BTL13" s="160"/>
      <c r="BTM13" s="160"/>
      <c r="BTN13" s="160"/>
      <c r="BTO13" s="160"/>
      <c r="BTP13" s="160"/>
      <c r="BTQ13" s="160"/>
      <c r="BTR13" s="160"/>
      <c r="BTS13" s="160"/>
      <c r="BTT13" s="160"/>
      <c r="BTU13" s="160"/>
      <c r="BTV13" s="160"/>
      <c r="BTW13" s="160"/>
      <c r="BTX13" s="160"/>
      <c r="BTY13" s="160"/>
      <c r="BTZ13" s="160"/>
      <c r="BUA13" s="160"/>
      <c r="BUB13" s="160"/>
      <c r="BUC13" s="160"/>
      <c r="BUD13" s="160"/>
      <c r="BUE13" s="160"/>
      <c r="BUF13" s="160"/>
      <c r="BUG13" s="160"/>
      <c r="BUH13" s="160"/>
      <c r="BUI13" s="160"/>
      <c r="BUJ13" s="160"/>
      <c r="BUK13" s="160"/>
      <c r="BUL13" s="160"/>
      <c r="BUM13" s="160"/>
      <c r="BUN13" s="160"/>
      <c r="BUO13" s="160"/>
      <c r="BUP13" s="160"/>
      <c r="BUQ13" s="160"/>
      <c r="BUR13" s="160"/>
      <c r="BUS13" s="160"/>
      <c r="BUT13" s="160"/>
      <c r="BUU13" s="160"/>
      <c r="BUV13" s="160"/>
      <c r="BUW13" s="160"/>
      <c r="BUX13" s="160"/>
      <c r="BUY13" s="160"/>
      <c r="BUZ13" s="160"/>
      <c r="BVA13" s="160"/>
      <c r="BVB13" s="160"/>
      <c r="BVC13" s="160"/>
      <c r="BVD13" s="160"/>
      <c r="BVE13" s="160"/>
      <c r="BVF13" s="160"/>
      <c r="BVG13" s="160"/>
      <c r="BVH13" s="160"/>
      <c r="BVI13" s="160"/>
      <c r="BVJ13" s="160"/>
      <c r="BVK13" s="160"/>
      <c r="BVL13" s="160"/>
      <c r="BVM13" s="160"/>
      <c r="BVN13" s="160"/>
      <c r="BVO13" s="160"/>
      <c r="BVP13" s="160"/>
      <c r="BVQ13" s="160"/>
      <c r="BVR13" s="160"/>
      <c r="BVS13" s="160"/>
      <c r="BVT13" s="160"/>
      <c r="BVU13" s="160"/>
      <c r="BVV13" s="160"/>
      <c r="BVW13" s="160"/>
      <c r="BVX13" s="160"/>
      <c r="BVY13" s="160"/>
      <c r="BVZ13" s="160"/>
      <c r="BWA13" s="160"/>
      <c r="BWB13" s="160"/>
      <c r="BWC13" s="160"/>
      <c r="BWD13" s="160"/>
      <c r="BWE13" s="160"/>
      <c r="BWF13" s="160"/>
      <c r="BWG13" s="160"/>
      <c r="BWH13" s="160"/>
      <c r="BWI13" s="160"/>
      <c r="BWJ13" s="160"/>
      <c r="BWK13" s="160"/>
      <c r="BWL13" s="160"/>
      <c r="BWM13" s="160"/>
      <c r="BWN13" s="160"/>
      <c r="BWO13" s="160"/>
      <c r="BWP13" s="160"/>
      <c r="BWQ13" s="160"/>
      <c r="BWR13" s="160"/>
      <c r="BWS13" s="160"/>
      <c r="BWT13" s="160"/>
      <c r="BWU13" s="160"/>
      <c r="BWV13" s="160"/>
      <c r="BWW13" s="160"/>
      <c r="BWX13" s="160"/>
      <c r="BWY13" s="160"/>
      <c r="BWZ13" s="160"/>
      <c r="BXA13" s="160"/>
      <c r="BXB13" s="160"/>
      <c r="BXC13" s="160"/>
      <c r="BXD13" s="160"/>
      <c r="BXE13" s="160"/>
      <c r="BXF13" s="160"/>
      <c r="BXG13" s="160"/>
      <c r="BXH13" s="160"/>
      <c r="BXI13" s="160"/>
      <c r="BXJ13" s="160"/>
      <c r="BXK13" s="160"/>
      <c r="BXL13" s="160"/>
      <c r="BXM13" s="160"/>
      <c r="BXN13" s="160"/>
      <c r="BXO13" s="160"/>
      <c r="BXP13" s="160"/>
      <c r="BXQ13" s="160"/>
      <c r="BXR13" s="160"/>
      <c r="BXS13" s="160"/>
      <c r="BXT13" s="160"/>
      <c r="BXU13" s="160"/>
      <c r="BXV13" s="160"/>
      <c r="BXW13" s="160"/>
      <c r="BXX13" s="160"/>
      <c r="BXY13" s="160"/>
      <c r="BXZ13" s="160"/>
      <c r="BYA13" s="160"/>
      <c r="BYB13" s="160"/>
      <c r="BYC13" s="160"/>
      <c r="BYD13" s="160"/>
      <c r="BYE13" s="160"/>
      <c r="BYF13" s="160"/>
      <c r="BYG13" s="160"/>
      <c r="BYH13" s="160"/>
      <c r="BYI13" s="160"/>
      <c r="BYJ13" s="160"/>
      <c r="BYK13" s="160"/>
      <c r="BYL13" s="160"/>
      <c r="BYM13" s="160"/>
      <c r="BYN13" s="160"/>
      <c r="BYO13" s="160"/>
      <c r="BYP13" s="160"/>
      <c r="BYQ13" s="160"/>
      <c r="BYR13" s="160"/>
      <c r="BYS13" s="160"/>
      <c r="BYT13" s="160"/>
      <c r="BYU13" s="160"/>
      <c r="BYV13" s="160"/>
      <c r="BYW13" s="160"/>
      <c r="BYX13" s="160"/>
      <c r="BYY13" s="160"/>
      <c r="BYZ13" s="160"/>
      <c r="BZA13" s="160"/>
      <c r="BZB13" s="160"/>
      <c r="BZC13" s="160"/>
      <c r="BZD13" s="160"/>
      <c r="BZE13" s="160"/>
      <c r="BZF13" s="160"/>
      <c r="BZG13" s="160"/>
      <c r="BZH13" s="160"/>
      <c r="BZI13" s="160"/>
      <c r="BZJ13" s="160"/>
      <c r="BZK13" s="160"/>
      <c r="BZL13" s="160"/>
      <c r="BZM13" s="160"/>
      <c r="BZN13" s="160"/>
      <c r="BZO13" s="160"/>
      <c r="BZP13" s="160"/>
      <c r="BZQ13" s="160"/>
      <c r="BZR13" s="160"/>
      <c r="BZS13" s="160"/>
      <c r="BZT13" s="160"/>
      <c r="BZU13" s="160"/>
      <c r="BZV13" s="160"/>
      <c r="BZW13" s="160"/>
      <c r="BZX13" s="160"/>
      <c r="BZY13" s="160"/>
      <c r="BZZ13" s="160"/>
      <c r="CAA13" s="160"/>
      <c r="CAB13" s="160"/>
      <c r="CAC13" s="160"/>
      <c r="CAD13" s="160"/>
      <c r="CAE13" s="160"/>
      <c r="CAF13" s="160"/>
      <c r="CAG13" s="160"/>
      <c r="CAH13" s="160"/>
      <c r="CAI13" s="160"/>
      <c r="CAJ13" s="160"/>
      <c r="CAK13" s="160"/>
      <c r="CAL13" s="160"/>
      <c r="CAM13" s="160"/>
      <c r="CAN13" s="160"/>
      <c r="CAO13" s="160"/>
      <c r="CAP13" s="160"/>
      <c r="CAQ13" s="160"/>
      <c r="CAR13" s="160"/>
      <c r="CAS13" s="160"/>
      <c r="CAT13" s="160"/>
      <c r="CAU13" s="160"/>
      <c r="CAV13" s="160"/>
      <c r="CAW13" s="160"/>
      <c r="CAX13" s="160"/>
      <c r="CAY13" s="160"/>
      <c r="CAZ13" s="160"/>
      <c r="CBA13" s="160"/>
      <c r="CBB13" s="160"/>
      <c r="CBC13" s="160"/>
      <c r="CBD13" s="160"/>
      <c r="CBE13" s="160"/>
      <c r="CBF13" s="160"/>
      <c r="CBG13" s="160"/>
      <c r="CBH13" s="160"/>
      <c r="CBI13" s="160"/>
      <c r="CBJ13" s="160"/>
      <c r="CBK13" s="160"/>
      <c r="CBL13" s="160"/>
      <c r="CBM13" s="160"/>
      <c r="CBN13" s="160"/>
      <c r="CBO13" s="160"/>
      <c r="CBP13" s="160"/>
      <c r="CBQ13" s="160"/>
      <c r="CBR13" s="160"/>
      <c r="CBS13" s="160"/>
      <c r="CBT13" s="160"/>
      <c r="CBU13" s="160"/>
      <c r="CBV13" s="160"/>
      <c r="CBW13" s="160"/>
      <c r="CBX13" s="160"/>
      <c r="CBY13" s="160"/>
      <c r="CBZ13" s="160"/>
      <c r="CCA13" s="160"/>
      <c r="CCB13" s="160"/>
      <c r="CCC13" s="160"/>
      <c r="CCD13" s="160"/>
      <c r="CCE13" s="160"/>
      <c r="CCF13" s="160"/>
      <c r="CCG13" s="160"/>
      <c r="CCH13" s="160"/>
      <c r="CCI13" s="160"/>
      <c r="CCJ13" s="160"/>
      <c r="CCK13" s="160"/>
      <c r="CCL13" s="160"/>
      <c r="CCM13" s="160"/>
      <c r="CCN13" s="160"/>
      <c r="CCO13" s="160"/>
      <c r="CCP13" s="160"/>
      <c r="CCQ13" s="160"/>
      <c r="CCR13" s="160"/>
      <c r="CCS13" s="160"/>
      <c r="CCT13" s="160"/>
      <c r="CCU13" s="160"/>
      <c r="CCV13" s="160"/>
      <c r="CCW13" s="160"/>
      <c r="CCX13" s="160"/>
      <c r="CCY13" s="160"/>
      <c r="CCZ13" s="160"/>
      <c r="CDA13" s="160"/>
      <c r="CDB13" s="160"/>
      <c r="CDC13" s="160"/>
      <c r="CDD13" s="160"/>
      <c r="CDE13" s="160"/>
      <c r="CDF13" s="160"/>
      <c r="CDG13" s="160"/>
      <c r="CDH13" s="160"/>
      <c r="CDI13" s="160"/>
      <c r="CDJ13" s="160"/>
      <c r="CDK13" s="160"/>
      <c r="CDL13" s="160"/>
      <c r="CDM13" s="160"/>
      <c r="CDN13" s="160"/>
      <c r="CDO13" s="160"/>
      <c r="CDP13" s="160"/>
      <c r="CDQ13" s="160"/>
      <c r="CDR13" s="160"/>
      <c r="CDS13" s="160"/>
      <c r="CDT13" s="160"/>
      <c r="CDU13" s="160"/>
      <c r="CDV13" s="160"/>
      <c r="CDW13" s="160"/>
      <c r="CDX13" s="160"/>
      <c r="CDY13" s="160"/>
      <c r="CDZ13" s="160"/>
      <c r="CEA13" s="160"/>
      <c r="CEB13" s="160"/>
      <c r="CEC13" s="160"/>
      <c r="CED13" s="160"/>
      <c r="CEE13" s="160"/>
      <c r="CEF13" s="160"/>
      <c r="CEG13" s="160"/>
      <c r="CEH13" s="160"/>
      <c r="CEI13" s="160"/>
      <c r="CEJ13" s="160"/>
      <c r="CEK13" s="160"/>
      <c r="CEL13" s="160"/>
      <c r="CEM13" s="160"/>
      <c r="CEN13" s="160"/>
      <c r="CEO13" s="160"/>
      <c r="CEP13" s="160"/>
      <c r="CEQ13" s="160"/>
      <c r="CER13" s="160"/>
      <c r="CES13" s="160"/>
      <c r="CET13" s="160"/>
      <c r="CEU13" s="160"/>
      <c r="CEV13" s="160"/>
      <c r="CEW13" s="160"/>
      <c r="CEX13" s="160"/>
      <c r="CEY13" s="160"/>
      <c r="CEZ13" s="160"/>
      <c r="CFA13" s="160"/>
      <c r="CFB13" s="160"/>
      <c r="CFC13" s="160"/>
      <c r="CFD13" s="160"/>
      <c r="CFE13" s="160"/>
      <c r="CFF13" s="160"/>
      <c r="CFG13" s="160"/>
      <c r="CFH13" s="160"/>
      <c r="CFI13" s="160"/>
      <c r="CFJ13" s="160"/>
      <c r="CFK13" s="160"/>
      <c r="CFL13" s="160"/>
      <c r="CFM13" s="160"/>
      <c r="CFN13" s="160"/>
      <c r="CFO13" s="160"/>
      <c r="CFP13" s="160"/>
      <c r="CFQ13" s="160"/>
      <c r="CFR13" s="160"/>
      <c r="CFS13" s="160"/>
      <c r="CFT13" s="160"/>
      <c r="CFU13" s="160"/>
      <c r="CFV13" s="160"/>
      <c r="CFW13" s="160"/>
      <c r="CFX13" s="160"/>
      <c r="CFY13" s="160"/>
      <c r="CFZ13" s="160"/>
      <c r="CGA13" s="160"/>
      <c r="CGB13" s="160"/>
      <c r="CGC13" s="160"/>
      <c r="CGD13" s="160"/>
      <c r="CGE13" s="160"/>
      <c r="CGF13" s="160"/>
      <c r="CGG13" s="160"/>
      <c r="CGH13" s="160"/>
      <c r="CGI13" s="160"/>
      <c r="CGJ13" s="160"/>
      <c r="CGK13" s="160"/>
      <c r="CGL13" s="160"/>
      <c r="CGM13" s="160"/>
      <c r="CGN13" s="160"/>
      <c r="CGO13" s="160"/>
      <c r="CGP13" s="160"/>
      <c r="CGQ13" s="160"/>
      <c r="CGR13" s="160"/>
      <c r="CGS13" s="160"/>
      <c r="CGT13" s="160"/>
      <c r="CGU13" s="160"/>
      <c r="CGV13" s="160"/>
      <c r="CGW13" s="160"/>
      <c r="CGX13" s="160"/>
      <c r="CGY13" s="160"/>
      <c r="CGZ13" s="160"/>
      <c r="CHA13" s="160"/>
      <c r="CHB13" s="160"/>
      <c r="CHC13" s="160"/>
      <c r="CHD13" s="160"/>
      <c r="CHE13" s="160"/>
      <c r="CHF13" s="160"/>
      <c r="CHG13" s="160"/>
      <c r="CHH13" s="160"/>
      <c r="CHI13" s="160"/>
      <c r="CHJ13" s="160"/>
      <c r="CHK13" s="160"/>
      <c r="CHL13" s="160"/>
      <c r="CHM13" s="160"/>
      <c r="CHN13" s="160"/>
      <c r="CHO13" s="160"/>
      <c r="CHP13" s="160"/>
      <c r="CHQ13" s="160"/>
      <c r="CHR13" s="160"/>
      <c r="CHS13" s="160"/>
      <c r="CHT13" s="160"/>
      <c r="CHU13" s="160"/>
      <c r="CHV13" s="160"/>
      <c r="CHW13" s="160"/>
      <c r="CHX13" s="160"/>
      <c r="CHY13" s="160"/>
      <c r="CHZ13" s="160"/>
      <c r="CIA13" s="160"/>
      <c r="CIB13" s="160"/>
      <c r="CIC13" s="160"/>
      <c r="CID13" s="160"/>
      <c r="CIE13" s="160"/>
      <c r="CIF13" s="160"/>
      <c r="CIG13" s="160"/>
      <c r="CIH13" s="160"/>
      <c r="CII13" s="160"/>
      <c r="CIJ13" s="160"/>
      <c r="CIK13" s="160"/>
      <c r="CIL13" s="160"/>
      <c r="CIM13" s="160"/>
      <c r="CIN13" s="160"/>
      <c r="CIO13" s="160"/>
      <c r="CIP13" s="160"/>
      <c r="CIQ13" s="160"/>
      <c r="CIR13" s="160"/>
      <c r="CIS13" s="160"/>
      <c r="CIT13" s="160"/>
      <c r="CIU13" s="160"/>
      <c r="CIV13" s="160"/>
      <c r="CIW13" s="160"/>
      <c r="CIX13" s="160"/>
      <c r="CIY13" s="160"/>
      <c r="CIZ13" s="160"/>
      <c r="CJA13" s="160"/>
      <c r="CJB13" s="160"/>
      <c r="CJC13" s="160"/>
      <c r="CJD13" s="160"/>
      <c r="CJE13" s="160"/>
      <c r="CJF13" s="160"/>
      <c r="CJG13" s="160"/>
      <c r="CJH13" s="160"/>
      <c r="CJI13" s="160"/>
      <c r="CJJ13" s="160"/>
      <c r="CJK13" s="160"/>
      <c r="CJL13" s="160"/>
      <c r="CJM13" s="160"/>
      <c r="CJN13" s="160"/>
      <c r="CJO13" s="160"/>
      <c r="CJP13" s="160"/>
      <c r="CJQ13" s="160"/>
      <c r="CJR13" s="160"/>
      <c r="CJS13" s="160"/>
      <c r="CJT13" s="160"/>
      <c r="CJU13" s="160"/>
      <c r="CJV13" s="160"/>
      <c r="CJW13" s="160"/>
      <c r="CJX13" s="160"/>
      <c r="CJY13" s="160"/>
      <c r="CJZ13" s="160"/>
      <c r="CKA13" s="160"/>
      <c r="CKB13" s="160"/>
      <c r="CKC13" s="160"/>
      <c r="CKD13" s="160"/>
      <c r="CKE13" s="160"/>
      <c r="CKF13" s="160"/>
      <c r="CKG13" s="160"/>
      <c r="CKH13" s="160"/>
      <c r="CKI13" s="160"/>
      <c r="CKJ13" s="160"/>
      <c r="CKK13" s="160"/>
      <c r="CKL13" s="160"/>
      <c r="CKM13" s="160"/>
      <c r="CKN13" s="160"/>
      <c r="CKO13" s="160"/>
      <c r="CKP13" s="160"/>
      <c r="CKQ13" s="160"/>
      <c r="CKR13" s="160"/>
      <c r="CKS13" s="160"/>
      <c r="CKT13" s="160"/>
      <c r="CKU13" s="160"/>
      <c r="CKV13" s="160"/>
      <c r="CKW13" s="160"/>
      <c r="CKX13" s="160"/>
      <c r="CKY13" s="160"/>
      <c r="CKZ13" s="160"/>
      <c r="CLA13" s="160"/>
      <c r="CLB13" s="160"/>
      <c r="CLC13" s="160"/>
      <c r="CLD13" s="160"/>
      <c r="CLE13" s="160"/>
      <c r="CLF13" s="160"/>
      <c r="CLG13" s="160"/>
      <c r="CLH13" s="160"/>
      <c r="CLI13" s="160"/>
      <c r="CLJ13" s="160"/>
      <c r="CLK13" s="160"/>
      <c r="CLL13" s="160"/>
      <c r="CLM13" s="160"/>
      <c r="CLN13" s="160"/>
      <c r="CLO13" s="160"/>
      <c r="CLP13" s="160"/>
      <c r="CLQ13" s="160"/>
      <c r="CLR13" s="160"/>
      <c r="CLS13" s="160"/>
      <c r="CLT13" s="160"/>
      <c r="CLU13" s="160"/>
      <c r="CLV13" s="160"/>
      <c r="CLW13" s="160"/>
      <c r="CLX13" s="160"/>
      <c r="CLY13" s="160"/>
      <c r="CLZ13" s="160"/>
      <c r="CMA13" s="160"/>
      <c r="CMB13" s="160"/>
      <c r="CMC13" s="160"/>
      <c r="CMD13" s="160"/>
      <c r="CME13" s="160"/>
      <c r="CMF13" s="160"/>
      <c r="CMG13" s="160"/>
      <c r="CMH13" s="160"/>
      <c r="CMI13" s="160"/>
      <c r="CMJ13" s="160"/>
      <c r="CMK13" s="160"/>
      <c r="CML13" s="160"/>
      <c r="CMM13" s="160"/>
      <c r="CMN13" s="160"/>
      <c r="CMO13" s="160"/>
      <c r="CMP13" s="160"/>
      <c r="CMQ13" s="160"/>
      <c r="CMR13" s="160"/>
      <c r="CMS13" s="160"/>
      <c r="CMT13" s="160"/>
      <c r="CMU13" s="160"/>
      <c r="CMV13" s="160"/>
      <c r="CMW13" s="160"/>
      <c r="CMX13" s="160"/>
      <c r="CMY13" s="160"/>
      <c r="CMZ13" s="160"/>
      <c r="CNA13" s="160"/>
      <c r="CNB13" s="160"/>
      <c r="CNC13" s="160"/>
      <c r="CND13" s="160"/>
      <c r="CNE13" s="160"/>
      <c r="CNF13" s="160"/>
      <c r="CNG13" s="160"/>
      <c r="CNH13" s="160"/>
      <c r="CNI13" s="160"/>
      <c r="CNJ13" s="160"/>
      <c r="CNK13" s="160"/>
      <c r="CNL13" s="160"/>
      <c r="CNM13" s="160"/>
      <c r="CNN13" s="160"/>
      <c r="CNO13" s="160"/>
      <c r="CNP13" s="160"/>
      <c r="CNQ13" s="160"/>
      <c r="CNR13" s="160"/>
      <c r="CNS13" s="160"/>
      <c r="CNT13" s="160"/>
      <c r="CNU13" s="160"/>
      <c r="CNV13" s="160"/>
      <c r="CNW13" s="160"/>
      <c r="CNX13" s="160"/>
      <c r="CNY13" s="160"/>
      <c r="CNZ13" s="160"/>
      <c r="COA13" s="160"/>
      <c r="COB13" s="160"/>
      <c r="COC13" s="160"/>
      <c r="COD13" s="160"/>
      <c r="COE13" s="160"/>
      <c r="COF13" s="160"/>
      <c r="COG13" s="160"/>
      <c r="COH13" s="160"/>
      <c r="COI13" s="160"/>
      <c r="COJ13" s="160"/>
      <c r="COK13" s="160"/>
      <c r="COL13" s="160"/>
      <c r="COM13" s="160"/>
      <c r="CON13" s="160"/>
      <c r="COO13" s="160"/>
      <c r="COP13" s="160"/>
      <c r="COQ13" s="160"/>
      <c r="COR13" s="160"/>
      <c r="COS13" s="160"/>
      <c r="COT13" s="160"/>
      <c r="COU13" s="160"/>
      <c r="COV13" s="160"/>
      <c r="COW13" s="160"/>
      <c r="COX13" s="160"/>
      <c r="COY13" s="160"/>
      <c r="COZ13" s="160"/>
      <c r="CPA13" s="160"/>
      <c r="CPB13" s="160"/>
      <c r="CPC13" s="160"/>
      <c r="CPD13" s="160"/>
      <c r="CPE13" s="160"/>
      <c r="CPF13" s="160"/>
      <c r="CPG13" s="160"/>
      <c r="CPH13" s="160"/>
      <c r="CPI13" s="160"/>
      <c r="CPJ13" s="160"/>
      <c r="CPK13" s="160"/>
      <c r="CPL13" s="160"/>
      <c r="CPM13" s="160"/>
      <c r="CPN13" s="160"/>
      <c r="CPO13" s="160"/>
      <c r="CPP13" s="160"/>
      <c r="CPQ13" s="160"/>
      <c r="CPR13" s="160"/>
      <c r="CPS13" s="160"/>
      <c r="CPT13" s="160"/>
      <c r="CPU13" s="160"/>
      <c r="CPV13" s="160"/>
      <c r="CPW13" s="160"/>
      <c r="CPX13" s="160"/>
      <c r="CPY13" s="160"/>
      <c r="CPZ13" s="160"/>
      <c r="CQA13" s="160"/>
      <c r="CQB13" s="160"/>
      <c r="CQC13" s="160"/>
      <c r="CQD13" s="160"/>
      <c r="CQE13" s="160"/>
      <c r="CQF13" s="160"/>
      <c r="CQG13" s="160"/>
      <c r="CQH13" s="160"/>
      <c r="CQI13" s="160"/>
      <c r="CQJ13" s="160"/>
      <c r="CQK13" s="160"/>
      <c r="CQL13" s="160"/>
      <c r="CQM13" s="160"/>
      <c r="CQN13" s="160"/>
      <c r="CQO13" s="160"/>
      <c r="CQP13" s="160"/>
      <c r="CQQ13" s="160"/>
      <c r="CQR13" s="160"/>
      <c r="CQS13" s="160"/>
      <c r="CQT13" s="160"/>
      <c r="CQU13" s="160"/>
      <c r="CQV13" s="160"/>
      <c r="CQW13" s="160"/>
      <c r="CQX13" s="160"/>
      <c r="CQY13" s="160"/>
      <c r="CQZ13" s="160"/>
      <c r="CRA13" s="160"/>
      <c r="CRB13" s="160"/>
      <c r="CRC13" s="160"/>
      <c r="CRD13" s="160"/>
      <c r="CRE13" s="160"/>
      <c r="CRF13" s="160"/>
      <c r="CRG13" s="160"/>
      <c r="CRH13" s="160"/>
      <c r="CRI13" s="160"/>
      <c r="CRJ13" s="160"/>
      <c r="CRK13" s="160"/>
      <c r="CRL13" s="160"/>
      <c r="CRM13" s="160"/>
      <c r="CRN13" s="160"/>
      <c r="CRO13" s="160"/>
      <c r="CRP13" s="160"/>
      <c r="CRQ13" s="160"/>
      <c r="CRR13" s="160"/>
      <c r="CRS13" s="160"/>
      <c r="CRT13" s="160"/>
      <c r="CRU13" s="160"/>
      <c r="CRV13" s="160"/>
      <c r="CRW13" s="160"/>
      <c r="CRX13" s="160"/>
      <c r="CRY13" s="160"/>
      <c r="CRZ13" s="160"/>
      <c r="CSA13" s="160"/>
      <c r="CSB13" s="160"/>
      <c r="CSC13" s="160"/>
      <c r="CSD13" s="160"/>
      <c r="CSE13" s="160"/>
      <c r="CSF13" s="160"/>
      <c r="CSG13" s="160"/>
      <c r="CSH13" s="160"/>
      <c r="CSI13" s="160"/>
      <c r="CSJ13" s="160"/>
      <c r="CSK13" s="160"/>
      <c r="CSL13" s="160"/>
      <c r="CSM13" s="160"/>
      <c r="CSN13" s="160"/>
      <c r="CSO13" s="160"/>
      <c r="CSP13" s="160"/>
      <c r="CSQ13" s="160"/>
      <c r="CSR13" s="160"/>
      <c r="CSS13" s="160"/>
      <c r="CST13" s="160"/>
      <c r="CSU13" s="160"/>
      <c r="CSV13" s="160"/>
      <c r="CSW13" s="160"/>
      <c r="CSX13" s="160"/>
      <c r="CSY13" s="160"/>
      <c r="CSZ13" s="160"/>
      <c r="CTA13" s="160"/>
      <c r="CTB13" s="160"/>
      <c r="CTC13" s="160"/>
      <c r="CTD13" s="160"/>
      <c r="CTE13" s="160"/>
      <c r="CTF13" s="160"/>
      <c r="CTG13" s="160"/>
      <c r="CTH13" s="160"/>
      <c r="CTI13" s="160"/>
      <c r="CTJ13" s="160"/>
      <c r="CTK13" s="160"/>
      <c r="CTL13" s="160"/>
      <c r="CTM13" s="160"/>
      <c r="CTN13" s="160"/>
      <c r="CTO13" s="160"/>
      <c r="CTP13" s="160"/>
      <c r="CTQ13" s="160"/>
      <c r="CTR13" s="160"/>
      <c r="CTS13" s="160"/>
      <c r="CTT13" s="160"/>
      <c r="CTU13" s="160"/>
      <c r="CTV13" s="160"/>
      <c r="CTW13" s="160"/>
      <c r="CTX13" s="160"/>
      <c r="CTY13" s="160"/>
      <c r="CTZ13" s="160"/>
      <c r="CUA13" s="160"/>
      <c r="CUB13" s="160"/>
      <c r="CUC13" s="160"/>
      <c r="CUD13" s="160"/>
      <c r="CUE13" s="160"/>
      <c r="CUF13" s="160"/>
      <c r="CUG13" s="160"/>
      <c r="CUH13" s="160"/>
      <c r="CUI13" s="160"/>
      <c r="CUJ13" s="160"/>
      <c r="CUK13" s="160"/>
      <c r="CUL13" s="160"/>
      <c r="CUM13" s="160"/>
      <c r="CUN13" s="160"/>
      <c r="CUO13" s="160"/>
      <c r="CUP13" s="160"/>
      <c r="CUQ13" s="160"/>
      <c r="CUR13" s="160"/>
      <c r="CUS13" s="160"/>
      <c r="CUT13" s="160"/>
      <c r="CUU13" s="160"/>
      <c r="CUV13" s="160"/>
      <c r="CUW13" s="160"/>
      <c r="CUX13" s="160"/>
      <c r="CUY13" s="160"/>
      <c r="CUZ13" s="160"/>
      <c r="CVA13" s="160"/>
      <c r="CVB13" s="160"/>
      <c r="CVC13" s="160"/>
      <c r="CVD13" s="160"/>
      <c r="CVE13" s="160"/>
      <c r="CVF13" s="160"/>
      <c r="CVG13" s="160"/>
      <c r="CVH13" s="160"/>
      <c r="CVI13" s="160"/>
      <c r="CVJ13" s="160"/>
      <c r="CVK13" s="160"/>
      <c r="CVL13" s="160"/>
      <c r="CVM13" s="160"/>
      <c r="CVN13" s="160"/>
      <c r="CVO13" s="160"/>
      <c r="CVP13" s="160"/>
      <c r="CVQ13" s="160"/>
      <c r="CVR13" s="160"/>
      <c r="CVS13" s="160"/>
      <c r="CVT13" s="160"/>
      <c r="CVU13" s="160"/>
      <c r="CVV13" s="160"/>
      <c r="CVW13" s="160"/>
      <c r="CVX13" s="160"/>
      <c r="CVY13" s="160"/>
      <c r="CVZ13" s="160"/>
      <c r="CWA13" s="160"/>
      <c r="CWB13" s="160"/>
      <c r="CWC13" s="160"/>
      <c r="CWD13" s="160"/>
      <c r="CWE13" s="160"/>
      <c r="CWF13" s="160"/>
      <c r="CWG13" s="160"/>
      <c r="CWH13" s="160"/>
      <c r="CWI13" s="160"/>
      <c r="CWJ13" s="160"/>
      <c r="CWK13" s="160"/>
      <c r="CWL13" s="160"/>
      <c r="CWM13" s="160"/>
      <c r="CWN13" s="160"/>
      <c r="CWO13" s="160"/>
      <c r="CWP13" s="160"/>
      <c r="CWQ13" s="160"/>
      <c r="CWR13" s="160"/>
      <c r="CWS13" s="160"/>
      <c r="CWT13" s="160"/>
      <c r="CWU13" s="160"/>
      <c r="CWV13" s="160"/>
      <c r="CWW13" s="160"/>
      <c r="CWX13" s="160"/>
      <c r="CWY13" s="160"/>
      <c r="CWZ13" s="160"/>
      <c r="CXA13" s="160"/>
      <c r="CXB13" s="160"/>
      <c r="CXC13" s="160"/>
      <c r="CXD13" s="160"/>
      <c r="CXE13" s="160"/>
      <c r="CXF13" s="160"/>
      <c r="CXG13" s="160"/>
      <c r="CXH13" s="160"/>
      <c r="CXI13" s="160"/>
      <c r="CXJ13" s="160"/>
      <c r="CXK13" s="160"/>
      <c r="CXL13" s="160"/>
      <c r="CXM13" s="160"/>
      <c r="CXN13" s="160"/>
      <c r="CXO13" s="160"/>
      <c r="CXP13" s="160"/>
      <c r="CXQ13" s="160"/>
      <c r="CXR13" s="160"/>
      <c r="CXS13" s="160"/>
      <c r="CXT13" s="160"/>
      <c r="CXU13" s="160"/>
      <c r="CXV13" s="160"/>
      <c r="CXW13" s="160"/>
      <c r="CXX13" s="160"/>
      <c r="CXY13" s="160"/>
      <c r="CXZ13" s="160"/>
      <c r="CYA13" s="160"/>
      <c r="CYB13" s="160"/>
      <c r="CYC13" s="160"/>
      <c r="CYD13" s="160"/>
      <c r="CYE13" s="160"/>
      <c r="CYF13" s="160"/>
      <c r="CYG13" s="160"/>
      <c r="CYH13" s="160"/>
      <c r="CYI13" s="160"/>
      <c r="CYJ13" s="160"/>
      <c r="CYK13" s="160"/>
      <c r="CYL13" s="160"/>
      <c r="CYM13" s="160"/>
      <c r="CYN13" s="160"/>
      <c r="CYO13" s="160"/>
      <c r="CYP13" s="160"/>
      <c r="CYQ13" s="160"/>
      <c r="CYR13" s="160"/>
      <c r="CYS13" s="160"/>
      <c r="CYT13" s="160"/>
      <c r="CYU13" s="160"/>
      <c r="CYV13" s="160"/>
      <c r="CYW13" s="160"/>
      <c r="CYX13" s="160"/>
      <c r="CYY13" s="160"/>
      <c r="CYZ13" s="160"/>
      <c r="CZA13" s="160"/>
      <c r="CZB13" s="160"/>
      <c r="CZC13" s="160"/>
      <c r="CZD13" s="160"/>
      <c r="CZE13" s="160"/>
      <c r="CZF13" s="160"/>
      <c r="CZG13" s="160"/>
      <c r="CZH13" s="160"/>
      <c r="CZI13" s="160"/>
      <c r="CZJ13" s="160"/>
      <c r="CZK13" s="160"/>
      <c r="CZL13" s="160"/>
      <c r="CZM13" s="160"/>
      <c r="CZN13" s="160"/>
      <c r="CZO13" s="160"/>
      <c r="CZP13" s="160"/>
      <c r="CZQ13" s="160"/>
      <c r="CZR13" s="160"/>
      <c r="CZS13" s="160"/>
      <c r="CZT13" s="160"/>
      <c r="CZU13" s="160"/>
      <c r="CZV13" s="160"/>
      <c r="CZW13" s="160"/>
      <c r="CZX13" s="160"/>
      <c r="CZY13" s="160"/>
      <c r="CZZ13" s="160"/>
      <c r="DAA13" s="160"/>
      <c r="DAB13" s="160"/>
      <c r="DAC13" s="160"/>
      <c r="DAD13" s="160"/>
      <c r="DAE13" s="160"/>
      <c r="DAF13" s="160"/>
      <c r="DAG13" s="160"/>
      <c r="DAH13" s="160"/>
      <c r="DAI13" s="160"/>
      <c r="DAJ13" s="160"/>
      <c r="DAK13" s="160"/>
      <c r="DAL13" s="160"/>
      <c r="DAM13" s="160"/>
      <c r="DAN13" s="160"/>
      <c r="DAO13" s="160"/>
      <c r="DAP13" s="160"/>
      <c r="DAQ13" s="160"/>
      <c r="DAR13" s="160"/>
      <c r="DAS13" s="160"/>
      <c r="DAT13" s="160"/>
      <c r="DAU13" s="160"/>
      <c r="DAV13" s="160"/>
      <c r="DAW13" s="160"/>
      <c r="DAX13" s="160"/>
      <c r="DAY13" s="160"/>
      <c r="DAZ13" s="160"/>
      <c r="DBA13" s="160"/>
      <c r="DBB13" s="160"/>
      <c r="DBC13" s="160"/>
      <c r="DBD13" s="160"/>
      <c r="DBE13" s="160"/>
      <c r="DBF13" s="160"/>
      <c r="DBG13" s="160"/>
      <c r="DBH13" s="160"/>
      <c r="DBI13" s="160"/>
      <c r="DBJ13" s="160"/>
      <c r="DBK13" s="160"/>
      <c r="DBL13" s="160"/>
      <c r="DBM13" s="160"/>
      <c r="DBN13" s="160"/>
      <c r="DBO13" s="160"/>
      <c r="DBP13" s="160"/>
      <c r="DBQ13" s="160"/>
      <c r="DBR13" s="160"/>
      <c r="DBS13" s="160"/>
      <c r="DBT13" s="160"/>
      <c r="DBU13" s="160"/>
      <c r="DBV13" s="160"/>
      <c r="DBW13" s="160"/>
      <c r="DBX13" s="160"/>
      <c r="DBY13" s="160"/>
      <c r="DBZ13" s="160"/>
      <c r="DCA13" s="160"/>
      <c r="DCB13" s="160"/>
      <c r="DCC13" s="160"/>
      <c r="DCD13" s="160"/>
      <c r="DCE13" s="160"/>
      <c r="DCF13" s="160"/>
      <c r="DCG13" s="160"/>
      <c r="DCH13" s="160"/>
      <c r="DCI13" s="160"/>
      <c r="DCJ13" s="160"/>
      <c r="DCK13" s="160"/>
      <c r="DCL13" s="160"/>
      <c r="DCM13" s="160"/>
      <c r="DCN13" s="160"/>
      <c r="DCO13" s="160"/>
      <c r="DCP13" s="160"/>
      <c r="DCQ13" s="160"/>
      <c r="DCR13" s="160"/>
      <c r="DCS13" s="160"/>
      <c r="DCT13" s="160"/>
      <c r="DCU13" s="160"/>
      <c r="DCV13" s="160"/>
      <c r="DCW13" s="160"/>
      <c r="DCX13" s="160"/>
      <c r="DCY13" s="160"/>
      <c r="DCZ13" s="160"/>
      <c r="DDA13" s="160"/>
      <c r="DDB13" s="160"/>
      <c r="DDC13" s="160"/>
      <c r="DDD13" s="160"/>
      <c r="DDE13" s="160"/>
      <c r="DDF13" s="160"/>
      <c r="DDG13" s="160"/>
      <c r="DDH13" s="160"/>
      <c r="DDI13" s="160"/>
      <c r="DDJ13" s="160"/>
      <c r="DDK13" s="160"/>
      <c r="DDL13" s="160"/>
      <c r="DDM13" s="160"/>
      <c r="DDN13" s="160"/>
      <c r="DDO13" s="160"/>
      <c r="DDP13" s="160"/>
      <c r="DDQ13" s="160"/>
      <c r="DDR13" s="160"/>
      <c r="DDS13" s="160"/>
      <c r="DDT13" s="160"/>
      <c r="DDU13" s="160"/>
      <c r="DDV13" s="160"/>
      <c r="DDW13" s="160"/>
      <c r="DDX13" s="160"/>
      <c r="DDY13" s="160"/>
      <c r="DDZ13" s="160"/>
      <c r="DEA13" s="160"/>
      <c r="DEB13" s="160"/>
      <c r="DEC13" s="160"/>
      <c r="DED13" s="160"/>
      <c r="DEE13" s="160"/>
      <c r="DEF13" s="160"/>
      <c r="DEG13" s="160"/>
      <c r="DEH13" s="160"/>
      <c r="DEI13" s="160"/>
      <c r="DEJ13" s="160"/>
      <c r="DEK13" s="160"/>
      <c r="DEL13" s="160"/>
      <c r="DEM13" s="160"/>
      <c r="DEN13" s="160"/>
      <c r="DEO13" s="160"/>
      <c r="DEP13" s="160"/>
      <c r="DEQ13" s="160"/>
      <c r="DER13" s="160"/>
      <c r="DES13" s="160"/>
      <c r="DET13" s="160"/>
      <c r="DEU13" s="160"/>
      <c r="DEV13" s="160"/>
      <c r="DEW13" s="160"/>
      <c r="DEX13" s="160"/>
      <c r="DEY13" s="160"/>
      <c r="DEZ13" s="160"/>
      <c r="DFA13" s="160"/>
      <c r="DFB13" s="160"/>
      <c r="DFC13" s="160"/>
      <c r="DFD13" s="160"/>
      <c r="DFE13" s="160"/>
      <c r="DFF13" s="160"/>
      <c r="DFG13" s="160"/>
      <c r="DFH13" s="160"/>
      <c r="DFI13" s="160"/>
      <c r="DFJ13" s="160"/>
      <c r="DFK13" s="160"/>
      <c r="DFL13" s="160"/>
      <c r="DFM13" s="160"/>
      <c r="DFN13" s="160"/>
      <c r="DFO13" s="160"/>
      <c r="DFP13" s="160"/>
      <c r="DFQ13" s="160"/>
      <c r="DFR13" s="160"/>
      <c r="DFS13" s="160"/>
      <c r="DFT13" s="160"/>
      <c r="DFU13" s="160"/>
      <c r="DFV13" s="160"/>
      <c r="DFW13" s="160"/>
      <c r="DFX13" s="160"/>
      <c r="DFY13" s="160"/>
      <c r="DFZ13" s="160"/>
      <c r="DGA13" s="160"/>
      <c r="DGB13" s="160"/>
      <c r="DGC13" s="160"/>
      <c r="DGD13" s="160"/>
      <c r="DGE13" s="160"/>
      <c r="DGF13" s="160"/>
      <c r="DGG13" s="160"/>
      <c r="DGH13" s="160"/>
      <c r="DGI13" s="160"/>
      <c r="DGJ13" s="160"/>
      <c r="DGK13" s="160"/>
      <c r="DGL13" s="160"/>
      <c r="DGM13" s="160"/>
      <c r="DGN13" s="160"/>
      <c r="DGO13" s="160"/>
      <c r="DGP13" s="160"/>
      <c r="DGQ13" s="160"/>
      <c r="DGR13" s="160"/>
      <c r="DGS13" s="160"/>
      <c r="DGT13" s="160"/>
      <c r="DGU13" s="160"/>
      <c r="DGV13" s="160"/>
      <c r="DGW13" s="160"/>
      <c r="DGX13" s="160"/>
      <c r="DGY13" s="160"/>
      <c r="DGZ13" s="160"/>
      <c r="DHA13" s="160"/>
      <c r="DHB13" s="160"/>
      <c r="DHC13" s="160"/>
      <c r="DHD13" s="160"/>
      <c r="DHE13" s="160"/>
      <c r="DHF13" s="160"/>
      <c r="DHG13" s="160"/>
      <c r="DHH13" s="160"/>
      <c r="DHI13" s="160"/>
      <c r="DHJ13" s="160"/>
      <c r="DHK13" s="160"/>
      <c r="DHL13" s="160"/>
      <c r="DHM13" s="160"/>
      <c r="DHN13" s="160"/>
      <c r="DHO13" s="160"/>
      <c r="DHP13" s="160"/>
      <c r="DHQ13" s="160"/>
      <c r="DHR13" s="160"/>
      <c r="DHS13" s="160"/>
      <c r="DHT13" s="160"/>
      <c r="DHU13" s="160"/>
      <c r="DHV13" s="160"/>
      <c r="DHW13" s="160"/>
      <c r="DHX13" s="160"/>
      <c r="DHY13" s="160"/>
      <c r="DHZ13" s="160"/>
      <c r="DIA13" s="160"/>
      <c r="DIB13" s="160"/>
      <c r="DIC13" s="160"/>
      <c r="DID13" s="160"/>
      <c r="DIE13" s="160"/>
      <c r="DIF13" s="160"/>
      <c r="DIG13" s="160"/>
      <c r="DIH13" s="160"/>
      <c r="DII13" s="160"/>
      <c r="DIJ13" s="160"/>
      <c r="DIK13" s="160"/>
      <c r="DIL13" s="160"/>
      <c r="DIM13" s="160"/>
      <c r="DIN13" s="160"/>
      <c r="DIO13" s="160"/>
      <c r="DIP13" s="160"/>
      <c r="DIQ13" s="160"/>
      <c r="DIR13" s="160"/>
      <c r="DIS13" s="160"/>
      <c r="DIT13" s="160"/>
      <c r="DIU13" s="160"/>
      <c r="DIV13" s="160"/>
      <c r="DIW13" s="160"/>
      <c r="DIX13" s="160"/>
      <c r="DIY13" s="160"/>
      <c r="DIZ13" s="160"/>
      <c r="DJA13" s="160"/>
      <c r="DJB13" s="160"/>
      <c r="DJC13" s="160"/>
      <c r="DJD13" s="160"/>
      <c r="DJE13" s="160"/>
      <c r="DJF13" s="160"/>
      <c r="DJG13" s="160"/>
      <c r="DJH13" s="160"/>
      <c r="DJI13" s="160"/>
      <c r="DJJ13" s="160"/>
      <c r="DJK13" s="160"/>
      <c r="DJL13" s="160"/>
      <c r="DJM13" s="160"/>
      <c r="DJN13" s="160"/>
      <c r="DJO13" s="160"/>
      <c r="DJP13" s="160"/>
      <c r="DJQ13" s="160"/>
      <c r="DJR13" s="160"/>
      <c r="DJS13" s="160"/>
      <c r="DJT13" s="160"/>
      <c r="DJU13" s="160"/>
      <c r="DJV13" s="160"/>
      <c r="DJW13" s="160"/>
      <c r="DJX13" s="160"/>
      <c r="DJY13" s="160"/>
      <c r="DJZ13" s="160"/>
      <c r="DKA13" s="160"/>
      <c r="DKB13" s="160"/>
      <c r="DKC13" s="160"/>
      <c r="DKD13" s="160"/>
      <c r="DKE13" s="160"/>
      <c r="DKF13" s="160"/>
      <c r="DKG13" s="160"/>
      <c r="DKH13" s="160"/>
      <c r="DKI13" s="160"/>
      <c r="DKJ13" s="160"/>
      <c r="DKK13" s="160"/>
      <c r="DKL13" s="160"/>
      <c r="DKM13" s="160"/>
      <c r="DKN13" s="160"/>
      <c r="DKO13" s="160"/>
      <c r="DKP13" s="160"/>
      <c r="DKQ13" s="160"/>
      <c r="DKR13" s="160"/>
      <c r="DKS13" s="160"/>
      <c r="DKT13" s="160"/>
      <c r="DKU13" s="160"/>
      <c r="DKV13" s="160"/>
      <c r="DKW13" s="160"/>
      <c r="DKX13" s="160"/>
      <c r="DKY13" s="160"/>
      <c r="DKZ13" s="160"/>
      <c r="DLA13" s="160"/>
      <c r="DLB13" s="160"/>
      <c r="DLC13" s="160"/>
      <c r="DLD13" s="160"/>
      <c r="DLE13" s="160"/>
      <c r="DLF13" s="160"/>
      <c r="DLG13" s="160"/>
      <c r="DLH13" s="160"/>
      <c r="DLI13" s="160"/>
      <c r="DLJ13" s="160"/>
      <c r="DLK13" s="160"/>
      <c r="DLL13" s="160"/>
      <c r="DLM13" s="160"/>
      <c r="DLN13" s="160"/>
      <c r="DLO13" s="160"/>
      <c r="DLP13" s="160"/>
      <c r="DLQ13" s="160"/>
      <c r="DLR13" s="160"/>
      <c r="DLS13" s="160"/>
      <c r="DLT13" s="160"/>
      <c r="DLU13" s="160"/>
      <c r="DLV13" s="160"/>
      <c r="DLW13" s="160"/>
      <c r="DLX13" s="160"/>
      <c r="DLY13" s="160"/>
      <c r="DLZ13" s="160"/>
      <c r="DMA13" s="160"/>
      <c r="DMB13" s="160"/>
      <c r="DMC13" s="160"/>
      <c r="DMD13" s="160"/>
      <c r="DME13" s="160"/>
      <c r="DMF13" s="160"/>
      <c r="DMG13" s="160"/>
      <c r="DMH13" s="160"/>
      <c r="DMI13" s="160"/>
      <c r="DMJ13" s="160"/>
      <c r="DMK13" s="160"/>
      <c r="DML13" s="160"/>
      <c r="DMM13" s="160"/>
      <c r="DMN13" s="160"/>
      <c r="DMO13" s="160"/>
      <c r="DMP13" s="160"/>
      <c r="DMQ13" s="160"/>
      <c r="DMR13" s="160"/>
      <c r="DMS13" s="160"/>
      <c r="DMT13" s="160"/>
      <c r="DMU13" s="160"/>
      <c r="DMV13" s="160"/>
      <c r="DMW13" s="160"/>
      <c r="DMX13" s="160"/>
      <c r="DMY13" s="160"/>
      <c r="DMZ13" s="160"/>
      <c r="DNA13" s="160"/>
      <c r="DNB13" s="160"/>
      <c r="DNC13" s="160"/>
      <c r="DND13" s="160"/>
      <c r="DNE13" s="160"/>
      <c r="DNF13" s="160"/>
      <c r="DNG13" s="160"/>
      <c r="DNH13" s="160"/>
      <c r="DNI13" s="160"/>
      <c r="DNJ13" s="160"/>
      <c r="DNK13" s="160"/>
      <c r="DNL13" s="160"/>
      <c r="DNM13" s="160"/>
      <c r="DNN13" s="160"/>
      <c r="DNO13" s="160"/>
      <c r="DNP13" s="160"/>
      <c r="DNQ13" s="160"/>
      <c r="DNR13" s="160"/>
      <c r="DNS13" s="160"/>
      <c r="DNT13" s="160"/>
      <c r="DNU13" s="160"/>
      <c r="DNV13" s="160"/>
      <c r="DNW13" s="160"/>
      <c r="DNX13" s="160"/>
      <c r="DNY13" s="160"/>
      <c r="DNZ13" s="160"/>
      <c r="DOA13" s="160"/>
      <c r="DOB13" s="160"/>
      <c r="DOC13" s="160"/>
      <c r="DOD13" s="160"/>
      <c r="DOE13" s="160"/>
      <c r="DOF13" s="160"/>
      <c r="DOG13" s="160"/>
      <c r="DOH13" s="160"/>
      <c r="DOI13" s="160"/>
      <c r="DOJ13" s="160"/>
      <c r="DOK13" s="160"/>
      <c r="DOL13" s="160"/>
      <c r="DOM13" s="160"/>
      <c r="DON13" s="160"/>
      <c r="DOO13" s="160"/>
      <c r="DOP13" s="160"/>
      <c r="DOQ13" s="160"/>
      <c r="DOR13" s="160"/>
      <c r="DOS13" s="160"/>
      <c r="DOT13" s="160"/>
      <c r="DOU13" s="160"/>
      <c r="DOV13" s="160"/>
      <c r="DOW13" s="160"/>
      <c r="DOX13" s="160"/>
      <c r="DOY13" s="160"/>
      <c r="DOZ13" s="160"/>
      <c r="DPA13" s="160"/>
      <c r="DPB13" s="160"/>
      <c r="DPC13" s="160"/>
      <c r="DPD13" s="160"/>
      <c r="DPE13" s="160"/>
      <c r="DPF13" s="160"/>
      <c r="DPG13" s="160"/>
      <c r="DPH13" s="160"/>
      <c r="DPI13" s="160"/>
      <c r="DPJ13" s="160"/>
      <c r="DPK13" s="160"/>
      <c r="DPL13" s="160"/>
      <c r="DPM13" s="160"/>
      <c r="DPN13" s="160"/>
      <c r="DPO13" s="160"/>
      <c r="DPP13" s="160"/>
      <c r="DPQ13" s="160"/>
      <c r="DPR13" s="160"/>
      <c r="DPS13" s="160"/>
      <c r="DPT13" s="160"/>
      <c r="DPU13" s="160"/>
      <c r="DPV13" s="160"/>
      <c r="DPW13" s="160"/>
      <c r="DPX13" s="160"/>
      <c r="DPY13" s="160"/>
      <c r="DPZ13" s="160"/>
      <c r="DQA13" s="160"/>
      <c r="DQB13" s="160"/>
      <c r="DQC13" s="160"/>
      <c r="DQD13" s="160"/>
      <c r="DQE13" s="160"/>
      <c r="DQF13" s="160"/>
      <c r="DQG13" s="160"/>
      <c r="DQH13" s="160"/>
      <c r="DQI13" s="160"/>
      <c r="DQJ13" s="160"/>
      <c r="DQK13" s="160"/>
      <c r="DQL13" s="160"/>
      <c r="DQM13" s="160"/>
      <c r="DQN13" s="160"/>
      <c r="DQO13" s="160"/>
      <c r="DQP13" s="160"/>
      <c r="DQQ13" s="160"/>
      <c r="DQR13" s="160"/>
      <c r="DQS13" s="160"/>
      <c r="DQT13" s="160"/>
      <c r="DQU13" s="160"/>
      <c r="DQV13" s="160"/>
      <c r="DQW13" s="160"/>
      <c r="DQX13" s="160"/>
      <c r="DQY13" s="160"/>
      <c r="DQZ13" s="160"/>
      <c r="DRA13" s="160"/>
      <c r="DRB13" s="160"/>
      <c r="DRC13" s="160"/>
      <c r="DRD13" s="160"/>
      <c r="DRE13" s="160"/>
      <c r="DRF13" s="160"/>
      <c r="DRG13" s="160"/>
      <c r="DRH13" s="160"/>
      <c r="DRI13" s="160"/>
      <c r="DRJ13" s="160"/>
      <c r="DRK13" s="160"/>
      <c r="DRL13" s="160"/>
      <c r="DRM13" s="160"/>
      <c r="DRN13" s="160"/>
      <c r="DRO13" s="160"/>
      <c r="DRP13" s="160"/>
      <c r="DRQ13" s="160"/>
      <c r="DRR13" s="160"/>
      <c r="DRS13" s="160"/>
      <c r="DRT13" s="160"/>
      <c r="DRU13" s="160"/>
      <c r="DRV13" s="160"/>
      <c r="DRW13" s="160"/>
      <c r="DRX13" s="160"/>
      <c r="DRY13" s="160"/>
      <c r="DRZ13" s="160"/>
      <c r="DSA13" s="160"/>
      <c r="DSB13" s="160"/>
      <c r="DSC13" s="160"/>
      <c r="DSD13" s="160"/>
      <c r="DSE13" s="160"/>
      <c r="DSF13" s="160"/>
      <c r="DSG13" s="160"/>
      <c r="DSH13" s="160"/>
      <c r="DSI13" s="160"/>
      <c r="DSJ13" s="160"/>
      <c r="DSK13" s="160"/>
      <c r="DSL13" s="160"/>
      <c r="DSM13" s="160"/>
      <c r="DSN13" s="160"/>
      <c r="DSO13" s="160"/>
      <c r="DSP13" s="160"/>
      <c r="DSQ13" s="160"/>
      <c r="DSR13" s="160"/>
      <c r="DSS13" s="160"/>
      <c r="DST13" s="160"/>
      <c r="DSU13" s="160"/>
      <c r="DSV13" s="160"/>
      <c r="DSW13" s="160"/>
      <c r="DSX13" s="160"/>
      <c r="DSY13" s="160"/>
      <c r="DSZ13" s="160"/>
      <c r="DTA13" s="160"/>
      <c r="DTB13" s="160"/>
      <c r="DTC13" s="160"/>
      <c r="DTD13" s="160"/>
      <c r="DTE13" s="160"/>
      <c r="DTF13" s="160"/>
      <c r="DTG13" s="160"/>
      <c r="DTH13" s="160"/>
      <c r="DTI13" s="160"/>
      <c r="DTJ13" s="160"/>
      <c r="DTK13" s="160"/>
      <c r="DTL13" s="160"/>
      <c r="DTM13" s="160"/>
      <c r="DTN13" s="160"/>
      <c r="DTO13" s="160"/>
      <c r="DTP13" s="160"/>
      <c r="DTQ13" s="160"/>
      <c r="DTR13" s="160"/>
      <c r="DTS13" s="160"/>
      <c r="DTT13" s="160"/>
      <c r="DTU13" s="160"/>
      <c r="DTV13" s="160"/>
      <c r="DTW13" s="160"/>
      <c r="DTX13" s="160"/>
      <c r="DTY13" s="160"/>
      <c r="DTZ13" s="160"/>
      <c r="DUA13" s="160"/>
      <c r="DUB13" s="160"/>
      <c r="DUC13" s="160"/>
      <c r="DUD13" s="160"/>
      <c r="DUE13" s="160"/>
      <c r="DUF13" s="160"/>
      <c r="DUG13" s="160"/>
      <c r="DUH13" s="160"/>
      <c r="DUI13" s="160"/>
      <c r="DUJ13" s="160"/>
      <c r="DUK13" s="160"/>
      <c r="DUL13" s="160"/>
      <c r="DUM13" s="160"/>
      <c r="DUN13" s="160"/>
      <c r="DUO13" s="160"/>
      <c r="DUP13" s="160"/>
      <c r="DUQ13" s="160"/>
      <c r="DUR13" s="160"/>
      <c r="DUS13" s="160"/>
      <c r="DUT13" s="160"/>
      <c r="DUU13" s="160"/>
      <c r="DUV13" s="160"/>
      <c r="DUW13" s="160"/>
      <c r="DUX13" s="160"/>
      <c r="DUY13" s="160"/>
      <c r="DUZ13" s="160"/>
      <c r="DVA13" s="160"/>
      <c r="DVB13" s="160"/>
      <c r="DVC13" s="160"/>
      <c r="DVD13" s="160"/>
      <c r="DVE13" s="160"/>
      <c r="DVF13" s="160"/>
      <c r="DVG13" s="160"/>
      <c r="DVH13" s="160"/>
      <c r="DVI13" s="160"/>
      <c r="DVJ13" s="160"/>
      <c r="DVK13" s="160"/>
      <c r="DVL13" s="160"/>
      <c r="DVM13" s="160"/>
      <c r="DVN13" s="160"/>
      <c r="DVO13" s="160"/>
      <c r="DVP13" s="160"/>
      <c r="DVQ13" s="160"/>
      <c r="DVR13" s="160"/>
      <c r="DVS13" s="160"/>
      <c r="DVT13" s="160"/>
      <c r="DVU13" s="160"/>
      <c r="DVV13" s="160"/>
      <c r="DVW13" s="160"/>
      <c r="DVX13" s="160"/>
      <c r="DVY13" s="160"/>
      <c r="DVZ13" s="160"/>
      <c r="DWA13" s="160"/>
      <c r="DWB13" s="160"/>
      <c r="DWC13" s="160"/>
      <c r="DWD13" s="160"/>
      <c r="DWE13" s="160"/>
      <c r="DWF13" s="160"/>
      <c r="DWG13" s="160"/>
      <c r="DWH13" s="160"/>
      <c r="DWI13" s="160"/>
      <c r="DWJ13" s="160"/>
      <c r="DWK13" s="160"/>
      <c r="DWL13" s="160"/>
      <c r="DWM13" s="160"/>
      <c r="DWN13" s="160"/>
      <c r="DWO13" s="160"/>
      <c r="DWP13" s="160"/>
      <c r="DWQ13" s="160"/>
      <c r="DWR13" s="160"/>
      <c r="DWS13" s="160"/>
      <c r="DWT13" s="160"/>
      <c r="DWU13" s="160"/>
      <c r="DWV13" s="160"/>
      <c r="DWW13" s="160"/>
      <c r="DWX13" s="160"/>
      <c r="DWY13" s="160"/>
      <c r="DWZ13" s="160"/>
      <c r="DXA13" s="160"/>
      <c r="DXB13" s="160"/>
      <c r="DXC13" s="160"/>
      <c r="DXD13" s="160"/>
      <c r="DXE13" s="160"/>
      <c r="DXF13" s="160"/>
      <c r="DXG13" s="160"/>
      <c r="DXH13" s="160"/>
      <c r="DXI13" s="160"/>
      <c r="DXJ13" s="160"/>
      <c r="DXK13" s="160"/>
      <c r="DXL13" s="160"/>
      <c r="DXM13" s="160"/>
      <c r="DXN13" s="160"/>
      <c r="DXO13" s="160"/>
      <c r="DXP13" s="160"/>
      <c r="DXQ13" s="160"/>
      <c r="DXR13" s="160"/>
      <c r="DXS13" s="160"/>
      <c r="DXT13" s="160"/>
      <c r="DXU13" s="160"/>
      <c r="DXV13" s="160"/>
      <c r="DXW13" s="160"/>
      <c r="DXX13" s="160"/>
      <c r="DXY13" s="160"/>
      <c r="DXZ13" s="160"/>
      <c r="DYA13" s="160"/>
      <c r="DYB13" s="160"/>
      <c r="DYC13" s="160"/>
      <c r="DYD13" s="160"/>
      <c r="DYE13" s="160"/>
      <c r="DYF13" s="160"/>
      <c r="DYG13" s="160"/>
      <c r="DYH13" s="160"/>
      <c r="DYI13" s="160"/>
      <c r="DYJ13" s="160"/>
      <c r="DYK13" s="160"/>
      <c r="DYL13" s="160"/>
      <c r="DYM13" s="160"/>
      <c r="DYN13" s="160"/>
      <c r="DYO13" s="160"/>
      <c r="DYP13" s="160"/>
      <c r="DYQ13" s="160"/>
      <c r="DYR13" s="160"/>
      <c r="DYS13" s="160"/>
      <c r="DYT13" s="160"/>
      <c r="DYU13" s="160"/>
      <c r="DYV13" s="160"/>
      <c r="DYW13" s="160"/>
      <c r="DYX13" s="160"/>
      <c r="DYY13" s="160"/>
      <c r="DYZ13" s="160"/>
      <c r="DZA13" s="160"/>
      <c r="DZB13" s="160"/>
      <c r="DZC13" s="160"/>
      <c r="DZD13" s="160"/>
      <c r="DZE13" s="160"/>
      <c r="DZF13" s="160"/>
      <c r="DZG13" s="160"/>
      <c r="DZH13" s="160"/>
      <c r="DZI13" s="160"/>
      <c r="DZJ13" s="160"/>
      <c r="DZK13" s="160"/>
      <c r="DZL13" s="160"/>
      <c r="DZM13" s="160"/>
      <c r="DZN13" s="160"/>
      <c r="DZO13" s="160"/>
      <c r="DZP13" s="160"/>
      <c r="DZQ13" s="160"/>
      <c r="DZR13" s="160"/>
      <c r="DZS13" s="160"/>
      <c r="DZT13" s="160"/>
      <c r="DZU13" s="160"/>
      <c r="DZV13" s="160"/>
      <c r="DZW13" s="160"/>
      <c r="DZX13" s="160"/>
      <c r="DZY13" s="160"/>
      <c r="DZZ13" s="160"/>
      <c r="EAA13" s="160"/>
      <c r="EAB13" s="160"/>
      <c r="EAC13" s="160"/>
      <c r="EAD13" s="160"/>
      <c r="EAE13" s="160"/>
      <c r="EAF13" s="160"/>
      <c r="EAG13" s="160"/>
      <c r="EAH13" s="160"/>
      <c r="EAI13" s="160"/>
      <c r="EAJ13" s="160"/>
      <c r="EAK13" s="160"/>
      <c r="EAL13" s="160"/>
      <c r="EAM13" s="160"/>
      <c r="EAN13" s="160"/>
      <c r="EAO13" s="160"/>
      <c r="EAP13" s="160"/>
      <c r="EAQ13" s="160"/>
      <c r="EAR13" s="160"/>
      <c r="EAS13" s="160"/>
      <c r="EAT13" s="160"/>
      <c r="EAU13" s="160"/>
      <c r="EAV13" s="160"/>
      <c r="EAW13" s="160"/>
      <c r="EAX13" s="160"/>
      <c r="EAY13" s="160"/>
      <c r="EAZ13" s="160"/>
      <c r="EBA13" s="160"/>
      <c r="EBB13" s="160"/>
      <c r="EBC13" s="160"/>
      <c r="EBD13" s="160"/>
      <c r="EBE13" s="160"/>
      <c r="EBF13" s="160"/>
      <c r="EBG13" s="160"/>
      <c r="EBH13" s="160"/>
      <c r="EBI13" s="160"/>
      <c r="EBJ13" s="160"/>
      <c r="EBK13" s="160"/>
      <c r="EBL13" s="160"/>
      <c r="EBM13" s="160"/>
      <c r="EBN13" s="160"/>
      <c r="EBO13" s="160"/>
      <c r="EBP13" s="160"/>
      <c r="EBQ13" s="160"/>
      <c r="EBR13" s="160"/>
      <c r="EBS13" s="160"/>
      <c r="EBT13" s="160"/>
      <c r="EBU13" s="160"/>
      <c r="EBV13" s="160"/>
      <c r="EBW13" s="160"/>
      <c r="EBX13" s="160"/>
      <c r="EBY13" s="160"/>
      <c r="EBZ13" s="160"/>
      <c r="ECA13" s="160"/>
      <c r="ECB13" s="160"/>
      <c r="ECC13" s="160"/>
      <c r="ECD13" s="160"/>
      <c r="ECE13" s="160"/>
      <c r="ECF13" s="160"/>
      <c r="ECG13" s="160"/>
      <c r="ECH13" s="160"/>
      <c r="ECI13" s="160"/>
      <c r="ECJ13" s="160"/>
      <c r="ECK13" s="160"/>
      <c r="ECL13" s="160"/>
      <c r="ECM13" s="160"/>
      <c r="ECN13" s="160"/>
      <c r="ECO13" s="160"/>
      <c r="ECP13" s="160"/>
      <c r="ECQ13" s="160"/>
      <c r="ECR13" s="160"/>
      <c r="ECS13" s="160"/>
      <c r="ECT13" s="160"/>
      <c r="ECU13" s="160"/>
      <c r="ECV13" s="160"/>
      <c r="ECW13" s="160"/>
      <c r="ECX13" s="160"/>
      <c r="ECY13" s="160"/>
      <c r="ECZ13" s="160"/>
      <c r="EDA13" s="160"/>
      <c r="EDB13" s="160"/>
      <c r="EDC13" s="160"/>
      <c r="EDD13" s="160"/>
      <c r="EDE13" s="160"/>
      <c r="EDF13" s="160"/>
      <c r="EDG13" s="160"/>
      <c r="EDH13" s="160"/>
      <c r="EDI13" s="160"/>
      <c r="EDJ13" s="160"/>
      <c r="EDK13" s="160"/>
      <c r="EDL13" s="160"/>
      <c r="EDM13" s="160"/>
      <c r="EDN13" s="160"/>
      <c r="EDO13" s="160"/>
      <c r="EDP13" s="160"/>
      <c r="EDQ13" s="160"/>
      <c r="EDR13" s="160"/>
      <c r="EDS13" s="160"/>
      <c r="EDT13" s="160"/>
      <c r="EDU13" s="160"/>
      <c r="EDV13" s="160"/>
      <c r="EDW13" s="160"/>
      <c r="EDX13" s="160"/>
      <c r="EDY13" s="160"/>
      <c r="EDZ13" s="160"/>
      <c r="EEA13" s="160"/>
      <c r="EEB13" s="160"/>
      <c r="EEC13" s="160"/>
      <c r="EED13" s="160"/>
      <c r="EEE13" s="160"/>
      <c r="EEF13" s="160"/>
      <c r="EEG13" s="160"/>
      <c r="EEH13" s="160"/>
      <c r="EEI13" s="160"/>
      <c r="EEJ13" s="160"/>
      <c r="EEK13" s="160"/>
      <c r="EEL13" s="160"/>
      <c r="EEM13" s="160"/>
      <c r="EEN13" s="160"/>
      <c r="EEO13" s="160"/>
      <c r="EEP13" s="160"/>
      <c r="EEQ13" s="160"/>
      <c r="EER13" s="160"/>
      <c r="EES13" s="160"/>
      <c r="EET13" s="160"/>
      <c r="EEU13" s="160"/>
      <c r="EEV13" s="160"/>
      <c r="EEW13" s="160"/>
      <c r="EEX13" s="160"/>
      <c r="EEY13" s="160"/>
      <c r="EEZ13" s="160"/>
      <c r="EFA13" s="160"/>
      <c r="EFB13" s="160"/>
      <c r="EFC13" s="160"/>
      <c r="EFD13" s="160"/>
      <c r="EFE13" s="160"/>
      <c r="EFF13" s="160"/>
      <c r="EFG13" s="160"/>
      <c r="EFH13" s="160"/>
      <c r="EFI13" s="160"/>
      <c r="EFJ13" s="160"/>
      <c r="EFK13" s="160"/>
      <c r="EFL13" s="160"/>
      <c r="EFM13" s="160"/>
      <c r="EFN13" s="160"/>
      <c r="EFO13" s="160"/>
      <c r="EFP13" s="160"/>
      <c r="EFQ13" s="160"/>
      <c r="EFR13" s="160"/>
      <c r="EFS13" s="160"/>
      <c r="EFT13" s="160"/>
      <c r="EFU13" s="160"/>
      <c r="EFV13" s="160"/>
      <c r="EFW13" s="160"/>
      <c r="EFX13" s="160"/>
      <c r="EFY13" s="160"/>
      <c r="EFZ13" s="160"/>
      <c r="EGA13" s="160"/>
      <c r="EGB13" s="160"/>
      <c r="EGC13" s="160"/>
      <c r="EGD13" s="160"/>
      <c r="EGE13" s="160"/>
      <c r="EGF13" s="160"/>
      <c r="EGG13" s="160"/>
      <c r="EGH13" s="160"/>
      <c r="EGI13" s="160"/>
      <c r="EGJ13" s="160"/>
      <c r="EGK13" s="160"/>
      <c r="EGL13" s="160"/>
      <c r="EGM13" s="160"/>
      <c r="EGN13" s="160"/>
      <c r="EGO13" s="160"/>
      <c r="EGP13" s="160"/>
      <c r="EGQ13" s="160"/>
      <c r="EGR13" s="160"/>
      <c r="EGS13" s="160"/>
      <c r="EGT13" s="160"/>
      <c r="EGU13" s="160"/>
      <c r="EGV13" s="160"/>
      <c r="EGW13" s="160"/>
      <c r="EGX13" s="160"/>
      <c r="EGY13" s="160"/>
      <c r="EGZ13" s="160"/>
      <c r="EHA13" s="160"/>
      <c r="EHB13" s="160"/>
      <c r="EHC13" s="160"/>
      <c r="EHD13" s="160"/>
      <c r="EHE13" s="160"/>
      <c r="EHF13" s="160"/>
      <c r="EHG13" s="160"/>
      <c r="EHH13" s="160"/>
      <c r="EHI13" s="160"/>
      <c r="EHJ13" s="160"/>
      <c r="EHK13" s="160"/>
      <c r="EHL13" s="160"/>
      <c r="EHM13" s="160"/>
      <c r="EHN13" s="160"/>
      <c r="EHO13" s="160"/>
      <c r="EHP13" s="160"/>
      <c r="EHQ13" s="160"/>
      <c r="EHR13" s="160"/>
      <c r="EHS13" s="160"/>
      <c r="EHT13" s="160"/>
      <c r="EHU13" s="160"/>
      <c r="EHV13" s="160"/>
      <c r="EHW13" s="160"/>
      <c r="EHX13" s="160"/>
      <c r="EHY13" s="160"/>
      <c r="EHZ13" s="160"/>
      <c r="EIA13" s="160"/>
      <c r="EIB13" s="160"/>
      <c r="EIC13" s="160"/>
      <c r="EID13" s="160"/>
      <c r="EIE13" s="160"/>
      <c r="EIF13" s="160"/>
      <c r="EIG13" s="160"/>
      <c r="EIH13" s="160"/>
      <c r="EII13" s="160"/>
      <c r="EIJ13" s="160"/>
      <c r="EIK13" s="160"/>
      <c r="EIL13" s="160"/>
      <c r="EIM13" s="160"/>
      <c r="EIN13" s="160"/>
      <c r="EIO13" s="160"/>
      <c r="EIP13" s="160"/>
      <c r="EIQ13" s="160"/>
      <c r="EIR13" s="160"/>
      <c r="EIS13" s="160"/>
      <c r="EIT13" s="160"/>
      <c r="EIU13" s="160"/>
      <c r="EIV13" s="160"/>
      <c r="EIW13" s="160"/>
      <c r="EIX13" s="160"/>
      <c r="EIY13" s="160"/>
      <c r="EIZ13" s="160"/>
      <c r="EJA13" s="160"/>
      <c r="EJB13" s="160"/>
      <c r="EJC13" s="160"/>
      <c r="EJD13" s="160"/>
      <c r="EJE13" s="160"/>
      <c r="EJF13" s="160"/>
      <c r="EJG13" s="160"/>
      <c r="EJH13" s="160"/>
      <c r="EJI13" s="160"/>
      <c r="EJJ13" s="160"/>
      <c r="EJK13" s="160"/>
      <c r="EJL13" s="160"/>
      <c r="EJM13" s="160"/>
      <c r="EJN13" s="160"/>
      <c r="EJO13" s="160"/>
      <c r="EJP13" s="160"/>
      <c r="EJQ13" s="160"/>
      <c r="EJR13" s="160"/>
      <c r="EJS13" s="160"/>
      <c r="EJT13" s="160"/>
      <c r="EJU13" s="160"/>
      <c r="EJV13" s="160"/>
      <c r="EJW13" s="160"/>
      <c r="EJX13" s="160"/>
      <c r="EJY13" s="160"/>
      <c r="EJZ13" s="160"/>
      <c r="EKA13" s="160"/>
      <c r="EKB13" s="160"/>
      <c r="EKC13" s="160"/>
      <c r="EKD13" s="160"/>
      <c r="EKE13" s="160"/>
      <c r="EKF13" s="160"/>
      <c r="EKG13" s="160"/>
      <c r="EKH13" s="160"/>
      <c r="EKI13" s="160"/>
      <c r="EKJ13" s="160"/>
      <c r="EKK13" s="160"/>
      <c r="EKL13" s="160"/>
      <c r="EKM13" s="160"/>
      <c r="EKN13" s="160"/>
      <c r="EKO13" s="160"/>
      <c r="EKP13" s="160"/>
      <c r="EKQ13" s="160"/>
      <c r="EKR13" s="160"/>
      <c r="EKS13" s="160"/>
      <c r="EKT13" s="160"/>
      <c r="EKU13" s="160"/>
      <c r="EKV13" s="160"/>
      <c r="EKW13" s="160"/>
      <c r="EKX13" s="160"/>
      <c r="EKY13" s="160"/>
      <c r="EKZ13" s="160"/>
      <c r="ELA13" s="160"/>
      <c r="ELB13" s="160"/>
      <c r="ELC13" s="160"/>
      <c r="ELD13" s="160"/>
      <c r="ELE13" s="160"/>
      <c r="ELF13" s="160"/>
      <c r="ELG13" s="160"/>
      <c r="ELH13" s="160"/>
      <c r="ELI13" s="160"/>
      <c r="ELJ13" s="160"/>
      <c r="ELK13" s="160"/>
      <c r="ELL13" s="160"/>
      <c r="ELM13" s="160"/>
      <c r="ELN13" s="160"/>
      <c r="ELO13" s="160"/>
      <c r="ELP13" s="160"/>
      <c r="ELQ13" s="160"/>
      <c r="ELR13" s="160"/>
      <c r="ELS13" s="160"/>
      <c r="ELT13" s="160"/>
      <c r="ELU13" s="160"/>
      <c r="ELV13" s="160"/>
      <c r="ELW13" s="160"/>
      <c r="ELX13" s="160"/>
      <c r="ELY13" s="160"/>
      <c r="ELZ13" s="160"/>
      <c r="EMA13" s="160"/>
      <c r="EMB13" s="160"/>
      <c r="EMC13" s="160"/>
      <c r="EMD13" s="160"/>
      <c r="EME13" s="160"/>
      <c r="EMF13" s="160"/>
      <c r="EMG13" s="160"/>
      <c r="EMH13" s="160"/>
      <c r="EMI13" s="160"/>
      <c r="EMJ13" s="160"/>
      <c r="EMK13" s="160"/>
      <c r="EML13" s="160"/>
      <c r="EMM13" s="160"/>
      <c r="EMN13" s="160"/>
      <c r="EMO13" s="160"/>
      <c r="EMP13" s="160"/>
      <c r="EMQ13" s="160"/>
      <c r="EMR13" s="160"/>
      <c r="EMS13" s="160"/>
      <c r="EMT13" s="160"/>
      <c r="EMU13" s="160"/>
      <c r="EMV13" s="160"/>
      <c r="EMW13" s="160"/>
      <c r="EMX13" s="160"/>
      <c r="EMY13" s="160"/>
      <c r="EMZ13" s="160"/>
      <c r="ENA13" s="160"/>
      <c r="ENB13" s="160"/>
      <c r="ENC13" s="160"/>
      <c r="END13" s="160"/>
      <c r="ENE13" s="160"/>
      <c r="ENF13" s="160"/>
      <c r="ENG13" s="160"/>
      <c r="ENH13" s="160"/>
      <c r="ENI13" s="160"/>
      <c r="ENJ13" s="160"/>
      <c r="ENK13" s="160"/>
      <c r="ENL13" s="160"/>
      <c r="ENM13" s="160"/>
      <c r="ENN13" s="160"/>
      <c r="ENO13" s="160"/>
      <c r="ENP13" s="160"/>
      <c r="ENQ13" s="160"/>
      <c r="ENR13" s="160"/>
      <c r="ENS13" s="160"/>
      <c r="ENT13" s="160"/>
      <c r="ENU13" s="160"/>
      <c r="ENV13" s="160"/>
      <c r="ENW13" s="160"/>
      <c r="ENX13" s="160"/>
      <c r="ENY13" s="160"/>
      <c r="ENZ13" s="160"/>
      <c r="EOA13" s="160"/>
      <c r="EOB13" s="160"/>
      <c r="EOC13" s="160"/>
      <c r="EOD13" s="160"/>
      <c r="EOE13" s="160"/>
      <c r="EOF13" s="160"/>
      <c r="EOG13" s="160"/>
      <c r="EOH13" s="160"/>
      <c r="EOI13" s="160"/>
      <c r="EOJ13" s="160"/>
      <c r="EOK13" s="160"/>
      <c r="EOL13" s="160"/>
      <c r="EOM13" s="160"/>
      <c r="EON13" s="160"/>
      <c r="EOO13" s="160"/>
      <c r="EOP13" s="160"/>
      <c r="EOQ13" s="160"/>
      <c r="EOR13" s="160"/>
      <c r="EOS13" s="160"/>
      <c r="EOT13" s="160"/>
      <c r="EOU13" s="160"/>
      <c r="EOV13" s="160"/>
      <c r="EOW13" s="160"/>
      <c r="EOX13" s="160"/>
      <c r="EOY13" s="160"/>
      <c r="EOZ13" s="160"/>
      <c r="EPA13" s="160"/>
      <c r="EPB13" s="160"/>
      <c r="EPC13" s="160"/>
      <c r="EPD13" s="160"/>
      <c r="EPE13" s="160"/>
      <c r="EPF13" s="160"/>
      <c r="EPG13" s="160"/>
      <c r="EPH13" s="160"/>
      <c r="EPI13" s="160"/>
      <c r="EPJ13" s="160"/>
      <c r="EPK13" s="160"/>
      <c r="EPL13" s="160"/>
      <c r="EPM13" s="160"/>
      <c r="EPN13" s="160"/>
      <c r="EPO13" s="160"/>
      <c r="EPP13" s="160"/>
      <c r="EPQ13" s="160"/>
      <c r="EPR13" s="160"/>
      <c r="EPS13" s="160"/>
      <c r="EPT13" s="160"/>
      <c r="EPU13" s="160"/>
      <c r="EPV13" s="160"/>
      <c r="EPW13" s="160"/>
      <c r="EPX13" s="160"/>
      <c r="EPY13" s="160"/>
      <c r="EPZ13" s="160"/>
      <c r="EQA13" s="160"/>
      <c r="EQB13" s="160"/>
      <c r="EQC13" s="160"/>
      <c r="EQD13" s="160"/>
      <c r="EQE13" s="160"/>
      <c r="EQF13" s="160"/>
      <c r="EQG13" s="160"/>
      <c r="EQH13" s="160"/>
      <c r="EQI13" s="160"/>
      <c r="EQJ13" s="160"/>
      <c r="EQK13" s="160"/>
      <c r="EQL13" s="160"/>
      <c r="EQM13" s="160"/>
      <c r="EQN13" s="160"/>
      <c r="EQO13" s="160"/>
      <c r="EQP13" s="160"/>
      <c r="EQQ13" s="160"/>
      <c r="EQR13" s="160"/>
      <c r="EQS13" s="160"/>
      <c r="EQT13" s="160"/>
      <c r="EQU13" s="160"/>
      <c r="EQV13" s="160"/>
      <c r="EQW13" s="160"/>
      <c r="EQX13" s="160"/>
      <c r="EQY13" s="160"/>
      <c r="EQZ13" s="160"/>
      <c r="ERA13" s="160"/>
      <c r="ERB13" s="160"/>
      <c r="ERC13" s="160"/>
      <c r="ERD13" s="160"/>
      <c r="ERE13" s="160"/>
      <c r="ERF13" s="160"/>
      <c r="ERG13" s="160"/>
      <c r="ERH13" s="160"/>
      <c r="ERI13" s="160"/>
      <c r="ERJ13" s="160"/>
      <c r="ERK13" s="160"/>
      <c r="ERL13" s="160"/>
      <c r="ERM13" s="160"/>
      <c r="ERN13" s="160"/>
      <c r="ERO13" s="160"/>
      <c r="ERP13" s="160"/>
      <c r="ERQ13" s="160"/>
      <c r="ERR13" s="160"/>
      <c r="ERS13" s="160"/>
      <c r="ERT13" s="160"/>
      <c r="ERU13" s="160"/>
      <c r="ERV13" s="160"/>
      <c r="ERW13" s="160"/>
      <c r="ERX13" s="160"/>
      <c r="ERY13" s="160"/>
      <c r="ERZ13" s="160"/>
      <c r="ESA13" s="160"/>
      <c r="ESB13" s="160"/>
      <c r="ESC13" s="160"/>
      <c r="ESD13" s="160"/>
      <c r="ESE13" s="160"/>
      <c r="ESF13" s="160"/>
      <c r="ESG13" s="160"/>
      <c r="ESH13" s="160"/>
      <c r="ESI13" s="160"/>
      <c r="ESJ13" s="160"/>
      <c r="ESK13" s="160"/>
      <c r="ESL13" s="160"/>
      <c r="ESM13" s="160"/>
      <c r="ESN13" s="160"/>
      <c r="ESO13" s="160"/>
      <c r="ESP13" s="160"/>
      <c r="ESQ13" s="160"/>
      <c r="ESR13" s="160"/>
      <c r="ESS13" s="160"/>
      <c r="EST13" s="160"/>
      <c r="ESU13" s="160"/>
      <c r="ESV13" s="160"/>
      <c r="ESW13" s="160"/>
      <c r="ESX13" s="160"/>
      <c r="ESY13" s="160"/>
      <c r="ESZ13" s="160"/>
      <c r="ETA13" s="160"/>
      <c r="ETB13" s="160"/>
      <c r="ETC13" s="160"/>
      <c r="ETD13" s="160"/>
      <c r="ETE13" s="160"/>
      <c r="ETF13" s="160"/>
      <c r="ETG13" s="160"/>
      <c r="ETH13" s="160"/>
      <c r="ETI13" s="160"/>
      <c r="ETJ13" s="160"/>
      <c r="ETK13" s="160"/>
      <c r="ETL13" s="160"/>
      <c r="ETM13" s="160"/>
      <c r="ETN13" s="160"/>
      <c r="ETO13" s="160"/>
      <c r="ETP13" s="160"/>
      <c r="ETQ13" s="160"/>
      <c r="ETR13" s="160"/>
      <c r="ETS13" s="160"/>
      <c r="ETT13" s="160"/>
      <c r="ETU13" s="160"/>
      <c r="ETV13" s="160"/>
      <c r="ETW13" s="160"/>
      <c r="ETX13" s="160"/>
      <c r="ETY13" s="160"/>
      <c r="ETZ13" s="160"/>
      <c r="EUA13" s="160"/>
      <c r="EUB13" s="160"/>
      <c r="EUC13" s="160"/>
      <c r="EUD13" s="160"/>
      <c r="EUE13" s="160"/>
      <c r="EUF13" s="160"/>
      <c r="EUG13" s="160"/>
      <c r="EUH13" s="160"/>
      <c r="EUI13" s="160"/>
      <c r="EUJ13" s="160"/>
      <c r="EUK13" s="160"/>
      <c r="EUL13" s="160"/>
      <c r="EUM13" s="160"/>
      <c r="EUN13" s="160"/>
      <c r="EUO13" s="160"/>
      <c r="EUP13" s="160"/>
      <c r="EUQ13" s="160"/>
      <c r="EUR13" s="160"/>
      <c r="EUS13" s="160"/>
      <c r="EUT13" s="160"/>
      <c r="EUU13" s="160"/>
      <c r="EUV13" s="160"/>
      <c r="EUW13" s="160"/>
      <c r="EUX13" s="160"/>
      <c r="EUY13" s="160"/>
      <c r="EUZ13" s="160"/>
      <c r="EVA13" s="160"/>
      <c r="EVB13" s="160"/>
      <c r="EVC13" s="160"/>
      <c r="EVD13" s="160"/>
      <c r="EVE13" s="160"/>
      <c r="EVF13" s="160"/>
      <c r="EVG13" s="160"/>
      <c r="EVH13" s="160"/>
      <c r="EVI13" s="160"/>
      <c r="EVJ13" s="160"/>
      <c r="EVK13" s="160"/>
      <c r="EVL13" s="160"/>
      <c r="EVM13" s="160"/>
      <c r="EVN13" s="160"/>
      <c r="EVO13" s="160"/>
      <c r="EVP13" s="160"/>
      <c r="EVQ13" s="160"/>
      <c r="EVR13" s="160"/>
      <c r="EVS13" s="160"/>
      <c r="EVT13" s="160"/>
      <c r="EVU13" s="160"/>
      <c r="EVV13" s="160"/>
      <c r="EVW13" s="160"/>
      <c r="EVX13" s="160"/>
      <c r="EVY13" s="160"/>
      <c r="EVZ13" s="160"/>
      <c r="EWA13" s="160"/>
      <c r="EWB13" s="160"/>
      <c r="EWC13" s="160"/>
      <c r="EWD13" s="160"/>
      <c r="EWE13" s="160"/>
      <c r="EWF13" s="160"/>
      <c r="EWG13" s="160"/>
      <c r="EWH13" s="160"/>
      <c r="EWI13" s="160"/>
      <c r="EWJ13" s="160"/>
      <c r="EWK13" s="160"/>
      <c r="EWL13" s="160"/>
      <c r="EWM13" s="160"/>
      <c r="EWN13" s="160"/>
      <c r="EWO13" s="160"/>
      <c r="EWP13" s="160"/>
      <c r="EWQ13" s="160"/>
      <c r="EWR13" s="160"/>
      <c r="EWS13" s="160"/>
      <c r="EWT13" s="160"/>
      <c r="EWU13" s="160"/>
      <c r="EWV13" s="160"/>
      <c r="EWW13" s="160"/>
      <c r="EWX13" s="160"/>
      <c r="EWY13" s="160"/>
      <c r="EWZ13" s="160"/>
      <c r="EXA13" s="160"/>
      <c r="EXB13" s="160"/>
      <c r="EXC13" s="160"/>
      <c r="EXD13" s="160"/>
      <c r="EXE13" s="160"/>
      <c r="EXF13" s="160"/>
      <c r="EXG13" s="160"/>
      <c r="EXH13" s="160"/>
      <c r="EXI13" s="160"/>
      <c r="EXJ13" s="160"/>
      <c r="EXK13" s="160"/>
      <c r="EXL13" s="160"/>
      <c r="EXM13" s="160"/>
      <c r="EXN13" s="160"/>
      <c r="EXO13" s="160"/>
      <c r="EXP13" s="160"/>
      <c r="EXQ13" s="160"/>
      <c r="EXR13" s="160"/>
      <c r="EXS13" s="160"/>
      <c r="EXT13" s="160"/>
      <c r="EXU13" s="160"/>
      <c r="EXV13" s="160"/>
      <c r="EXW13" s="160"/>
      <c r="EXX13" s="160"/>
      <c r="EXY13" s="160"/>
      <c r="EXZ13" s="160"/>
      <c r="EYA13" s="160"/>
      <c r="EYB13" s="160"/>
      <c r="EYC13" s="160"/>
      <c r="EYD13" s="160"/>
      <c r="EYE13" s="160"/>
      <c r="EYF13" s="160"/>
      <c r="EYG13" s="160"/>
      <c r="EYH13" s="160"/>
      <c r="EYI13" s="160"/>
      <c r="EYJ13" s="160"/>
      <c r="EYK13" s="160"/>
      <c r="EYL13" s="160"/>
      <c r="EYM13" s="160"/>
      <c r="EYN13" s="160"/>
      <c r="EYO13" s="160"/>
      <c r="EYP13" s="160"/>
      <c r="EYQ13" s="160"/>
      <c r="EYR13" s="160"/>
      <c r="EYS13" s="160"/>
      <c r="EYT13" s="160"/>
      <c r="EYU13" s="160"/>
      <c r="EYV13" s="160"/>
      <c r="EYW13" s="160"/>
      <c r="EYX13" s="160"/>
      <c r="EYY13" s="160"/>
      <c r="EYZ13" s="160"/>
      <c r="EZA13" s="160"/>
      <c r="EZB13" s="160"/>
      <c r="EZC13" s="160"/>
      <c r="EZD13" s="160"/>
      <c r="EZE13" s="160"/>
      <c r="EZF13" s="160"/>
      <c r="EZG13" s="160"/>
      <c r="EZH13" s="160"/>
      <c r="EZI13" s="160"/>
      <c r="EZJ13" s="160"/>
      <c r="EZK13" s="160"/>
      <c r="EZL13" s="160"/>
      <c r="EZM13" s="160"/>
      <c r="EZN13" s="160"/>
      <c r="EZO13" s="160"/>
      <c r="EZP13" s="160"/>
      <c r="EZQ13" s="160"/>
      <c r="EZR13" s="160"/>
      <c r="EZS13" s="160"/>
      <c r="EZT13" s="160"/>
      <c r="EZU13" s="160"/>
      <c r="EZV13" s="160"/>
      <c r="EZW13" s="160"/>
      <c r="EZX13" s="160"/>
      <c r="EZY13" s="160"/>
      <c r="EZZ13" s="160"/>
      <c r="FAA13" s="160"/>
      <c r="FAB13" s="160"/>
      <c r="FAC13" s="160"/>
      <c r="FAD13" s="160"/>
      <c r="FAE13" s="160"/>
      <c r="FAF13" s="160"/>
      <c r="FAG13" s="160"/>
      <c r="FAH13" s="160"/>
      <c r="FAI13" s="160"/>
      <c r="FAJ13" s="160"/>
      <c r="FAK13" s="160"/>
      <c r="FAL13" s="160"/>
      <c r="FAM13" s="160"/>
      <c r="FAN13" s="160"/>
      <c r="FAO13" s="160"/>
      <c r="FAP13" s="160"/>
      <c r="FAQ13" s="160"/>
      <c r="FAR13" s="160"/>
      <c r="FAS13" s="160"/>
      <c r="FAT13" s="160"/>
      <c r="FAU13" s="160"/>
      <c r="FAV13" s="160"/>
      <c r="FAW13" s="160"/>
      <c r="FAX13" s="160"/>
      <c r="FAY13" s="160"/>
      <c r="FAZ13" s="160"/>
      <c r="FBA13" s="160"/>
      <c r="FBB13" s="160"/>
      <c r="FBC13" s="160"/>
      <c r="FBD13" s="160"/>
      <c r="FBE13" s="160"/>
      <c r="FBF13" s="160"/>
      <c r="FBG13" s="160"/>
      <c r="FBH13" s="160"/>
      <c r="FBI13" s="160"/>
      <c r="FBJ13" s="160"/>
      <c r="FBK13" s="160"/>
      <c r="FBL13" s="160"/>
      <c r="FBM13" s="160"/>
      <c r="FBN13" s="160"/>
      <c r="FBO13" s="160"/>
      <c r="FBP13" s="160"/>
      <c r="FBQ13" s="160"/>
      <c r="FBR13" s="160"/>
      <c r="FBS13" s="160"/>
      <c r="FBT13" s="160"/>
      <c r="FBU13" s="160"/>
      <c r="FBV13" s="160"/>
      <c r="FBW13" s="160"/>
      <c r="FBX13" s="160"/>
      <c r="FBY13" s="160"/>
      <c r="FBZ13" s="160"/>
      <c r="FCA13" s="160"/>
      <c r="FCB13" s="160"/>
      <c r="FCC13" s="160"/>
      <c r="FCD13" s="160"/>
      <c r="FCE13" s="160"/>
      <c r="FCF13" s="160"/>
      <c r="FCG13" s="160"/>
      <c r="FCH13" s="160"/>
      <c r="FCI13" s="160"/>
      <c r="FCJ13" s="160"/>
      <c r="FCK13" s="160"/>
      <c r="FCL13" s="160"/>
      <c r="FCM13" s="160"/>
      <c r="FCN13" s="160"/>
      <c r="FCO13" s="160"/>
      <c r="FCP13" s="160"/>
      <c r="FCQ13" s="160"/>
      <c r="FCR13" s="160"/>
      <c r="FCS13" s="160"/>
      <c r="FCT13" s="160"/>
      <c r="FCU13" s="160"/>
      <c r="FCV13" s="160"/>
      <c r="FCW13" s="160"/>
      <c r="FCX13" s="160"/>
      <c r="FCY13" s="160"/>
      <c r="FCZ13" s="160"/>
      <c r="FDA13" s="160"/>
      <c r="FDB13" s="160"/>
      <c r="FDC13" s="160"/>
      <c r="FDD13" s="160"/>
      <c r="FDE13" s="160"/>
      <c r="FDF13" s="160"/>
      <c r="FDG13" s="160"/>
      <c r="FDH13" s="160"/>
      <c r="FDI13" s="160"/>
      <c r="FDJ13" s="160"/>
      <c r="FDK13" s="160"/>
      <c r="FDL13" s="160"/>
      <c r="FDM13" s="160"/>
      <c r="FDN13" s="160"/>
      <c r="FDO13" s="160"/>
      <c r="FDP13" s="160"/>
      <c r="FDQ13" s="160"/>
      <c r="FDR13" s="160"/>
      <c r="FDS13" s="160"/>
      <c r="FDT13" s="160"/>
      <c r="FDU13" s="160"/>
      <c r="FDV13" s="160"/>
      <c r="FDW13" s="160"/>
      <c r="FDX13" s="160"/>
      <c r="FDY13" s="160"/>
      <c r="FDZ13" s="160"/>
      <c r="FEA13" s="160"/>
      <c r="FEB13" s="160"/>
      <c r="FEC13" s="160"/>
      <c r="FED13" s="160"/>
      <c r="FEE13" s="160"/>
      <c r="FEF13" s="160"/>
      <c r="FEG13" s="160"/>
      <c r="FEH13" s="160"/>
      <c r="FEI13" s="160"/>
      <c r="FEJ13" s="160"/>
      <c r="FEK13" s="160"/>
      <c r="FEL13" s="160"/>
      <c r="FEM13" s="160"/>
      <c r="FEN13" s="160"/>
      <c r="FEO13" s="160"/>
      <c r="FEP13" s="160"/>
      <c r="FEQ13" s="160"/>
      <c r="FER13" s="160"/>
      <c r="FES13" s="160"/>
      <c r="FET13" s="160"/>
      <c r="FEU13" s="160"/>
      <c r="FEV13" s="160"/>
      <c r="FEW13" s="160"/>
      <c r="FEX13" s="160"/>
      <c r="FEY13" s="160"/>
      <c r="FEZ13" s="160"/>
      <c r="FFA13" s="160"/>
      <c r="FFB13" s="160"/>
      <c r="FFC13" s="160"/>
      <c r="FFD13" s="160"/>
      <c r="FFE13" s="160"/>
      <c r="FFF13" s="160"/>
      <c r="FFG13" s="160"/>
      <c r="FFH13" s="160"/>
      <c r="FFI13" s="160"/>
      <c r="FFJ13" s="160"/>
      <c r="FFK13" s="160"/>
      <c r="FFL13" s="160"/>
      <c r="FFM13" s="160"/>
      <c r="FFN13" s="160"/>
      <c r="FFO13" s="160"/>
      <c r="FFP13" s="160"/>
      <c r="FFQ13" s="160"/>
      <c r="FFR13" s="160"/>
      <c r="FFS13" s="160"/>
      <c r="FFT13" s="160"/>
      <c r="FFU13" s="160"/>
      <c r="FFV13" s="160"/>
      <c r="FFW13" s="160"/>
      <c r="FFX13" s="160"/>
      <c r="FFY13" s="160"/>
      <c r="FFZ13" s="160"/>
      <c r="FGA13" s="160"/>
      <c r="FGB13" s="160"/>
      <c r="FGC13" s="160"/>
      <c r="FGD13" s="160"/>
      <c r="FGE13" s="160"/>
      <c r="FGF13" s="160"/>
      <c r="FGG13" s="160"/>
      <c r="FGH13" s="160"/>
      <c r="FGI13" s="160"/>
      <c r="FGJ13" s="160"/>
      <c r="FGK13" s="160"/>
      <c r="FGL13" s="160"/>
      <c r="FGM13" s="160"/>
      <c r="FGN13" s="160"/>
      <c r="FGO13" s="160"/>
      <c r="FGP13" s="160"/>
      <c r="FGQ13" s="160"/>
      <c r="FGR13" s="160"/>
      <c r="FGS13" s="160"/>
      <c r="FGT13" s="160"/>
      <c r="FGU13" s="160"/>
      <c r="FGV13" s="160"/>
      <c r="FGW13" s="160"/>
      <c r="FGX13" s="160"/>
      <c r="FGY13" s="160"/>
      <c r="FGZ13" s="160"/>
      <c r="FHA13" s="160"/>
      <c r="FHB13" s="160"/>
      <c r="FHC13" s="160"/>
      <c r="FHD13" s="160"/>
      <c r="FHE13" s="160"/>
      <c r="FHF13" s="160"/>
      <c r="FHG13" s="160"/>
      <c r="FHH13" s="160"/>
      <c r="FHI13" s="160"/>
      <c r="FHJ13" s="160"/>
      <c r="FHK13" s="160"/>
      <c r="FHL13" s="160"/>
      <c r="FHM13" s="160"/>
      <c r="FHN13" s="160"/>
      <c r="FHO13" s="160"/>
      <c r="FHP13" s="160"/>
      <c r="FHQ13" s="160"/>
      <c r="FHR13" s="160"/>
      <c r="FHS13" s="160"/>
      <c r="FHT13" s="160"/>
      <c r="FHU13" s="160"/>
      <c r="FHV13" s="160"/>
      <c r="FHW13" s="160"/>
      <c r="FHX13" s="160"/>
      <c r="FHY13" s="160"/>
      <c r="FHZ13" s="160"/>
      <c r="FIA13" s="160"/>
      <c r="FIB13" s="160"/>
      <c r="FIC13" s="160"/>
      <c r="FID13" s="160"/>
      <c r="FIE13" s="160"/>
      <c r="FIF13" s="160"/>
      <c r="FIG13" s="160"/>
      <c r="FIH13" s="160"/>
      <c r="FII13" s="160"/>
      <c r="FIJ13" s="160"/>
      <c r="FIK13" s="160"/>
      <c r="FIL13" s="160"/>
      <c r="FIM13" s="160"/>
      <c r="FIN13" s="160"/>
      <c r="FIO13" s="160"/>
      <c r="FIP13" s="160"/>
      <c r="FIQ13" s="160"/>
      <c r="FIR13" s="160"/>
      <c r="FIS13" s="160"/>
      <c r="FIT13" s="160"/>
      <c r="FIU13" s="160"/>
      <c r="FIV13" s="160"/>
      <c r="FIW13" s="160"/>
      <c r="FIX13" s="160"/>
      <c r="FIY13" s="160"/>
      <c r="FIZ13" s="160"/>
      <c r="FJA13" s="160"/>
      <c r="FJB13" s="160"/>
      <c r="FJC13" s="160"/>
      <c r="FJD13" s="160"/>
      <c r="FJE13" s="160"/>
      <c r="FJF13" s="160"/>
      <c r="FJG13" s="160"/>
      <c r="FJH13" s="160"/>
      <c r="FJI13" s="160"/>
      <c r="FJJ13" s="160"/>
      <c r="FJK13" s="160"/>
      <c r="FJL13" s="160"/>
      <c r="FJM13" s="160"/>
      <c r="FJN13" s="160"/>
      <c r="FJO13" s="160"/>
      <c r="FJP13" s="160"/>
      <c r="FJQ13" s="160"/>
      <c r="FJR13" s="160"/>
      <c r="FJS13" s="160"/>
      <c r="FJT13" s="160"/>
      <c r="FJU13" s="160"/>
      <c r="FJV13" s="160"/>
      <c r="FJW13" s="160"/>
      <c r="FJX13" s="160"/>
      <c r="FJY13" s="160"/>
      <c r="FJZ13" s="160"/>
      <c r="FKA13" s="160"/>
      <c r="FKB13" s="160"/>
      <c r="FKC13" s="160"/>
      <c r="FKD13" s="160"/>
      <c r="FKE13" s="160"/>
      <c r="FKF13" s="160"/>
      <c r="FKG13" s="160"/>
      <c r="FKH13" s="160"/>
      <c r="FKI13" s="160"/>
      <c r="FKJ13" s="160"/>
      <c r="FKK13" s="160"/>
      <c r="FKL13" s="160"/>
      <c r="FKM13" s="160"/>
      <c r="FKN13" s="160"/>
      <c r="FKO13" s="160"/>
      <c r="FKP13" s="160"/>
      <c r="FKQ13" s="160"/>
      <c r="FKR13" s="160"/>
      <c r="FKS13" s="160"/>
      <c r="FKT13" s="160"/>
      <c r="FKU13" s="160"/>
      <c r="FKV13" s="160"/>
      <c r="FKW13" s="160"/>
      <c r="FKX13" s="160"/>
      <c r="FKY13" s="160"/>
      <c r="FKZ13" s="160"/>
      <c r="FLA13" s="160"/>
      <c r="FLB13" s="160"/>
      <c r="FLC13" s="160"/>
      <c r="FLD13" s="160"/>
      <c r="FLE13" s="160"/>
      <c r="FLF13" s="160"/>
      <c r="FLG13" s="160"/>
      <c r="FLH13" s="160"/>
      <c r="FLI13" s="160"/>
      <c r="FLJ13" s="160"/>
      <c r="FLK13" s="160"/>
      <c r="FLL13" s="160"/>
      <c r="FLM13" s="160"/>
      <c r="FLN13" s="160"/>
      <c r="FLO13" s="160"/>
      <c r="FLP13" s="160"/>
      <c r="FLQ13" s="160"/>
      <c r="FLR13" s="160"/>
      <c r="FLS13" s="160"/>
      <c r="FLT13" s="160"/>
      <c r="FLU13" s="160"/>
      <c r="FLV13" s="160"/>
      <c r="FLW13" s="160"/>
      <c r="FLX13" s="160"/>
      <c r="FLY13" s="160"/>
      <c r="FLZ13" s="160"/>
      <c r="FMA13" s="160"/>
      <c r="FMB13" s="160"/>
      <c r="FMC13" s="160"/>
      <c r="FMD13" s="160"/>
      <c r="FME13" s="160"/>
      <c r="FMF13" s="160"/>
      <c r="FMG13" s="160"/>
      <c r="FMH13" s="160"/>
      <c r="FMI13" s="160"/>
      <c r="FMJ13" s="160"/>
      <c r="FMK13" s="160"/>
      <c r="FML13" s="160"/>
      <c r="FMM13" s="160"/>
      <c r="FMN13" s="160"/>
      <c r="FMO13" s="160"/>
      <c r="FMP13" s="160"/>
      <c r="FMQ13" s="160"/>
      <c r="FMR13" s="160"/>
      <c r="FMS13" s="160"/>
      <c r="FMT13" s="160"/>
      <c r="FMU13" s="160"/>
      <c r="FMV13" s="160"/>
      <c r="FMW13" s="160"/>
      <c r="FMX13" s="160"/>
      <c r="FMY13" s="160"/>
      <c r="FMZ13" s="160"/>
      <c r="FNA13" s="160"/>
      <c r="FNB13" s="160"/>
      <c r="FNC13" s="160"/>
      <c r="FND13" s="160"/>
      <c r="FNE13" s="160"/>
      <c r="FNF13" s="160"/>
      <c r="FNG13" s="160"/>
      <c r="FNH13" s="160"/>
      <c r="FNI13" s="160"/>
      <c r="FNJ13" s="160"/>
      <c r="FNK13" s="160"/>
      <c r="FNL13" s="160"/>
      <c r="FNM13" s="160"/>
      <c r="FNN13" s="160"/>
      <c r="FNO13" s="160"/>
      <c r="FNP13" s="160"/>
      <c r="FNQ13" s="160"/>
      <c r="FNR13" s="160"/>
      <c r="FNS13" s="160"/>
      <c r="FNT13" s="160"/>
      <c r="FNU13" s="160"/>
      <c r="FNV13" s="160"/>
      <c r="FNW13" s="160"/>
      <c r="FNX13" s="160"/>
      <c r="FNY13" s="160"/>
      <c r="FNZ13" s="160"/>
      <c r="FOA13" s="160"/>
      <c r="FOB13" s="160"/>
      <c r="FOC13" s="160"/>
      <c r="FOD13" s="160"/>
      <c r="FOE13" s="160"/>
      <c r="FOF13" s="160"/>
      <c r="FOG13" s="160"/>
      <c r="FOH13" s="160"/>
      <c r="FOI13" s="160"/>
      <c r="FOJ13" s="160"/>
      <c r="FOK13" s="160"/>
      <c r="FOL13" s="160"/>
      <c r="FOM13" s="160"/>
      <c r="FON13" s="160"/>
      <c r="FOO13" s="160"/>
      <c r="FOP13" s="160"/>
      <c r="FOQ13" s="160"/>
      <c r="FOR13" s="160"/>
      <c r="FOS13" s="160"/>
      <c r="FOT13" s="160"/>
      <c r="FOU13" s="160"/>
      <c r="FOV13" s="160"/>
      <c r="FOW13" s="160"/>
      <c r="FOX13" s="160"/>
      <c r="FOY13" s="160"/>
      <c r="FOZ13" s="160"/>
      <c r="FPA13" s="160"/>
      <c r="FPB13" s="160"/>
      <c r="FPC13" s="160"/>
      <c r="FPD13" s="160"/>
      <c r="FPE13" s="160"/>
      <c r="FPF13" s="160"/>
      <c r="FPG13" s="160"/>
      <c r="FPH13" s="160"/>
      <c r="FPI13" s="160"/>
      <c r="FPJ13" s="160"/>
      <c r="FPK13" s="160"/>
      <c r="FPL13" s="160"/>
      <c r="FPM13" s="160"/>
      <c r="FPN13" s="160"/>
      <c r="FPO13" s="160"/>
      <c r="FPP13" s="160"/>
      <c r="FPQ13" s="160"/>
      <c r="FPR13" s="160"/>
      <c r="FPS13" s="160"/>
      <c r="FPT13" s="160"/>
      <c r="FPU13" s="160"/>
      <c r="FPV13" s="160"/>
      <c r="FPW13" s="160"/>
      <c r="FPX13" s="160"/>
      <c r="FPY13" s="160"/>
      <c r="FPZ13" s="160"/>
      <c r="FQA13" s="160"/>
      <c r="FQB13" s="160"/>
      <c r="FQC13" s="160"/>
      <c r="FQD13" s="160"/>
      <c r="FQE13" s="160"/>
      <c r="FQF13" s="160"/>
      <c r="FQG13" s="160"/>
      <c r="FQH13" s="160"/>
      <c r="FQI13" s="160"/>
      <c r="FQJ13" s="160"/>
      <c r="FQK13" s="160"/>
      <c r="FQL13" s="160"/>
      <c r="FQM13" s="160"/>
      <c r="FQN13" s="160"/>
      <c r="FQO13" s="160"/>
      <c r="FQP13" s="160"/>
      <c r="FQQ13" s="160"/>
      <c r="FQR13" s="160"/>
      <c r="FQS13" s="160"/>
      <c r="FQT13" s="160"/>
      <c r="FQU13" s="160"/>
      <c r="FQV13" s="160"/>
      <c r="FQW13" s="160"/>
      <c r="FQX13" s="160"/>
      <c r="FQY13" s="160"/>
      <c r="FQZ13" s="160"/>
      <c r="FRA13" s="160"/>
      <c r="FRB13" s="160"/>
      <c r="FRC13" s="160"/>
      <c r="FRD13" s="160"/>
      <c r="FRE13" s="160"/>
      <c r="FRF13" s="160"/>
      <c r="FRG13" s="160"/>
      <c r="FRH13" s="160"/>
      <c r="FRI13" s="160"/>
      <c r="FRJ13" s="160"/>
      <c r="FRK13" s="160"/>
      <c r="FRL13" s="160"/>
      <c r="FRM13" s="160"/>
      <c r="FRN13" s="160"/>
      <c r="FRO13" s="160"/>
      <c r="FRP13" s="160"/>
      <c r="FRQ13" s="160"/>
      <c r="FRR13" s="160"/>
      <c r="FRS13" s="160"/>
      <c r="FRT13" s="160"/>
      <c r="FRU13" s="160"/>
      <c r="FRV13" s="160"/>
      <c r="FRW13" s="160"/>
      <c r="FRX13" s="160"/>
      <c r="FRY13" s="160"/>
      <c r="FRZ13" s="160"/>
      <c r="FSA13" s="160"/>
      <c r="FSB13" s="160"/>
      <c r="FSC13" s="160"/>
      <c r="FSD13" s="160"/>
      <c r="FSE13" s="160"/>
      <c r="FSF13" s="160"/>
      <c r="FSG13" s="160"/>
      <c r="FSH13" s="160"/>
      <c r="FSI13" s="160"/>
      <c r="FSJ13" s="160"/>
      <c r="FSK13" s="160"/>
      <c r="FSL13" s="160"/>
      <c r="FSM13" s="160"/>
      <c r="FSN13" s="160"/>
      <c r="FSO13" s="160"/>
      <c r="FSP13" s="160"/>
      <c r="FSQ13" s="160"/>
      <c r="FSR13" s="160"/>
      <c r="FSS13" s="160"/>
      <c r="FST13" s="160"/>
      <c r="FSU13" s="160"/>
      <c r="FSV13" s="160"/>
      <c r="FSW13" s="160"/>
      <c r="FSX13" s="160"/>
      <c r="FSY13" s="160"/>
      <c r="FSZ13" s="160"/>
      <c r="FTA13" s="160"/>
      <c r="FTB13" s="160"/>
      <c r="FTC13" s="160"/>
      <c r="FTD13" s="160"/>
      <c r="FTE13" s="160"/>
      <c r="FTF13" s="160"/>
      <c r="FTG13" s="160"/>
      <c r="FTH13" s="160"/>
      <c r="FTI13" s="160"/>
      <c r="FTJ13" s="160"/>
      <c r="FTK13" s="160"/>
      <c r="FTL13" s="160"/>
      <c r="FTM13" s="160"/>
      <c r="FTN13" s="160"/>
      <c r="FTO13" s="160"/>
      <c r="FTP13" s="160"/>
      <c r="FTQ13" s="160"/>
      <c r="FTR13" s="160"/>
      <c r="FTS13" s="160"/>
      <c r="FTT13" s="160"/>
      <c r="FTU13" s="160"/>
      <c r="FTV13" s="160"/>
      <c r="FTW13" s="160"/>
      <c r="FTX13" s="160"/>
      <c r="FTY13" s="160"/>
      <c r="FTZ13" s="160"/>
      <c r="FUA13" s="160"/>
      <c r="FUB13" s="160"/>
      <c r="FUC13" s="160"/>
      <c r="FUD13" s="160"/>
      <c r="FUE13" s="160"/>
      <c r="FUF13" s="160"/>
      <c r="FUG13" s="160"/>
      <c r="FUH13" s="160"/>
      <c r="FUI13" s="160"/>
      <c r="FUJ13" s="160"/>
      <c r="FUK13" s="160"/>
      <c r="FUL13" s="160"/>
      <c r="FUM13" s="160"/>
      <c r="FUN13" s="160"/>
      <c r="FUO13" s="160"/>
      <c r="FUP13" s="160"/>
      <c r="FUQ13" s="160"/>
      <c r="FUR13" s="160"/>
      <c r="FUS13" s="160"/>
      <c r="FUT13" s="160"/>
      <c r="FUU13" s="160"/>
      <c r="FUV13" s="160"/>
      <c r="FUW13" s="160"/>
      <c r="FUX13" s="160"/>
      <c r="FUY13" s="160"/>
      <c r="FUZ13" s="160"/>
      <c r="FVA13" s="160"/>
      <c r="FVB13" s="160"/>
      <c r="FVC13" s="160"/>
      <c r="FVD13" s="160"/>
      <c r="FVE13" s="160"/>
      <c r="FVF13" s="160"/>
      <c r="FVG13" s="160"/>
      <c r="FVH13" s="160"/>
      <c r="FVI13" s="160"/>
      <c r="FVJ13" s="160"/>
      <c r="FVK13" s="160"/>
      <c r="FVL13" s="160"/>
      <c r="FVM13" s="160"/>
      <c r="FVN13" s="160"/>
      <c r="FVO13" s="160"/>
      <c r="FVP13" s="160"/>
      <c r="FVQ13" s="160"/>
      <c r="FVR13" s="160"/>
      <c r="FVS13" s="160"/>
      <c r="FVT13" s="160"/>
      <c r="FVU13" s="160"/>
      <c r="FVV13" s="160"/>
      <c r="FVW13" s="160"/>
      <c r="FVX13" s="160"/>
      <c r="FVY13" s="160"/>
      <c r="FVZ13" s="160"/>
      <c r="FWA13" s="160"/>
      <c r="FWB13" s="160"/>
      <c r="FWC13" s="160"/>
      <c r="FWD13" s="160"/>
      <c r="FWE13" s="160"/>
      <c r="FWF13" s="160"/>
      <c r="FWG13" s="160"/>
      <c r="FWH13" s="160"/>
      <c r="FWI13" s="160"/>
      <c r="FWJ13" s="160"/>
      <c r="FWK13" s="160"/>
      <c r="FWL13" s="160"/>
      <c r="FWM13" s="160"/>
      <c r="FWN13" s="160"/>
      <c r="FWO13" s="160"/>
      <c r="FWP13" s="160"/>
      <c r="FWQ13" s="160"/>
      <c r="FWR13" s="160"/>
      <c r="FWS13" s="160"/>
      <c r="FWT13" s="160"/>
      <c r="FWU13" s="160"/>
      <c r="FWV13" s="160"/>
      <c r="FWW13" s="160"/>
      <c r="FWX13" s="160"/>
      <c r="FWY13" s="160"/>
      <c r="FWZ13" s="160"/>
      <c r="FXA13" s="160"/>
      <c r="FXB13" s="160"/>
      <c r="FXC13" s="160"/>
      <c r="FXD13" s="160"/>
      <c r="FXE13" s="160"/>
      <c r="FXF13" s="160"/>
      <c r="FXG13" s="160"/>
      <c r="FXH13" s="160"/>
      <c r="FXI13" s="160"/>
      <c r="FXJ13" s="160"/>
      <c r="FXK13" s="160"/>
      <c r="FXL13" s="160"/>
      <c r="FXM13" s="160"/>
      <c r="FXN13" s="160"/>
      <c r="FXO13" s="160"/>
      <c r="FXP13" s="160"/>
      <c r="FXQ13" s="160"/>
      <c r="FXR13" s="160"/>
      <c r="FXS13" s="160"/>
      <c r="FXT13" s="160"/>
      <c r="FXU13" s="160"/>
      <c r="FXV13" s="160"/>
      <c r="FXW13" s="160"/>
      <c r="FXX13" s="160"/>
      <c r="FXY13" s="160"/>
      <c r="FXZ13" s="160"/>
      <c r="FYA13" s="160"/>
      <c r="FYB13" s="160"/>
      <c r="FYC13" s="160"/>
      <c r="FYD13" s="160"/>
      <c r="FYE13" s="160"/>
      <c r="FYF13" s="160"/>
      <c r="FYG13" s="160"/>
      <c r="FYH13" s="160"/>
      <c r="FYI13" s="160"/>
      <c r="FYJ13" s="160"/>
      <c r="FYK13" s="160"/>
      <c r="FYL13" s="160"/>
      <c r="FYM13" s="160"/>
      <c r="FYN13" s="160"/>
      <c r="FYO13" s="160"/>
      <c r="FYP13" s="160"/>
      <c r="FYQ13" s="160"/>
      <c r="FYR13" s="160"/>
      <c r="FYS13" s="160"/>
      <c r="FYT13" s="160"/>
      <c r="FYU13" s="160"/>
      <c r="FYV13" s="160"/>
      <c r="FYW13" s="160"/>
      <c r="FYX13" s="160"/>
      <c r="FYY13" s="160"/>
      <c r="FYZ13" s="160"/>
      <c r="FZA13" s="160"/>
      <c r="FZB13" s="160"/>
      <c r="FZC13" s="160"/>
      <c r="FZD13" s="160"/>
      <c r="FZE13" s="160"/>
      <c r="FZF13" s="160"/>
      <c r="FZG13" s="160"/>
      <c r="FZH13" s="160"/>
      <c r="FZI13" s="160"/>
      <c r="FZJ13" s="160"/>
      <c r="FZK13" s="160"/>
      <c r="FZL13" s="160"/>
      <c r="FZM13" s="160"/>
      <c r="FZN13" s="160"/>
      <c r="FZO13" s="160"/>
      <c r="FZP13" s="160"/>
      <c r="FZQ13" s="160"/>
      <c r="FZR13" s="160"/>
      <c r="FZS13" s="160"/>
      <c r="FZT13" s="160"/>
      <c r="FZU13" s="160"/>
      <c r="FZV13" s="160"/>
      <c r="FZW13" s="160"/>
      <c r="FZX13" s="160"/>
      <c r="FZY13" s="160"/>
      <c r="FZZ13" s="160"/>
      <c r="GAA13" s="160"/>
      <c r="GAB13" s="160"/>
      <c r="GAC13" s="160"/>
      <c r="GAD13" s="160"/>
      <c r="GAE13" s="160"/>
      <c r="GAF13" s="160"/>
      <c r="GAG13" s="160"/>
      <c r="GAH13" s="160"/>
      <c r="GAI13" s="160"/>
      <c r="GAJ13" s="160"/>
      <c r="GAK13" s="160"/>
      <c r="GAL13" s="160"/>
      <c r="GAM13" s="160"/>
      <c r="GAN13" s="160"/>
      <c r="GAO13" s="160"/>
      <c r="GAP13" s="160"/>
      <c r="GAQ13" s="160"/>
      <c r="GAR13" s="160"/>
      <c r="GAS13" s="160"/>
      <c r="GAT13" s="160"/>
      <c r="GAU13" s="160"/>
      <c r="GAV13" s="160"/>
      <c r="GAW13" s="160"/>
      <c r="GAX13" s="160"/>
      <c r="GAY13" s="160"/>
      <c r="GAZ13" s="160"/>
      <c r="GBA13" s="160"/>
      <c r="GBB13" s="160"/>
      <c r="GBC13" s="160"/>
      <c r="GBD13" s="160"/>
      <c r="GBE13" s="160"/>
      <c r="GBF13" s="160"/>
      <c r="GBG13" s="160"/>
      <c r="GBH13" s="160"/>
      <c r="GBI13" s="160"/>
      <c r="GBJ13" s="160"/>
      <c r="GBK13" s="160"/>
      <c r="GBL13" s="160"/>
      <c r="GBM13" s="160"/>
      <c r="GBN13" s="160"/>
      <c r="GBO13" s="160"/>
      <c r="GBP13" s="160"/>
      <c r="GBQ13" s="160"/>
      <c r="GBR13" s="160"/>
      <c r="GBS13" s="160"/>
      <c r="GBT13" s="160"/>
      <c r="GBU13" s="160"/>
      <c r="GBV13" s="160"/>
      <c r="GBW13" s="160"/>
      <c r="GBX13" s="160"/>
      <c r="GBY13" s="160"/>
      <c r="GBZ13" s="160"/>
      <c r="GCA13" s="160"/>
      <c r="GCB13" s="160"/>
      <c r="GCC13" s="160"/>
      <c r="GCD13" s="160"/>
      <c r="GCE13" s="160"/>
      <c r="GCF13" s="160"/>
      <c r="GCG13" s="160"/>
      <c r="GCH13" s="160"/>
      <c r="GCI13" s="160"/>
      <c r="GCJ13" s="160"/>
      <c r="GCK13" s="160"/>
      <c r="GCL13" s="160"/>
      <c r="GCM13" s="160"/>
      <c r="GCN13" s="160"/>
      <c r="GCO13" s="160"/>
      <c r="GCP13" s="160"/>
      <c r="GCQ13" s="160"/>
      <c r="GCR13" s="160"/>
      <c r="GCS13" s="160"/>
      <c r="GCT13" s="160"/>
      <c r="GCU13" s="160"/>
      <c r="GCV13" s="160"/>
      <c r="GCW13" s="160"/>
      <c r="GCX13" s="160"/>
      <c r="GCY13" s="160"/>
      <c r="GCZ13" s="160"/>
      <c r="GDA13" s="160"/>
      <c r="GDB13" s="160"/>
      <c r="GDC13" s="160"/>
      <c r="GDD13" s="160"/>
      <c r="GDE13" s="160"/>
      <c r="GDF13" s="160"/>
      <c r="GDG13" s="160"/>
      <c r="GDH13" s="160"/>
      <c r="GDI13" s="160"/>
      <c r="GDJ13" s="160"/>
      <c r="GDK13" s="160"/>
      <c r="GDL13" s="160"/>
      <c r="GDM13" s="160"/>
      <c r="GDN13" s="160"/>
      <c r="GDO13" s="160"/>
      <c r="GDP13" s="160"/>
      <c r="GDQ13" s="160"/>
      <c r="GDR13" s="160"/>
      <c r="GDS13" s="160"/>
      <c r="GDT13" s="160"/>
      <c r="GDU13" s="160"/>
      <c r="GDV13" s="160"/>
      <c r="GDW13" s="160"/>
      <c r="GDX13" s="160"/>
      <c r="GDY13" s="160"/>
      <c r="GDZ13" s="160"/>
      <c r="GEA13" s="160"/>
      <c r="GEB13" s="160"/>
      <c r="GEC13" s="160"/>
      <c r="GED13" s="160"/>
      <c r="GEE13" s="160"/>
      <c r="GEF13" s="160"/>
      <c r="GEG13" s="160"/>
      <c r="GEH13" s="160"/>
      <c r="GEI13" s="160"/>
      <c r="GEJ13" s="160"/>
      <c r="GEK13" s="160"/>
      <c r="GEL13" s="160"/>
      <c r="GEM13" s="160"/>
      <c r="GEN13" s="160"/>
      <c r="GEO13" s="160"/>
      <c r="GEP13" s="160"/>
      <c r="GEQ13" s="160"/>
      <c r="GER13" s="160"/>
      <c r="GES13" s="160"/>
      <c r="GET13" s="160"/>
      <c r="GEU13" s="160"/>
      <c r="GEV13" s="160"/>
      <c r="GEW13" s="160"/>
      <c r="GEX13" s="160"/>
      <c r="GEY13" s="160"/>
      <c r="GEZ13" s="160"/>
      <c r="GFA13" s="160"/>
      <c r="GFB13" s="160"/>
      <c r="GFC13" s="160"/>
      <c r="GFD13" s="160"/>
      <c r="GFE13" s="160"/>
      <c r="GFF13" s="160"/>
      <c r="GFG13" s="160"/>
      <c r="GFH13" s="160"/>
      <c r="GFI13" s="160"/>
      <c r="GFJ13" s="160"/>
      <c r="GFK13" s="160"/>
      <c r="GFL13" s="160"/>
      <c r="GFM13" s="160"/>
      <c r="GFN13" s="160"/>
      <c r="GFO13" s="160"/>
      <c r="GFP13" s="160"/>
      <c r="GFQ13" s="160"/>
      <c r="GFR13" s="160"/>
      <c r="GFS13" s="160"/>
      <c r="GFT13" s="160"/>
      <c r="GFU13" s="160"/>
      <c r="GFV13" s="160"/>
      <c r="GFW13" s="160"/>
      <c r="GFX13" s="160"/>
      <c r="GFY13" s="160"/>
      <c r="GFZ13" s="160"/>
      <c r="GGA13" s="160"/>
      <c r="GGB13" s="160"/>
      <c r="GGC13" s="160"/>
      <c r="GGD13" s="160"/>
      <c r="GGE13" s="160"/>
      <c r="GGF13" s="160"/>
      <c r="GGG13" s="160"/>
      <c r="GGH13" s="160"/>
      <c r="GGI13" s="160"/>
      <c r="GGJ13" s="160"/>
      <c r="GGK13" s="160"/>
      <c r="GGL13" s="160"/>
      <c r="GGM13" s="160"/>
      <c r="GGN13" s="160"/>
      <c r="GGO13" s="160"/>
      <c r="GGP13" s="160"/>
      <c r="GGQ13" s="160"/>
      <c r="GGR13" s="160"/>
      <c r="GGS13" s="160"/>
      <c r="GGT13" s="160"/>
      <c r="GGU13" s="160"/>
      <c r="GGV13" s="160"/>
      <c r="GGW13" s="160"/>
      <c r="GGX13" s="160"/>
      <c r="GGY13" s="160"/>
      <c r="GGZ13" s="160"/>
      <c r="GHA13" s="160"/>
      <c r="GHB13" s="160"/>
      <c r="GHC13" s="160"/>
      <c r="GHD13" s="160"/>
      <c r="GHE13" s="160"/>
      <c r="GHF13" s="160"/>
      <c r="GHG13" s="160"/>
      <c r="GHH13" s="160"/>
      <c r="GHI13" s="160"/>
      <c r="GHJ13" s="160"/>
      <c r="GHK13" s="160"/>
      <c r="GHL13" s="160"/>
      <c r="GHM13" s="160"/>
      <c r="GHN13" s="160"/>
      <c r="GHO13" s="160"/>
      <c r="GHP13" s="160"/>
      <c r="GHQ13" s="160"/>
      <c r="GHR13" s="160"/>
      <c r="GHS13" s="160"/>
      <c r="GHT13" s="160"/>
      <c r="GHU13" s="160"/>
      <c r="GHV13" s="160"/>
      <c r="GHW13" s="160"/>
      <c r="GHX13" s="160"/>
      <c r="GHY13" s="160"/>
      <c r="GHZ13" s="160"/>
      <c r="GIA13" s="160"/>
      <c r="GIB13" s="160"/>
      <c r="GIC13" s="160"/>
      <c r="GID13" s="160"/>
      <c r="GIE13" s="160"/>
      <c r="GIF13" s="160"/>
      <c r="GIG13" s="160"/>
      <c r="GIH13" s="160"/>
      <c r="GII13" s="160"/>
      <c r="GIJ13" s="160"/>
      <c r="GIK13" s="160"/>
      <c r="GIL13" s="160"/>
      <c r="GIM13" s="160"/>
      <c r="GIN13" s="160"/>
      <c r="GIO13" s="160"/>
      <c r="GIP13" s="160"/>
      <c r="GIQ13" s="160"/>
      <c r="GIR13" s="160"/>
      <c r="GIS13" s="160"/>
      <c r="GIT13" s="160"/>
      <c r="GIU13" s="160"/>
      <c r="GIV13" s="160"/>
      <c r="GIW13" s="160"/>
      <c r="GIX13" s="160"/>
      <c r="GIY13" s="160"/>
      <c r="GIZ13" s="160"/>
      <c r="GJA13" s="160"/>
      <c r="GJB13" s="160"/>
      <c r="GJC13" s="160"/>
      <c r="GJD13" s="160"/>
      <c r="GJE13" s="160"/>
      <c r="GJF13" s="160"/>
      <c r="GJG13" s="160"/>
      <c r="GJH13" s="160"/>
      <c r="GJI13" s="160"/>
      <c r="GJJ13" s="160"/>
      <c r="GJK13" s="160"/>
      <c r="GJL13" s="160"/>
      <c r="GJM13" s="160"/>
      <c r="GJN13" s="160"/>
      <c r="GJO13" s="160"/>
      <c r="GJP13" s="160"/>
      <c r="GJQ13" s="160"/>
      <c r="GJR13" s="160"/>
      <c r="GJS13" s="160"/>
      <c r="GJT13" s="160"/>
      <c r="GJU13" s="160"/>
      <c r="GJV13" s="160"/>
      <c r="GJW13" s="160"/>
      <c r="GJX13" s="160"/>
      <c r="GJY13" s="160"/>
      <c r="GJZ13" s="160"/>
      <c r="GKA13" s="160"/>
      <c r="GKB13" s="160"/>
      <c r="GKC13" s="160"/>
      <c r="GKD13" s="160"/>
      <c r="GKE13" s="160"/>
      <c r="GKF13" s="160"/>
      <c r="GKG13" s="160"/>
      <c r="GKH13" s="160"/>
      <c r="GKI13" s="160"/>
      <c r="GKJ13" s="160"/>
      <c r="GKK13" s="160"/>
      <c r="GKL13" s="160"/>
      <c r="GKM13" s="160"/>
      <c r="GKN13" s="160"/>
      <c r="GKO13" s="160"/>
      <c r="GKP13" s="160"/>
      <c r="GKQ13" s="160"/>
      <c r="GKR13" s="160"/>
      <c r="GKS13" s="160"/>
      <c r="GKT13" s="160"/>
      <c r="GKU13" s="160"/>
      <c r="GKV13" s="160"/>
      <c r="GKW13" s="160"/>
      <c r="GKX13" s="160"/>
      <c r="GKY13" s="160"/>
      <c r="GKZ13" s="160"/>
      <c r="GLA13" s="160"/>
      <c r="GLB13" s="160"/>
      <c r="GLC13" s="160"/>
      <c r="GLD13" s="160"/>
      <c r="GLE13" s="160"/>
      <c r="GLF13" s="160"/>
      <c r="GLG13" s="160"/>
      <c r="GLH13" s="160"/>
      <c r="GLI13" s="160"/>
      <c r="GLJ13" s="160"/>
      <c r="GLK13" s="160"/>
      <c r="GLL13" s="160"/>
      <c r="GLM13" s="160"/>
      <c r="GLN13" s="160"/>
      <c r="GLO13" s="160"/>
      <c r="GLP13" s="160"/>
      <c r="GLQ13" s="160"/>
      <c r="GLR13" s="160"/>
      <c r="GLS13" s="160"/>
      <c r="GLT13" s="160"/>
      <c r="GLU13" s="160"/>
      <c r="GLV13" s="160"/>
      <c r="GLW13" s="160"/>
      <c r="GLX13" s="160"/>
      <c r="GLY13" s="160"/>
      <c r="GLZ13" s="160"/>
      <c r="GMA13" s="160"/>
      <c r="GMB13" s="160"/>
      <c r="GMC13" s="160"/>
      <c r="GMD13" s="160"/>
      <c r="GME13" s="160"/>
      <c r="GMF13" s="160"/>
      <c r="GMG13" s="160"/>
      <c r="GMH13" s="160"/>
      <c r="GMI13" s="160"/>
      <c r="GMJ13" s="160"/>
      <c r="GMK13" s="160"/>
      <c r="GML13" s="160"/>
      <c r="GMM13" s="160"/>
      <c r="GMN13" s="160"/>
      <c r="GMO13" s="160"/>
      <c r="GMP13" s="160"/>
      <c r="GMQ13" s="160"/>
      <c r="GMR13" s="160"/>
      <c r="GMS13" s="160"/>
      <c r="GMT13" s="160"/>
      <c r="GMU13" s="160"/>
      <c r="GMV13" s="160"/>
      <c r="GMW13" s="160"/>
      <c r="GMX13" s="160"/>
      <c r="GMY13" s="160"/>
      <c r="GMZ13" s="160"/>
      <c r="GNA13" s="160"/>
      <c r="GNB13" s="160"/>
      <c r="GNC13" s="160"/>
      <c r="GND13" s="160"/>
      <c r="GNE13" s="160"/>
      <c r="GNF13" s="160"/>
      <c r="GNG13" s="160"/>
      <c r="GNH13" s="160"/>
      <c r="GNI13" s="160"/>
      <c r="GNJ13" s="160"/>
      <c r="GNK13" s="160"/>
      <c r="GNL13" s="160"/>
      <c r="GNM13" s="160"/>
      <c r="GNN13" s="160"/>
      <c r="GNO13" s="160"/>
      <c r="GNP13" s="160"/>
      <c r="GNQ13" s="160"/>
      <c r="GNR13" s="160"/>
      <c r="GNS13" s="160"/>
      <c r="GNT13" s="160"/>
      <c r="GNU13" s="160"/>
      <c r="GNV13" s="160"/>
      <c r="GNW13" s="160"/>
      <c r="GNX13" s="160"/>
      <c r="GNY13" s="160"/>
      <c r="GNZ13" s="160"/>
      <c r="GOA13" s="160"/>
      <c r="GOB13" s="160"/>
      <c r="GOC13" s="160"/>
      <c r="GOD13" s="160"/>
      <c r="GOE13" s="160"/>
      <c r="GOF13" s="160"/>
      <c r="GOG13" s="160"/>
      <c r="GOH13" s="160"/>
      <c r="GOI13" s="160"/>
      <c r="GOJ13" s="160"/>
      <c r="GOK13" s="160"/>
      <c r="GOL13" s="160"/>
      <c r="GOM13" s="160"/>
      <c r="GON13" s="160"/>
      <c r="GOO13" s="160"/>
      <c r="GOP13" s="160"/>
      <c r="GOQ13" s="160"/>
      <c r="GOR13" s="160"/>
      <c r="GOS13" s="160"/>
      <c r="GOT13" s="160"/>
      <c r="GOU13" s="160"/>
      <c r="GOV13" s="160"/>
      <c r="GOW13" s="160"/>
      <c r="GOX13" s="160"/>
      <c r="GOY13" s="160"/>
      <c r="GOZ13" s="160"/>
      <c r="GPA13" s="160"/>
      <c r="GPB13" s="160"/>
      <c r="GPC13" s="160"/>
      <c r="GPD13" s="160"/>
      <c r="GPE13" s="160"/>
      <c r="GPF13" s="160"/>
      <c r="GPG13" s="160"/>
      <c r="GPH13" s="160"/>
      <c r="GPI13" s="160"/>
      <c r="GPJ13" s="160"/>
      <c r="GPK13" s="160"/>
      <c r="GPL13" s="160"/>
      <c r="GPM13" s="160"/>
      <c r="GPN13" s="160"/>
      <c r="GPO13" s="160"/>
      <c r="GPP13" s="160"/>
      <c r="GPQ13" s="160"/>
      <c r="GPR13" s="160"/>
      <c r="GPS13" s="160"/>
      <c r="GPT13" s="160"/>
      <c r="GPU13" s="160"/>
      <c r="GPV13" s="160"/>
      <c r="GPW13" s="160"/>
      <c r="GPX13" s="160"/>
      <c r="GPY13" s="160"/>
      <c r="GPZ13" s="160"/>
      <c r="GQA13" s="160"/>
      <c r="GQB13" s="160"/>
      <c r="GQC13" s="160"/>
      <c r="GQD13" s="160"/>
      <c r="GQE13" s="160"/>
      <c r="GQF13" s="160"/>
      <c r="GQG13" s="160"/>
      <c r="GQH13" s="160"/>
      <c r="GQI13" s="160"/>
      <c r="GQJ13" s="160"/>
      <c r="GQK13" s="160"/>
      <c r="GQL13" s="160"/>
      <c r="GQM13" s="160"/>
      <c r="GQN13" s="160"/>
      <c r="GQO13" s="160"/>
      <c r="GQP13" s="160"/>
      <c r="GQQ13" s="160"/>
      <c r="GQR13" s="160"/>
      <c r="GQS13" s="160"/>
      <c r="GQT13" s="160"/>
      <c r="GQU13" s="160"/>
      <c r="GQV13" s="160"/>
      <c r="GQW13" s="160"/>
      <c r="GQX13" s="160"/>
      <c r="GQY13" s="160"/>
      <c r="GQZ13" s="160"/>
      <c r="GRA13" s="160"/>
      <c r="GRB13" s="160"/>
      <c r="GRC13" s="160"/>
      <c r="GRD13" s="160"/>
      <c r="GRE13" s="160"/>
      <c r="GRF13" s="160"/>
      <c r="GRG13" s="160"/>
      <c r="GRH13" s="160"/>
      <c r="GRI13" s="160"/>
      <c r="GRJ13" s="160"/>
      <c r="GRK13" s="160"/>
      <c r="GRL13" s="160"/>
      <c r="GRM13" s="160"/>
      <c r="GRN13" s="160"/>
      <c r="GRO13" s="160"/>
      <c r="GRP13" s="160"/>
      <c r="GRQ13" s="160"/>
      <c r="GRR13" s="160"/>
      <c r="GRS13" s="160"/>
      <c r="GRT13" s="160"/>
      <c r="GRU13" s="160"/>
      <c r="GRV13" s="160"/>
      <c r="GRW13" s="160"/>
      <c r="GRX13" s="160"/>
      <c r="GRY13" s="160"/>
      <c r="GRZ13" s="160"/>
      <c r="GSA13" s="160"/>
      <c r="GSB13" s="160"/>
      <c r="GSC13" s="160"/>
      <c r="GSD13" s="160"/>
      <c r="GSE13" s="160"/>
      <c r="GSF13" s="160"/>
      <c r="GSG13" s="160"/>
      <c r="GSH13" s="160"/>
      <c r="GSI13" s="160"/>
      <c r="GSJ13" s="160"/>
      <c r="GSK13" s="160"/>
      <c r="GSL13" s="160"/>
      <c r="GSM13" s="160"/>
      <c r="GSN13" s="160"/>
      <c r="GSO13" s="160"/>
      <c r="GSP13" s="160"/>
      <c r="GSQ13" s="160"/>
      <c r="GSR13" s="160"/>
      <c r="GSS13" s="160"/>
      <c r="GST13" s="160"/>
      <c r="GSU13" s="160"/>
      <c r="GSV13" s="160"/>
      <c r="GSW13" s="160"/>
      <c r="GSX13" s="160"/>
      <c r="GSY13" s="160"/>
      <c r="GSZ13" s="160"/>
      <c r="GTA13" s="160"/>
      <c r="GTB13" s="160"/>
      <c r="GTC13" s="160"/>
      <c r="GTD13" s="160"/>
      <c r="GTE13" s="160"/>
      <c r="GTF13" s="160"/>
      <c r="GTG13" s="160"/>
      <c r="GTH13" s="160"/>
      <c r="GTI13" s="160"/>
      <c r="GTJ13" s="160"/>
      <c r="GTK13" s="160"/>
      <c r="GTL13" s="160"/>
      <c r="GTM13" s="160"/>
      <c r="GTN13" s="160"/>
      <c r="GTO13" s="160"/>
      <c r="GTP13" s="160"/>
      <c r="GTQ13" s="160"/>
      <c r="GTR13" s="160"/>
      <c r="GTS13" s="160"/>
      <c r="GTT13" s="160"/>
      <c r="GTU13" s="160"/>
      <c r="GTV13" s="160"/>
      <c r="GTW13" s="160"/>
      <c r="GTX13" s="160"/>
      <c r="GTY13" s="160"/>
      <c r="GTZ13" s="160"/>
      <c r="GUA13" s="160"/>
      <c r="GUB13" s="160"/>
      <c r="GUC13" s="160"/>
      <c r="GUD13" s="160"/>
      <c r="GUE13" s="160"/>
      <c r="GUF13" s="160"/>
      <c r="GUG13" s="160"/>
      <c r="GUH13" s="160"/>
      <c r="GUI13" s="160"/>
      <c r="GUJ13" s="160"/>
      <c r="GUK13" s="160"/>
      <c r="GUL13" s="160"/>
      <c r="GUM13" s="160"/>
      <c r="GUN13" s="160"/>
      <c r="GUO13" s="160"/>
      <c r="GUP13" s="160"/>
      <c r="GUQ13" s="160"/>
      <c r="GUR13" s="160"/>
      <c r="GUS13" s="160"/>
      <c r="GUT13" s="160"/>
      <c r="GUU13" s="160"/>
      <c r="GUV13" s="160"/>
      <c r="GUW13" s="160"/>
      <c r="GUX13" s="160"/>
      <c r="GUY13" s="160"/>
      <c r="GUZ13" s="160"/>
      <c r="GVA13" s="160"/>
      <c r="GVB13" s="160"/>
      <c r="GVC13" s="160"/>
      <c r="GVD13" s="160"/>
      <c r="GVE13" s="160"/>
      <c r="GVF13" s="160"/>
      <c r="GVG13" s="160"/>
      <c r="GVH13" s="160"/>
      <c r="GVI13" s="160"/>
      <c r="GVJ13" s="160"/>
      <c r="GVK13" s="160"/>
      <c r="GVL13" s="160"/>
      <c r="GVM13" s="160"/>
      <c r="GVN13" s="160"/>
      <c r="GVO13" s="160"/>
      <c r="GVP13" s="160"/>
      <c r="GVQ13" s="160"/>
      <c r="GVR13" s="160"/>
      <c r="GVS13" s="160"/>
      <c r="GVT13" s="160"/>
      <c r="GVU13" s="160"/>
      <c r="GVV13" s="160"/>
      <c r="GVW13" s="160"/>
      <c r="GVX13" s="160"/>
      <c r="GVY13" s="160"/>
      <c r="GVZ13" s="160"/>
      <c r="GWA13" s="160"/>
      <c r="GWB13" s="160"/>
      <c r="GWC13" s="160"/>
      <c r="GWD13" s="160"/>
      <c r="GWE13" s="160"/>
      <c r="GWF13" s="160"/>
      <c r="GWG13" s="160"/>
      <c r="GWH13" s="160"/>
      <c r="GWI13" s="160"/>
      <c r="GWJ13" s="160"/>
      <c r="GWK13" s="160"/>
      <c r="GWL13" s="160"/>
      <c r="GWM13" s="160"/>
      <c r="GWN13" s="160"/>
      <c r="GWO13" s="160"/>
      <c r="GWP13" s="160"/>
      <c r="GWQ13" s="160"/>
      <c r="GWR13" s="160"/>
      <c r="GWS13" s="160"/>
      <c r="GWT13" s="160"/>
      <c r="GWU13" s="160"/>
      <c r="GWV13" s="160"/>
      <c r="GWW13" s="160"/>
      <c r="GWX13" s="160"/>
      <c r="GWY13" s="160"/>
      <c r="GWZ13" s="160"/>
      <c r="GXA13" s="160"/>
      <c r="GXB13" s="160"/>
      <c r="GXC13" s="160"/>
      <c r="GXD13" s="160"/>
      <c r="GXE13" s="160"/>
      <c r="GXF13" s="160"/>
      <c r="GXG13" s="160"/>
      <c r="GXH13" s="160"/>
      <c r="GXI13" s="160"/>
      <c r="GXJ13" s="160"/>
      <c r="GXK13" s="160"/>
      <c r="GXL13" s="160"/>
      <c r="GXM13" s="160"/>
      <c r="GXN13" s="160"/>
      <c r="GXO13" s="160"/>
      <c r="GXP13" s="160"/>
      <c r="GXQ13" s="160"/>
      <c r="GXR13" s="160"/>
      <c r="GXS13" s="160"/>
      <c r="GXT13" s="160"/>
      <c r="GXU13" s="160"/>
      <c r="GXV13" s="160"/>
      <c r="GXW13" s="160"/>
      <c r="GXX13" s="160"/>
      <c r="GXY13" s="160"/>
      <c r="GXZ13" s="160"/>
      <c r="GYA13" s="160"/>
      <c r="GYB13" s="160"/>
      <c r="GYC13" s="160"/>
      <c r="GYD13" s="160"/>
      <c r="GYE13" s="160"/>
      <c r="GYF13" s="160"/>
      <c r="GYG13" s="160"/>
      <c r="GYH13" s="160"/>
      <c r="GYI13" s="160"/>
      <c r="GYJ13" s="160"/>
      <c r="GYK13" s="160"/>
      <c r="GYL13" s="160"/>
      <c r="GYM13" s="160"/>
      <c r="GYN13" s="160"/>
      <c r="GYO13" s="160"/>
      <c r="GYP13" s="160"/>
      <c r="GYQ13" s="160"/>
      <c r="GYR13" s="160"/>
      <c r="GYS13" s="160"/>
      <c r="GYT13" s="160"/>
      <c r="GYU13" s="160"/>
      <c r="GYV13" s="160"/>
      <c r="GYW13" s="160"/>
      <c r="GYX13" s="160"/>
      <c r="GYY13" s="160"/>
      <c r="GYZ13" s="160"/>
      <c r="GZA13" s="160"/>
      <c r="GZB13" s="160"/>
      <c r="GZC13" s="160"/>
      <c r="GZD13" s="160"/>
      <c r="GZE13" s="160"/>
      <c r="GZF13" s="160"/>
      <c r="GZG13" s="160"/>
      <c r="GZH13" s="160"/>
      <c r="GZI13" s="160"/>
      <c r="GZJ13" s="160"/>
      <c r="GZK13" s="160"/>
      <c r="GZL13" s="160"/>
      <c r="GZM13" s="160"/>
      <c r="GZN13" s="160"/>
      <c r="GZO13" s="160"/>
      <c r="GZP13" s="160"/>
      <c r="GZQ13" s="160"/>
      <c r="GZR13" s="160"/>
      <c r="GZS13" s="160"/>
      <c r="GZT13" s="160"/>
      <c r="GZU13" s="160"/>
      <c r="GZV13" s="160"/>
      <c r="GZW13" s="160"/>
      <c r="GZX13" s="160"/>
      <c r="GZY13" s="160"/>
      <c r="GZZ13" s="160"/>
      <c r="HAA13" s="160"/>
      <c r="HAB13" s="160"/>
      <c r="HAC13" s="160"/>
      <c r="HAD13" s="160"/>
      <c r="HAE13" s="160"/>
      <c r="HAF13" s="160"/>
      <c r="HAG13" s="160"/>
      <c r="HAH13" s="160"/>
      <c r="HAI13" s="160"/>
      <c r="HAJ13" s="160"/>
      <c r="HAK13" s="160"/>
      <c r="HAL13" s="160"/>
      <c r="HAM13" s="160"/>
      <c r="HAN13" s="160"/>
      <c r="HAO13" s="160"/>
      <c r="HAP13" s="160"/>
      <c r="HAQ13" s="160"/>
      <c r="HAR13" s="160"/>
      <c r="HAS13" s="160"/>
      <c r="HAT13" s="160"/>
      <c r="HAU13" s="160"/>
      <c r="HAV13" s="160"/>
      <c r="HAW13" s="160"/>
      <c r="HAX13" s="160"/>
      <c r="HAY13" s="160"/>
      <c r="HAZ13" s="160"/>
      <c r="HBA13" s="160"/>
      <c r="HBB13" s="160"/>
      <c r="HBC13" s="160"/>
      <c r="HBD13" s="160"/>
      <c r="HBE13" s="160"/>
      <c r="HBF13" s="160"/>
      <c r="HBG13" s="160"/>
      <c r="HBH13" s="160"/>
      <c r="HBI13" s="160"/>
      <c r="HBJ13" s="160"/>
      <c r="HBK13" s="160"/>
      <c r="HBL13" s="160"/>
      <c r="HBM13" s="160"/>
      <c r="HBN13" s="160"/>
      <c r="HBO13" s="160"/>
      <c r="HBP13" s="160"/>
      <c r="HBQ13" s="160"/>
      <c r="HBR13" s="160"/>
      <c r="HBS13" s="160"/>
      <c r="HBT13" s="160"/>
      <c r="HBU13" s="160"/>
      <c r="HBV13" s="160"/>
      <c r="HBW13" s="160"/>
      <c r="HBX13" s="160"/>
      <c r="HBY13" s="160"/>
      <c r="HBZ13" s="160"/>
      <c r="HCA13" s="160"/>
      <c r="HCB13" s="160"/>
      <c r="HCC13" s="160"/>
      <c r="HCD13" s="160"/>
      <c r="HCE13" s="160"/>
      <c r="HCF13" s="160"/>
      <c r="HCG13" s="160"/>
      <c r="HCH13" s="160"/>
      <c r="HCI13" s="160"/>
      <c r="HCJ13" s="160"/>
      <c r="HCK13" s="160"/>
      <c r="HCL13" s="160"/>
      <c r="HCM13" s="160"/>
      <c r="HCN13" s="160"/>
      <c r="HCO13" s="160"/>
      <c r="HCP13" s="160"/>
      <c r="HCQ13" s="160"/>
      <c r="HCR13" s="160"/>
      <c r="HCS13" s="160"/>
      <c r="HCT13" s="160"/>
      <c r="HCU13" s="160"/>
      <c r="HCV13" s="160"/>
      <c r="HCW13" s="160"/>
      <c r="HCX13" s="160"/>
      <c r="HCY13" s="160"/>
      <c r="HCZ13" s="160"/>
      <c r="HDA13" s="160"/>
      <c r="HDB13" s="160"/>
      <c r="HDC13" s="160"/>
      <c r="HDD13" s="160"/>
      <c r="HDE13" s="160"/>
      <c r="HDF13" s="160"/>
      <c r="HDG13" s="160"/>
      <c r="HDH13" s="160"/>
      <c r="HDI13" s="160"/>
      <c r="HDJ13" s="160"/>
      <c r="HDK13" s="160"/>
      <c r="HDL13" s="160"/>
      <c r="HDM13" s="160"/>
      <c r="HDN13" s="160"/>
      <c r="HDO13" s="160"/>
      <c r="HDP13" s="160"/>
      <c r="HDQ13" s="160"/>
      <c r="HDR13" s="160"/>
      <c r="HDS13" s="160"/>
      <c r="HDT13" s="160"/>
      <c r="HDU13" s="160"/>
      <c r="HDV13" s="160"/>
      <c r="HDW13" s="160"/>
      <c r="HDX13" s="160"/>
      <c r="HDY13" s="160"/>
      <c r="HDZ13" s="160"/>
      <c r="HEA13" s="160"/>
      <c r="HEB13" s="160"/>
      <c r="HEC13" s="160"/>
      <c r="HED13" s="160"/>
      <c r="HEE13" s="160"/>
      <c r="HEF13" s="160"/>
      <c r="HEG13" s="160"/>
      <c r="HEH13" s="160"/>
      <c r="HEI13" s="160"/>
      <c r="HEJ13" s="160"/>
      <c r="HEK13" s="160"/>
      <c r="HEL13" s="160"/>
      <c r="HEM13" s="160"/>
      <c r="HEN13" s="160"/>
      <c r="HEO13" s="160"/>
      <c r="HEP13" s="160"/>
      <c r="HEQ13" s="160"/>
      <c r="HER13" s="160"/>
      <c r="HES13" s="160"/>
      <c r="HET13" s="160"/>
      <c r="HEU13" s="160"/>
      <c r="HEV13" s="160"/>
      <c r="HEW13" s="160"/>
      <c r="HEX13" s="160"/>
      <c r="HEY13" s="160"/>
      <c r="HEZ13" s="160"/>
      <c r="HFA13" s="160"/>
      <c r="HFB13" s="160"/>
      <c r="HFC13" s="160"/>
      <c r="HFD13" s="160"/>
      <c r="HFE13" s="160"/>
      <c r="HFF13" s="160"/>
      <c r="HFG13" s="160"/>
      <c r="HFH13" s="160"/>
      <c r="HFI13" s="160"/>
      <c r="HFJ13" s="160"/>
      <c r="HFK13" s="160"/>
      <c r="HFL13" s="160"/>
      <c r="HFM13" s="160"/>
      <c r="HFN13" s="160"/>
      <c r="HFO13" s="160"/>
      <c r="HFP13" s="160"/>
      <c r="HFQ13" s="160"/>
      <c r="HFR13" s="160"/>
      <c r="HFS13" s="160"/>
      <c r="HFT13" s="160"/>
      <c r="HFU13" s="160"/>
      <c r="HFV13" s="160"/>
      <c r="HFW13" s="160"/>
      <c r="HFX13" s="160"/>
      <c r="HFY13" s="160"/>
      <c r="HFZ13" s="160"/>
      <c r="HGA13" s="160"/>
      <c r="HGB13" s="160"/>
      <c r="HGC13" s="160"/>
      <c r="HGD13" s="160"/>
      <c r="HGE13" s="160"/>
      <c r="HGF13" s="160"/>
      <c r="HGG13" s="160"/>
      <c r="HGH13" s="160"/>
      <c r="HGI13" s="160"/>
      <c r="HGJ13" s="160"/>
      <c r="HGK13" s="160"/>
      <c r="HGL13" s="160"/>
      <c r="HGM13" s="160"/>
      <c r="HGN13" s="160"/>
      <c r="HGO13" s="160"/>
      <c r="HGP13" s="160"/>
      <c r="HGQ13" s="160"/>
      <c r="HGR13" s="160"/>
      <c r="HGS13" s="160"/>
      <c r="HGT13" s="160"/>
      <c r="HGU13" s="160"/>
      <c r="HGV13" s="160"/>
      <c r="HGW13" s="160"/>
      <c r="HGX13" s="160"/>
      <c r="HGY13" s="160"/>
      <c r="HGZ13" s="160"/>
      <c r="HHA13" s="160"/>
      <c r="HHB13" s="160"/>
      <c r="HHC13" s="160"/>
      <c r="HHD13" s="160"/>
      <c r="HHE13" s="160"/>
      <c r="HHF13" s="160"/>
      <c r="HHG13" s="160"/>
      <c r="HHH13" s="160"/>
      <c r="HHI13" s="160"/>
      <c r="HHJ13" s="160"/>
      <c r="HHK13" s="160"/>
      <c r="HHL13" s="160"/>
      <c r="HHM13" s="160"/>
      <c r="HHN13" s="160"/>
      <c r="HHO13" s="160"/>
      <c r="HHP13" s="160"/>
      <c r="HHQ13" s="160"/>
      <c r="HHR13" s="160"/>
      <c r="HHS13" s="160"/>
      <c r="HHT13" s="160"/>
      <c r="HHU13" s="160"/>
      <c r="HHV13" s="160"/>
      <c r="HHW13" s="160"/>
      <c r="HHX13" s="160"/>
      <c r="HHY13" s="160"/>
      <c r="HHZ13" s="160"/>
      <c r="HIA13" s="160"/>
      <c r="HIB13" s="160"/>
      <c r="HIC13" s="160"/>
      <c r="HID13" s="160"/>
      <c r="HIE13" s="160"/>
      <c r="HIF13" s="160"/>
      <c r="HIG13" s="160"/>
      <c r="HIH13" s="160"/>
      <c r="HII13" s="160"/>
      <c r="HIJ13" s="160"/>
      <c r="HIK13" s="160"/>
      <c r="HIL13" s="160"/>
      <c r="HIM13" s="160"/>
      <c r="HIN13" s="160"/>
      <c r="HIO13" s="160"/>
      <c r="HIP13" s="160"/>
      <c r="HIQ13" s="160"/>
      <c r="HIR13" s="160"/>
      <c r="HIS13" s="160"/>
      <c r="HIT13" s="160"/>
      <c r="HIU13" s="160"/>
      <c r="HIV13" s="160"/>
      <c r="HIW13" s="160"/>
      <c r="HIX13" s="160"/>
      <c r="HIY13" s="160"/>
      <c r="HIZ13" s="160"/>
      <c r="HJA13" s="160"/>
      <c r="HJB13" s="160"/>
      <c r="HJC13" s="160"/>
      <c r="HJD13" s="160"/>
      <c r="HJE13" s="160"/>
      <c r="HJF13" s="160"/>
      <c r="HJG13" s="160"/>
      <c r="HJH13" s="160"/>
      <c r="HJI13" s="160"/>
      <c r="HJJ13" s="160"/>
      <c r="HJK13" s="160"/>
      <c r="HJL13" s="160"/>
      <c r="HJM13" s="160"/>
      <c r="HJN13" s="160"/>
      <c r="HJO13" s="160"/>
      <c r="HJP13" s="160"/>
      <c r="HJQ13" s="160"/>
      <c r="HJR13" s="160"/>
      <c r="HJS13" s="160"/>
      <c r="HJT13" s="160"/>
      <c r="HJU13" s="160"/>
      <c r="HJV13" s="160"/>
      <c r="HJW13" s="160"/>
      <c r="HJX13" s="160"/>
      <c r="HJY13" s="160"/>
      <c r="HJZ13" s="160"/>
      <c r="HKA13" s="160"/>
      <c r="HKB13" s="160"/>
      <c r="HKC13" s="160"/>
      <c r="HKD13" s="160"/>
      <c r="HKE13" s="160"/>
      <c r="HKF13" s="160"/>
      <c r="HKG13" s="160"/>
      <c r="HKH13" s="160"/>
      <c r="HKI13" s="160"/>
      <c r="HKJ13" s="160"/>
      <c r="HKK13" s="160"/>
      <c r="HKL13" s="160"/>
      <c r="HKM13" s="160"/>
      <c r="HKN13" s="160"/>
      <c r="HKO13" s="160"/>
      <c r="HKP13" s="160"/>
      <c r="HKQ13" s="160"/>
      <c r="HKR13" s="160"/>
      <c r="HKS13" s="160"/>
      <c r="HKT13" s="160"/>
      <c r="HKU13" s="160"/>
      <c r="HKV13" s="160"/>
      <c r="HKW13" s="160"/>
      <c r="HKX13" s="160"/>
      <c r="HKY13" s="160"/>
      <c r="HKZ13" s="160"/>
      <c r="HLA13" s="160"/>
      <c r="HLB13" s="160"/>
      <c r="HLC13" s="160"/>
      <c r="HLD13" s="160"/>
      <c r="HLE13" s="160"/>
      <c r="HLF13" s="160"/>
      <c r="HLG13" s="160"/>
      <c r="HLH13" s="160"/>
      <c r="HLI13" s="160"/>
      <c r="HLJ13" s="160"/>
      <c r="HLK13" s="160"/>
      <c r="HLL13" s="160"/>
      <c r="HLM13" s="160"/>
      <c r="HLN13" s="160"/>
      <c r="HLO13" s="160"/>
      <c r="HLP13" s="160"/>
      <c r="HLQ13" s="160"/>
      <c r="HLR13" s="160"/>
      <c r="HLS13" s="160"/>
      <c r="HLT13" s="160"/>
      <c r="HLU13" s="160"/>
      <c r="HLV13" s="160"/>
      <c r="HLW13" s="160"/>
      <c r="HLX13" s="160"/>
      <c r="HLY13" s="160"/>
      <c r="HLZ13" s="160"/>
      <c r="HMA13" s="160"/>
      <c r="HMB13" s="160"/>
      <c r="HMC13" s="160"/>
      <c r="HMD13" s="160"/>
      <c r="HME13" s="160"/>
      <c r="HMF13" s="160"/>
      <c r="HMG13" s="160"/>
      <c r="HMH13" s="160"/>
      <c r="HMI13" s="160"/>
      <c r="HMJ13" s="160"/>
      <c r="HMK13" s="160"/>
      <c r="HML13" s="160"/>
      <c r="HMM13" s="160"/>
      <c r="HMN13" s="160"/>
      <c r="HMO13" s="160"/>
      <c r="HMP13" s="160"/>
      <c r="HMQ13" s="160"/>
      <c r="HMR13" s="160"/>
      <c r="HMS13" s="160"/>
      <c r="HMT13" s="160"/>
      <c r="HMU13" s="160"/>
      <c r="HMV13" s="160"/>
      <c r="HMW13" s="160"/>
      <c r="HMX13" s="160"/>
      <c r="HMY13" s="160"/>
      <c r="HMZ13" s="160"/>
      <c r="HNA13" s="160"/>
      <c r="HNB13" s="160"/>
      <c r="HNC13" s="160"/>
      <c r="HND13" s="160"/>
      <c r="HNE13" s="160"/>
      <c r="HNF13" s="160"/>
      <c r="HNG13" s="160"/>
      <c r="HNH13" s="160"/>
      <c r="HNI13" s="160"/>
      <c r="HNJ13" s="160"/>
      <c r="HNK13" s="160"/>
      <c r="HNL13" s="160"/>
      <c r="HNM13" s="160"/>
      <c r="HNN13" s="160"/>
      <c r="HNO13" s="160"/>
      <c r="HNP13" s="160"/>
      <c r="HNQ13" s="160"/>
      <c r="HNR13" s="160"/>
      <c r="HNS13" s="160"/>
      <c r="HNT13" s="160"/>
      <c r="HNU13" s="160"/>
      <c r="HNV13" s="160"/>
      <c r="HNW13" s="160"/>
      <c r="HNX13" s="160"/>
      <c r="HNY13" s="160"/>
      <c r="HNZ13" s="160"/>
      <c r="HOA13" s="160"/>
      <c r="HOB13" s="160"/>
      <c r="HOC13" s="160"/>
      <c r="HOD13" s="160"/>
      <c r="HOE13" s="160"/>
      <c r="HOF13" s="160"/>
      <c r="HOG13" s="160"/>
      <c r="HOH13" s="160"/>
      <c r="HOI13" s="160"/>
      <c r="HOJ13" s="160"/>
      <c r="HOK13" s="160"/>
      <c r="HOL13" s="160"/>
      <c r="HOM13" s="160"/>
      <c r="HON13" s="160"/>
      <c r="HOO13" s="160"/>
      <c r="HOP13" s="160"/>
      <c r="HOQ13" s="160"/>
      <c r="HOR13" s="160"/>
      <c r="HOS13" s="160"/>
      <c r="HOT13" s="160"/>
      <c r="HOU13" s="160"/>
      <c r="HOV13" s="160"/>
      <c r="HOW13" s="160"/>
      <c r="HOX13" s="160"/>
      <c r="HOY13" s="160"/>
      <c r="HOZ13" s="160"/>
      <c r="HPA13" s="160"/>
      <c r="HPB13" s="160"/>
      <c r="HPC13" s="160"/>
      <c r="HPD13" s="160"/>
      <c r="HPE13" s="160"/>
      <c r="HPF13" s="160"/>
      <c r="HPG13" s="160"/>
      <c r="HPH13" s="160"/>
      <c r="HPI13" s="160"/>
      <c r="HPJ13" s="160"/>
      <c r="HPK13" s="160"/>
      <c r="HPL13" s="160"/>
      <c r="HPM13" s="160"/>
      <c r="HPN13" s="160"/>
      <c r="HPO13" s="160"/>
      <c r="HPP13" s="160"/>
      <c r="HPQ13" s="160"/>
      <c r="HPR13" s="160"/>
      <c r="HPS13" s="160"/>
      <c r="HPT13" s="160"/>
      <c r="HPU13" s="160"/>
      <c r="HPV13" s="160"/>
      <c r="HPW13" s="160"/>
      <c r="HPX13" s="160"/>
      <c r="HPY13" s="160"/>
      <c r="HPZ13" s="160"/>
      <c r="HQA13" s="160"/>
      <c r="HQB13" s="160"/>
      <c r="HQC13" s="160"/>
      <c r="HQD13" s="160"/>
      <c r="HQE13" s="160"/>
      <c r="HQF13" s="160"/>
      <c r="HQG13" s="160"/>
      <c r="HQH13" s="160"/>
      <c r="HQI13" s="160"/>
      <c r="HQJ13" s="160"/>
      <c r="HQK13" s="160"/>
      <c r="HQL13" s="160"/>
      <c r="HQM13" s="160"/>
      <c r="HQN13" s="160"/>
      <c r="HQO13" s="160"/>
      <c r="HQP13" s="160"/>
      <c r="HQQ13" s="160"/>
      <c r="HQR13" s="160"/>
      <c r="HQS13" s="160"/>
      <c r="HQT13" s="160"/>
      <c r="HQU13" s="160"/>
      <c r="HQV13" s="160"/>
      <c r="HQW13" s="160"/>
      <c r="HQX13" s="160"/>
      <c r="HQY13" s="160"/>
      <c r="HQZ13" s="160"/>
      <c r="HRA13" s="160"/>
      <c r="HRB13" s="160"/>
      <c r="HRC13" s="160"/>
      <c r="HRD13" s="160"/>
      <c r="HRE13" s="160"/>
      <c r="HRF13" s="160"/>
      <c r="HRG13" s="160"/>
      <c r="HRH13" s="160"/>
      <c r="HRI13" s="160"/>
      <c r="HRJ13" s="160"/>
      <c r="HRK13" s="160"/>
      <c r="HRL13" s="160"/>
      <c r="HRM13" s="160"/>
      <c r="HRN13" s="160"/>
      <c r="HRO13" s="160"/>
      <c r="HRP13" s="160"/>
      <c r="HRQ13" s="160"/>
      <c r="HRR13" s="160"/>
      <c r="HRS13" s="160"/>
      <c r="HRT13" s="160"/>
      <c r="HRU13" s="160"/>
      <c r="HRV13" s="160"/>
      <c r="HRW13" s="160"/>
      <c r="HRX13" s="160"/>
      <c r="HRY13" s="160"/>
      <c r="HRZ13" s="160"/>
      <c r="HSA13" s="160"/>
      <c r="HSB13" s="160"/>
      <c r="HSC13" s="160"/>
      <c r="HSD13" s="160"/>
      <c r="HSE13" s="160"/>
      <c r="HSF13" s="160"/>
      <c r="HSG13" s="160"/>
      <c r="HSH13" s="160"/>
      <c r="HSI13" s="160"/>
      <c r="HSJ13" s="160"/>
      <c r="HSK13" s="160"/>
      <c r="HSL13" s="160"/>
      <c r="HSM13" s="160"/>
      <c r="HSN13" s="160"/>
      <c r="HSO13" s="160"/>
      <c r="HSP13" s="160"/>
      <c r="HSQ13" s="160"/>
      <c r="HSR13" s="160"/>
      <c r="HSS13" s="160"/>
      <c r="HST13" s="160"/>
      <c r="HSU13" s="160"/>
      <c r="HSV13" s="160"/>
      <c r="HSW13" s="160"/>
      <c r="HSX13" s="160"/>
      <c r="HSY13" s="160"/>
      <c r="HSZ13" s="160"/>
      <c r="HTA13" s="160"/>
      <c r="HTB13" s="160"/>
      <c r="HTC13" s="160"/>
      <c r="HTD13" s="160"/>
      <c r="HTE13" s="160"/>
      <c r="HTF13" s="160"/>
      <c r="HTG13" s="160"/>
      <c r="HTH13" s="160"/>
      <c r="HTI13" s="160"/>
      <c r="HTJ13" s="160"/>
      <c r="HTK13" s="160"/>
      <c r="HTL13" s="160"/>
      <c r="HTM13" s="160"/>
      <c r="HTN13" s="160"/>
      <c r="HTO13" s="160"/>
      <c r="HTP13" s="160"/>
      <c r="HTQ13" s="160"/>
      <c r="HTR13" s="160"/>
      <c r="HTS13" s="160"/>
      <c r="HTT13" s="160"/>
      <c r="HTU13" s="160"/>
      <c r="HTV13" s="160"/>
      <c r="HTW13" s="160"/>
      <c r="HTX13" s="160"/>
      <c r="HTY13" s="160"/>
      <c r="HTZ13" s="160"/>
      <c r="HUA13" s="160"/>
      <c r="HUB13" s="160"/>
      <c r="HUC13" s="160"/>
      <c r="HUD13" s="160"/>
      <c r="HUE13" s="160"/>
      <c r="HUF13" s="160"/>
      <c r="HUG13" s="160"/>
      <c r="HUH13" s="160"/>
      <c r="HUI13" s="160"/>
      <c r="HUJ13" s="160"/>
      <c r="HUK13" s="160"/>
      <c r="HUL13" s="160"/>
      <c r="HUM13" s="160"/>
      <c r="HUN13" s="160"/>
      <c r="HUO13" s="160"/>
      <c r="HUP13" s="160"/>
      <c r="HUQ13" s="160"/>
      <c r="HUR13" s="160"/>
      <c r="HUS13" s="160"/>
      <c r="HUT13" s="160"/>
      <c r="HUU13" s="160"/>
      <c r="HUV13" s="160"/>
      <c r="HUW13" s="160"/>
      <c r="HUX13" s="160"/>
      <c r="HUY13" s="160"/>
      <c r="HUZ13" s="160"/>
      <c r="HVA13" s="160"/>
      <c r="HVB13" s="160"/>
      <c r="HVC13" s="160"/>
      <c r="HVD13" s="160"/>
      <c r="HVE13" s="160"/>
      <c r="HVF13" s="160"/>
      <c r="HVG13" s="160"/>
      <c r="HVH13" s="160"/>
      <c r="HVI13" s="160"/>
      <c r="HVJ13" s="160"/>
      <c r="HVK13" s="160"/>
      <c r="HVL13" s="160"/>
      <c r="HVM13" s="160"/>
      <c r="HVN13" s="160"/>
      <c r="HVO13" s="160"/>
      <c r="HVP13" s="160"/>
      <c r="HVQ13" s="160"/>
      <c r="HVR13" s="160"/>
      <c r="HVS13" s="160"/>
      <c r="HVT13" s="160"/>
      <c r="HVU13" s="160"/>
      <c r="HVV13" s="160"/>
      <c r="HVW13" s="160"/>
      <c r="HVX13" s="160"/>
      <c r="HVY13" s="160"/>
      <c r="HVZ13" s="160"/>
      <c r="HWA13" s="160"/>
      <c r="HWB13" s="160"/>
      <c r="HWC13" s="160"/>
      <c r="HWD13" s="160"/>
      <c r="HWE13" s="160"/>
      <c r="HWF13" s="160"/>
      <c r="HWG13" s="160"/>
      <c r="HWH13" s="160"/>
      <c r="HWI13" s="160"/>
      <c r="HWJ13" s="160"/>
      <c r="HWK13" s="160"/>
      <c r="HWL13" s="160"/>
      <c r="HWM13" s="160"/>
      <c r="HWN13" s="160"/>
      <c r="HWO13" s="160"/>
      <c r="HWP13" s="160"/>
      <c r="HWQ13" s="160"/>
      <c r="HWR13" s="160"/>
      <c r="HWS13" s="160"/>
      <c r="HWT13" s="160"/>
      <c r="HWU13" s="160"/>
      <c r="HWV13" s="160"/>
      <c r="HWW13" s="160"/>
      <c r="HWX13" s="160"/>
      <c r="HWY13" s="160"/>
      <c r="HWZ13" s="160"/>
      <c r="HXA13" s="160"/>
      <c r="HXB13" s="160"/>
      <c r="HXC13" s="160"/>
      <c r="HXD13" s="160"/>
      <c r="HXE13" s="160"/>
      <c r="HXF13" s="160"/>
      <c r="HXG13" s="160"/>
      <c r="HXH13" s="160"/>
      <c r="HXI13" s="160"/>
      <c r="HXJ13" s="160"/>
      <c r="HXK13" s="160"/>
      <c r="HXL13" s="160"/>
      <c r="HXM13" s="160"/>
      <c r="HXN13" s="160"/>
      <c r="HXO13" s="160"/>
      <c r="HXP13" s="160"/>
      <c r="HXQ13" s="160"/>
      <c r="HXR13" s="160"/>
      <c r="HXS13" s="160"/>
      <c r="HXT13" s="160"/>
      <c r="HXU13" s="160"/>
      <c r="HXV13" s="160"/>
      <c r="HXW13" s="160"/>
      <c r="HXX13" s="160"/>
      <c r="HXY13" s="160"/>
      <c r="HXZ13" s="160"/>
      <c r="HYA13" s="160"/>
      <c r="HYB13" s="160"/>
      <c r="HYC13" s="160"/>
      <c r="HYD13" s="160"/>
      <c r="HYE13" s="160"/>
      <c r="HYF13" s="160"/>
      <c r="HYG13" s="160"/>
      <c r="HYH13" s="160"/>
      <c r="HYI13" s="160"/>
      <c r="HYJ13" s="160"/>
      <c r="HYK13" s="160"/>
      <c r="HYL13" s="160"/>
      <c r="HYM13" s="160"/>
      <c r="HYN13" s="160"/>
      <c r="HYO13" s="160"/>
      <c r="HYP13" s="160"/>
      <c r="HYQ13" s="160"/>
      <c r="HYR13" s="160"/>
      <c r="HYS13" s="160"/>
      <c r="HYT13" s="160"/>
      <c r="HYU13" s="160"/>
      <c r="HYV13" s="160"/>
      <c r="HYW13" s="160"/>
      <c r="HYX13" s="160"/>
      <c r="HYY13" s="160"/>
      <c r="HYZ13" s="160"/>
      <c r="HZA13" s="160"/>
      <c r="HZB13" s="160"/>
      <c r="HZC13" s="160"/>
      <c r="HZD13" s="160"/>
      <c r="HZE13" s="160"/>
      <c r="HZF13" s="160"/>
      <c r="HZG13" s="160"/>
      <c r="HZH13" s="160"/>
      <c r="HZI13" s="160"/>
      <c r="HZJ13" s="160"/>
      <c r="HZK13" s="160"/>
      <c r="HZL13" s="160"/>
      <c r="HZM13" s="160"/>
      <c r="HZN13" s="160"/>
      <c r="HZO13" s="160"/>
      <c r="HZP13" s="160"/>
      <c r="HZQ13" s="160"/>
      <c r="HZR13" s="160"/>
      <c r="HZS13" s="160"/>
      <c r="HZT13" s="160"/>
      <c r="HZU13" s="160"/>
      <c r="HZV13" s="160"/>
      <c r="HZW13" s="160"/>
      <c r="HZX13" s="160"/>
      <c r="HZY13" s="160"/>
      <c r="HZZ13" s="160"/>
      <c r="IAA13" s="160"/>
      <c r="IAB13" s="160"/>
      <c r="IAC13" s="160"/>
      <c r="IAD13" s="160"/>
      <c r="IAE13" s="160"/>
      <c r="IAF13" s="160"/>
      <c r="IAG13" s="160"/>
      <c r="IAH13" s="160"/>
      <c r="IAI13" s="160"/>
      <c r="IAJ13" s="160"/>
      <c r="IAK13" s="160"/>
      <c r="IAL13" s="160"/>
      <c r="IAM13" s="160"/>
      <c r="IAN13" s="160"/>
      <c r="IAO13" s="160"/>
      <c r="IAP13" s="160"/>
      <c r="IAQ13" s="160"/>
      <c r="IAR13" s="160"/>
      <c r="IAS13" s="160"/>
      <c r="IAT13" s="160"/>
      <c r="IAU13" s="160"/>
      <c r="IAV13" s="160"/>
      <c r="IAW13" s="160"/>
      <c r="IAX13" s="160"/>
      <c r="IAY13" s="160"/>
      <c r="IAZ13" s="160"/>
      <c r="IBA13" s="160"/>
      <c r="IBB13" s="160"/>
      <c r="IBC13" s="160"/>
      <c r="IBD13" s="160"/>
      <c r="IBE13" s="160"/>
      <c r="IBF13" s="160"/>
      <c r="IBG13" s="160"/>
      <c r="IBH13" s="160"/>
      <c r="IBI13" s="160"/>
      <c r="IBJ13" s="160"/>
      <c r="IBK13" s="160"/>
      <c r="IBL13" s="160"/>
      <c r="IBM13" s="160"/>
      <c r="IBN13" s="160"/>
      <c r="IBO13" s="160"/>
      <c r="IBP13" s="160"/>
      <c r="IBQ13" s="160"/>
      <c r="IBR13" s="160"/>
      <c r="IBS13" s="160"/>
      <c r="IBT13" s="160"/>
      <c r="IBU13" s="160"/>
      <c r="IBV13" s="160"/>
      <c r="IBW13" s="160"/>
      <c r="IBX13" s="160"/>
      <c r="IBY13" s="160"/>
      <c r="IBZ13" s="160"/>
      <c r="ICA13" s="160"/>
      <c r="ICB13" s="160"/>
      <c r="ICC13" s="160"/>
      <c r="ICD13" s="160"/>
      <c r="ICE13" s="160"/>
      <c r="ICF13" s="160"/>
      <c r="ICG13" s="160"/>
      <c r="ICH13" s="160"/>
      <c r="ICI13" s="160"/>
      <c r="ICJ13" s="160"/>
      <c r="ICK13" s="160"/>
      <c r="ICL13" s="160"/>
      <c r="ICM13" s="160"/>
      <c r="ICN13" s="160"/>
      <c r="ICO13" s="160"/>
      <c r="ICP13" s="160"/>
      <c r="ICQ13" s="160"/>
      <c r="ICR13" s="160"/>
      <c r="ICS13" s="160"/>
      <c r="ICT13" s="160"/>
      <c r="ICU13" s="160"/>
      <c r="ICV13" s="160"/>
      <c r="ICW13" s="160"/>
      <c r="ICX13" s="160"/>
      <c r="ICY13" s="160"/>
      <c r="ICZ13" s="160"/>
      <c r="IDA13" s="160"/>
      <c r="IDB13" s="160"/>
      <c r="IDC13" s="160"/>
      <c r="IDD13" s="160"/>
      <c r="IDE13" s="160"/>
      <c r="IDF13" s="160"/>
      <c r="IDG13" s="160"/>
      <c r="IDH13" s="160"/>
      <c r="IDI13" s="160"/>
      <c r="IDJ13" s="160"/>
      <c r="IDK13" s="160"/>
      <c r="IDL13" s="160"/>
      <c r="IDM13" s="160"/>
      <c r="IDN13" s="160"/>
      <c r="IDO13" s="160"/>
      <c r="IDP13" s="160"/>
      <c r="IDQ13" s="160"/>
      <c r="IDR13" s="160"/>
      <c r="IDS13" s="160"/>
      <c r="IDT13" s="160"/>
      <c r="IDU13" s="160"/>
      <c r="IDV13" s="160"/>
      <c r="IDW13" s="160"/>
      <c r="IDX13" s="160"/>
      <c r="IDY13" s="160"/>
      <c r="IDZ13" s="160"/>
      <c r="IEA13" s="160"/>
      <c r="IEB13" s="160"/>
      <c r="IEC13" s="160"/>
      <c r="IED13" s="160"/>
      <c r="IEE13" s="160"/>
      <c r="IEF13" s="160"/>
      <c r="IEG13" s="160"/>
      <c r="IEH13" s="160"/>
      <c r="IEI13" s="160"/>
      <c r="IEJ13" s="160"/>
      <c r="IEK13" s="160"/>
      <c r="IEL13" s="160"/>
      <c r="IEM13" s="160"/>
      <c r="IEN13" s="160"/>
      <c r="IEO13" s="160"/>
      <c r="IEP13" s="160"/>
      <c r="IEQ13" s="160"/>
      <c r="IER13" s="160"/>
      <c r="IES13" s="160"/>
      <c r="IET13" s="160"/>
      <c r="IEU13" s="160"/>
      <c r="IEV13" s="160"/>
      <c r="IEW13" s="160"/>
      <c r="IEX13" s="160"/>
      <c r="IEY13" s="160"/>
      <c r="IEZ13" s="160"/>
      <c r="IFA13" s="160"/>
      <c r="IFB13" s="160"/>
      <c r="IFC13" s="160"/>
      <c r="IFD13" s="160"/>
      <c r="IFE13" s="160"/>
      <c r="IFF13" s="160"/>
      <c r="IFG13" s="160"/>
      <c r="IFH13" s="160"/>
      <c r="IFI13" s="160"/>
      <c r="IFJ13" s="160"/>
      <c r="IFK13" s="160"/>
      <c r="IFL13" s="160"/>
      <c r="IFM13" s="160"/>
      <c r="IFN13" s="160"/>
      <c r="IFO13" s="160"/>
      <c r="IFP13" s="160"/>
      <c r="IFQ13" s="160"/>
      <c r="IFR13" s="160"/>
      <c r="IFS13" s="160"/>
      <c r="IFT13" s="160"/>
      <c r="IFU13" s="160"/>
      <c r="IFV13" s="160"/>
      <c r="IFW13" s="160"/>
      <c r="IFX13" s="160"/>
      <c r="IFY13" s="160"/>
      <c r="IFZ13" s="160"/>
      <c r="IGA13" s="160"/>
      <c r="IGB13" s="160"/>
      <c r="IGC13" s="160"/>
      <c r="IGD13" s="160"/>
      <c r="IGE13" s="160"/>
      <c r="IGF13" s="160"/>
      <c r="IGG13" s="160"/>
      <c r="IGH13" s="160"/>
      <c r="IGI13" s="160"/>
      <c r="IGJ13" s="160"/>
      <c r="IGK13" s="160"/>
      <c r="IGL13" s="160"/>
      <c r="IGM13" s="160"/>
      <c r="IGN13" s="160"/>
      <c r="IGO13" s="160"/>
      <c r="IGP13" s="160"/>
      <c r="IGQ13" s="160"/>
      <c r="IGR13" s="160"/>
      <c r="IGS13" s="160"/>
      <c r="IGT13" s="160"/>
      <c r="IGU13" s="160"/>
      <c r="IGV13" s="160"/>
      <c r="IGW13" s="160"/>
      <c r="IGX13" s="160"/>
      <c r="IGY13" s="160"/>
      <c r="IGZ13" s="160"/>
      <c r="IHA13" s="160"/>
      <c r="IHB13" s="160"/>
      <c r="IHC13" s="160"/>
      <c r="IHD13" s="160"/>
      <c r="IHE13" s="160"/>
      <c r="IHF13" s="160"/>
      <c r="IHG13" s="160"/>
      <c r="IHH13" s="160"/>
      <c r="IHI13" s="160"/>
      <c r="IHJ13" s="160"/>
      <c r="IHK13" s="160"/>
      <c r="IHL13" s="160"/>
      <c r="IHM13" s="160"/>
      <c r="IHN13" s="160"/>
      <c r="IHO13" s="160"/>
      <c r="IHP13" s="160"/>
      <c r="IHQ13" s="160"/>
      <c r="IHR13" s="160"/>
      <c r="IHS13" s="160"/>
      <c r="IHT13" s="160"/>
      <c r="IHU13" s="160"/>
      <c r="IHV13" s="160"/>
      <c r="IHW13" s="160"/>
      <c r="IHX13" s="160"/>
      <c r="IHY13" s="160"/>
      <c r="IHZ13" s="160"/>
      <c r="IIA13" s="160"/>
      <c r="IIB13" s="160"/>
      <c r="IIC13" s="160"/>
      <c r="IID13" s="160"/>
      <c r="IIE13" s="160"/>
      <c r="IIF13" s="160"/>
      <c r="IIG13" s="160"/>
      <c r="IIH13" s="160"/>
      <c r="III13" s="160"/>
      <c r="IIJ13" s="160"/>
      <c r="IIK13" s="160"/>
      <c r="IIL13" s="160"/>
      <c r="IIM13" s="160"/>
      <c r="IIN13" s="160"/>
      <c r="IIO13" s="160"/>
      <c r="IIP13" s="160"/>
      <c r="IIQ13" s="160"/>
      <c r="IIR13" s="160"/>
      <c r="IIS13" s="160"/>
      <c r="IIT13" s="160"/>
      <c r="IIU13" s="160"/>
      <c r="IIV13" s="160"/>
      <c r="IIW13" s="160"/>
      <c r="IIX13" s="160"/>
      <c r="IIY13" s="160"/>
      <c r="IIZ13" s="160"/>
      <c r="IJA13" s="160"/>
      <c r="IJB13" s="160"/>
      <c r="IJC13" s="160"/>
      <c r="IJD13" s="160"/>
      <c r="IJE13" s="160"/>
      <c r="IJF13" s="160"/>
      <c r="IJG13" s="160"/>
      <c r="IJH13" s="160"/>
      <c r="IJI13" s="160"/>
      <c r="IJJ13" s="160"/>
      <c r="IJK13" s="160"/>
      <c r="IJL13" s="160"/>
      <c r="IJM13" s="160"/>
      <c r="IJN13" s="160"/>
      <c r="IJO13" s="160"/>
      <c r="IJP13" s="160"/>
      <c r="IJQ13" s="160"/>
      <c r="IJR13" s="160"/>
      <c r="IJS13" s="160"/>
      <c r="IJT13" s="160"/>
      <c r="IJU13" s="160"/>
      <c r="IJV13" s="160"/>
      <c r="IJW13" s="160"/>
      <c r="IJX13" s="160"/>
      <c r="IJY13" s="160"/>
      <c r="IJZ13" s="160"/>
      <c r="IKA13" s="160"/>
      <c r="IKB13" s="160"/>
      <c r="IKC13" s="160"/>
      <c r="IKD13" s="160"/>
      <c r="IKE13" s="160"/>
      <c r="IKF13" s="160"/>
      <c r="IKG13" s="160"/>
      <c r="IKH13" s="160"/>
      <c r="IKI13" s="160"/>
      <c r="IKJ13" s="160"/>
      <c r="IKK13" s="160"/>
      <c r="IKL13" s="160"/>
      <c r="IKM13" s="160"/>
      <c r="IKN13" s="160"/>
      <c r="IKO13" s="160"/>
      <c r="IKP13" s="160"/>
      <c r="IKQ13" s="160"/>
      <c r="IKR13" s="160"/>
      <c r="IKS13" s="160"/>
      <c r="IKT13" s="160"/>
      <c r="IKU13" s="160"/>
      <c r="IKV13" s="160"/>
      <c r="IKW13" s="160"/>
      <c r="IKX13" s="160"/>
      <c r="IKY13" s="160"/>
      <c r="IKZ13" s="160"/>
      <c r="ILA13" s="160"/>
      <c r="ILB13" s="160"/>
      <c r="ILC13" s="160"/>
      <c r="ILD13" s="160"/>
      <c r="ILE13" s="160"/>
      <c r="ILF13" s="160"/>
      <c r="ILG13" s="160"/>
      <c r="ILH13" s="160"/>
      <c r="ILI13" s="160"/>
      <c r="ILJ13" s="160"/>
      <c r="ILK13" s="160"/>
      <c r="ILL13" s="160"/>
      <c r="ILM13" s="160"/>
      <c r="ILN13" s="160"/>
      <c r="ILO13" s="160"/>
      <c r="ILP13" s="160"/>
      <c r="ILQ13" s="160"/>
      <c r="ILR13" s="160"/>
      <c r="ILS13" s="160"/>
      <c r="ILT13" s="160"/>
      <c r="ILU13" s="160"/>
      <c r="ILV13" s="160"/>
      <c r="ILW13" s="160"/>
      <c r="ILX13" s="160"/>
      <c r="ILY13" s="160"/>
      <c r="ILZ13" s="160"/>
      <c r="IMA13" s="160"/>
      <c r="IMB13" s="160"/>
      <c r="IMC13" s="160"/>
      <c r="IMD13" s="160"/>
      <c r="IME13" s="160"/>
      <c r="IMF13" s="160"/>
      <c r="IMG13" s="160"/>
      <c r="IMH13" s="160"/>
      <c r="IMI13" s="160"/>
      <c r="IMJ13" s="160"/>
      <c r="IMK13" s="160"/>
      <c r="IML13" s="160"/>
      <c r="IMM13" s="160"/>
      <c r="IMN13" s="160"/>
      <c r="IMO13" s="160"/>
      <c r="IMP13" s="160"/>
      <c r="IMQ13" s="160"/>
      <c r="IMR13" s="160"/>
      <c r="IMS13" s="160"/>
      <c r="IMT13" s="160"/>
      <c r="IMU13" s="160"/>
      <c r="IMV13" s="160"/>
      <c r="IMW13" s="160"/>
      <c r="IMX13" s="160"/>
      <c r="IMY13" s="160"/>
      <c r="IMZ13" s="160"/>
      <c r="INA13" s="160"/>
      <c r="INB13" s="160"/>
      <c r="INC13" s="160"/>
      <c r="IND13" s="160"/>
      <c r="INE13" s="160"/>
      <c r="INF13" s="160"/>
      <c r="ING13" s="160"/>
      <c r="INH13" s="160"/>
      <c r="INI13" s="160"/>
      <c r="INJ13" s="160"/>
      <c r="INK13" s="160"/>
      <c r="INL13" s="160"/>
      <c r="INM13" s="160"/>
      <c r="INN13" s="160"/>
      <c r="INO13" s="160"/>
      <c r="INP13" s="160"/>
      <c r="INQ13" s="160"/>
      <c r="INR13" s="160"/>
      <c r="INS13" s="160"/>
      <c r="INT13" s="160"/>
      <c r="INU13" s="160"/>
      <c r="INV13" s="160"/>
      <c r="INW13" s="160"/>
      <c r="INX13" s="160"/>
      <c r="INY13" s="160"/>
      <c r="INZ13" s="160"/>
      <c r="IOA13" s="160"/>
      <c r="IOB13" s="160"/>
      <c r="IOC13" s="160"/>
      <c r="IOD13" s="160"/>
      <c r="IOE13" s="160"/>
      <c r="IOF13" s="160"/>
      <c r="IOG13" s="160"/>
      <c r="IOH13" s="160"/>
      <c r="IOI13" s="160"/>
      <c r="IOJ13" s="160"/>
      <c r="IOK13" s="160"/>
      <c r="IOL13" s="160"/>
      <c r="IOM13" s="160"/>
      <c r="ION13" s="160"/>
      <c r="IOO13" s="160"/>
      <c r="IOP13" s="160"/>
      <c r="IOQ13" s="160"/>
      <c r="IOR13" s="160"/>
      <c r="IOS13" s="160"/>
      <c r="IOT13" s="160"/>
      <c r="IOU13" s="160"/>
      <c r="IOV13" s="160"/>
      <c r="IOW13" s="160"/>
      <c r="IOX13" s="160"/>
      <c r="IOY13" s="160"/>
      <c r="IOZ13" s="160"/>
      <c r="IPA13" s="160"/>
      <c r="IPB13" s="160"/>
      <c r="IPC13" s="160"/>
      <c r="IPD13" s="160"/>
      <c r="IPE13" s="160"/>
      <c r="IPF13" s="160"/>
      <c r="IPG13" s="160"/>
      <c r="IPH13" s="160"/>
      <c r="IPI13" s="160"/>
      <c r="IPJ13" s="160"/>
      <c r="IPK13" s="160"/>
      <c r="IPL13" s="160"/>
      <c r="IPM13" s="160"/>
      <c r="IPN13" s="160"/>
      <c r="IPO13" s="160"/>
      <c r="IPP13" s="160"/>
      <c r="IPQ13" s="160"/>
      <c r="IPR13" s="160"/>
      <c r="IPS13" s="160"/>
      <c r="IPT13" s="160"/>
      <c r="IPU13" s="160"/>
      <c r="IPV13" s="160"/>
      <c r="IPW13" s="160"/>
      <c r="IPX13" s="160"/>
      <c r="IPY13" s="160"/>
      <c r="IPZ13" s="160"/>
      <c r="IQA13" s="160"/>
      <c r="IQB13" s="160"/>
      <c r="IQC13" s="160"/>
      <c r="IQD13" s="160"/>
      <c r="IQE13" s="160"/>
      <c r="IQF13" s="160"/>
      <c r="IQG13" s="160"/>
      <c r="IQH13" s="160"/>
      <c r="IQI13" s="160"/>
      <c r="IQJ13" s="160"/>
      <c r="IQK13" s="160"/>
      <c r="IQL13" s="160"/>
      <c r="IQM13" s="160"/>
      <c r="IQN13" s="160"/>
      <c r="IQO13" s="160"/>
      <c r="IQP13" s="160"/>
      <c r="IQQ13" s="160"/>
      <c r="IQR13" s="160"/>
      <c r="IQS13" s="160"/>
      <c r="IQT13" s="160"/>
      <c r="IQU13" s="160"/>
      <c r="IQV13" s="160"/>
      <c r="IQW13" s="160"/>
      <c r="IQX13" s="160"/>
      <c r="IQY13" s="160"/>
      <c r="IQZ13" s="160"/>
      <c r="IRA13" s="160"/>
      <c r="IRB13" s="160"/>
      <c r="IRC13" s="160"/>
      <c r="IRD13" s="160"/>
      <c r="IRE13" s="160"/>
      <c r="IRF13" s="160"/>
      <c r="IRG13" s="160"/>
      <c r="IRH13" s="160"/>
      <c r="IRI13" s="160"/>
      <c r="IRJ13" s="160"/>
      <c r="IRK13" s="160"/>
      <c r="IRL13" s="160"/>
      <c r="IRM13" s="160"/>
      <c r="IRN13" s="160"/>
      <c r="IRO13" s="160"/>
      <c r="IRP13" s="160"/>
      <c r="IRQ13" s="160"/>
      <c r="IRR13" s="160"/>
      <c r="IRS13" s="160"/>
      <c r="IRT13" s="160"/>
      <c r="IRU13" s="160"/>
      <c r="IRV13" s="160"/>
      <c r="IRW13" s="160"/>
      <c r="IRX13" s="160"/>
      <c r="IRY13" s="160"/>
      <c r="IRZ13" s="160"/>
      <c r="ISA13" s="160"/>
      <c r="ISB13" s="160"/>
      <c r="ISC13" s="160"/>
      <c r="ISD13" s="160"/>
      <c r="ISE13" s="160"/>
      <c r="ISF13" s="160"/>
      <c r="ISG13" s="160"/>
      <c r="ISH13" s="160"/>
      <c r="ISI13" s="160"/>
      <c r="ISJ13" s="160"/>
      <c r="ISK13" s="160"/>
      <c r="ISL13" s="160"/>
      <c r="ISM13" s="160"/>
      <c r="ISN13" s="160"/>
      <c r="ISO13" s="160"/>
      <c r="ISP13" s="160"/>
      <c r="ISQ13" s="160"/>
      <c r="ISR13" s="160"/>
      <c r="ISS13" s="160"/>
      <c r="IST13" s="160"/>
      <c r="ISU13" s="160"/>
      <c r="ISV13" s="160"/>
      <c r="ISW13" s="160"/>
      <c r="ISX13" s="160"/>
      <c r="ISY13" s="160"/>
      <c r="ISZ13" s="160"/>
      <c r="ITA13" s="160"/>
      <c r="ITB13" s="160"/>
      <c r="ITC13" s="160"/>
      <c r="ITD13" s="160"/>
      <c r="ITE13" s="160"/>
      <c r="ITF13" s="160"/>
      <c r="ITG13" s="160"/>
      <c r="ITH13" s="160"/>
      <c r="ITI13" s="160"/>
      <c r="ITJ13" s="160"/>
      <c r="ITK13" s="160"/>
      <c r="ITL13" s="160"/>
      <c r="ITM13" s="160"/>
      <c r="ITN13" s="160"/>
      <c r="ITO13" s="160"/>
      <c r="ITP13" s="160"/>
      <c r="ITQ13" s="160"/>
      <c r="ITR13" s="160"/>
      <c r="ITS13" s="160"/>
      <c r="ITT13" s="160"/>
      <c r="ITU13" s="160"/>
      <c r="ITV13" s="160"/>
      <c r="ITW13" s="160"/>
      <c r="ITX13" s="160"/>
      <c r="ITY13" s="160"/>
      <c r="ITZ13" s="160"/>
      <c r="IUA13" s="160"/>
      <c r="IUB13" s="160"/>
      <c r="IUC13" s="160"/>
      <c r="IUD13" s="160"/>
      <c r="IUE13" s="160"/>
      <c r="IUF13" s="160"/>
      <c r="IUG13" s="160"/>
      <c r="IUH13" s="160"/>
      <c r="IUI13" s="160"/>
      <c r="IUJ13" s="160"/>
      <c r="IUK13" s="160"/>
      <c r="IUL13" s="160"/>
      <c r="IUM13" s="160"/>
      <c r="IUN13" s="160"/>
      <c r="IUO13" s="160"/>
      <c r="IUP13" s="160"/>
      <c r="IUQ13" s="160"/>
      <c r="IUR13" s="160"/>
      <c r="IUS13" s="160"/>
      <c r="IUT13" s="160"/>
      <c r="IUU13" s="160"/>
      <c r="IUV13" s="160"/>
      <c r="IUW13" s="160"/>
      <c r="IUX13" s="160"/>
      <c r="IUY13" s="160"/>
      <c r="IUZ13" s="160"/>
      <c r="IVA13" s="160"/>
      <c r="IVB13" s="160"/>
      <c r="IVC13" s="160"/>
      <c r="IVD13" s="160"/>
      <c r="IVE13" s="160"/>
      <c r="IVF13" s="160"/>
      <c r="IVG13" s="160"/>
      <c r="IVH13" s="160"/>
      <c r="IVI13" s="160"/>
      <c r="IVJ13" s="160"/>
      <c r="IVK13" s="160"/>
      <c r="IVL13" s="160"/>
      <c r="IVM13" s="160"/>
      <c r="IVN13" s="160"/>
      <c r="IVO13" s="160"/>
      <c r="IVP13" s="160"/>
      <c r="IVQ13" s="160"/>
      <c r="IVR13" s="160"/>
      <c r="IVS13" s="160"/>
      <c r="IVT13" s="160"/>
      <c r="IVU13" s="160"/>
      <c r="IVV13" s="160"/>
      <c r="IVW13" s="160"/>
      <c r="IVX13" s="160"/>
      <c r="IVY13" s="160"/>
      <c r="IVZ13" s="160"/>
      <c r="IWA13" s="160"/>
      <c r="IWB13" s="160"/>
      <c r="IWC13" s="160"/>
      <c r="IWD13" s="160"/>
      <c r="IWE13" s="160"/>
      <c r="IWF13" s="160"/>
      <c r="IWG13" s="160"/>
      <c r="IWH13" s="160"/>
      <c r="IWI13" s="160"/>
      <c r="IWJ13" s="160"/>
      <c r="IWK13" s="160"/>
      <c r="IWL13" s="160"/>
      <c r="IWM13" s="160"/>
      <c r="IWN13" s="160"/>
      <c r="IWO13" s="160"/>
      <c r="IWP13" s="160"/>
      <c r="IWQ13" s="160"/>
      <c r="IWR13" s="160"/>
      <c r="IWS13" s="160"/>
      <c r="IWT13" s="160"/>
      <c r="IWU13" s="160"/>
      <c r="IWV13" s="160"/>
      <c r="IWW13" s="160"/>
      <c r="IWX13" s="160"/>
      <c r="IWY13" s="160"/>
      <c r="IWZ13" s="160"/>
      <c r="IXA13" s="160"/>
      <c r="IXB13" s="160"/>
      <c r="IXC13" s="160"/>
      <c r="IXD13" s="160"/>
      <c r="IXE13" s="160"/>
      <c r="IXF13" s="160"/>
      <c r="IXG13" s="160"/>
      <c r="IXH13" s="160"/>
      <c r="IXI13" s="160"/>
      <c r="IXJ13" s="160"/>
      <c r="IXK13" s="160"/>
      <c r="IXL13" s="160"/>
      <c r="IXM13" s="160"/>
      <c r="IXN13" s="160"/>
      <c r="IXO13" s="160"/>
      <c r="IXP13" s="160"/>
      <c r="IXQ13" s="160"/>
      <c r="IXR13" s="160"/>
      <c r="IXS13" s="160"/>
      <c r="IXT13" s="160"/>
      <c r="IXU13" s="160"/>
      <c r="IXV13" s="160"/>
      <c r="IXW13" s="160"/>
      <c r="IXX13" s="160"/>
      <c r="IXY13" s="160"/>
      <c r="IXZ13" s="160"/>
      <c r="IYA13" s="160"/>
      <c r="IYB13" s="160"/>
      <c r="IYC13" s="160"/>
      <c r="IYD13" s="160"/>
      <c r="IYE13" s="160"/>
      <c r="IYF13" s="160"/>
      <c r="IYG13" s="160"/>
      <c r="IYH13" s="160"/>
      <c r="IYI13" s="160"/>
      <c r="IYJ13" s="160"/>
      <c r="IYK13" s="160"/>
      <c r="IYL13" s="160"/>
      <c r="IYM13" s="160"/>
      <c r="IYN13" s="160"/>
      <c r="IYO13" s="160"/>
      <c r="IYP13" s="160"/>
      <c r="IYQ13" s="160"/>
      <c r="IYR13" s="160"/>
      <c r="IYS13" s="160"/>
      <c r="IYT13" s="160"/>
      <c r="IYU13" s="160"/>
      <c r="IYV13" s="160"/>
      <c r="IYW13" s="160"/>
      <c r="IYX13" s="160"/>
      <c r="IYY13" s="160"/>
      <c r="IYZ13" s="160"/>
      <c r="IZA13" s="160"/>
      <c r="IZB13" s="160"/>
      <c r="IZC13" s="160"/>
      <c r="IZD13" s="160"/>
      <c r="IZE13" s="160"/>
      <c r="IZF13" s="160"/>
      <c r="IZG13" s="160"/>
      <c r="IZH13" s="160"/>
      <c r="IZI13" s="160"/>
      <c r="IZJ13" s="160"/>
      <c r="IZK13" s="160"/>
      <c r="IZL13" s="160"/>
      <c r="IZM13" s="160"/>
      <c r="IZN13" s="160"/>
      <c r="IZO13" s="160"/>
      <c r="IZP13" s="160"/>
      <c r="IZQ13" s="160"/>
      <c r="IZR13" s="160"/>
      <c r="IZS13" s="160"/>
      <c r="IZT13" s="160"/>
      <c r="IZU13" s="160"/>
      <c r="IZV13" s="160"/>
      <c r="IZW13" s="160"/>
      <c r="IZX13" s="160"/>
      <c r="IZY13" s="160"/>
      <c r="IZZ13" s="160"/>
      <c r="JAA13" s="160"/>
      <c r="JAB13" s="160"/>
      <c r="JAC13" s="160"/>
      <c r="JAD13" s="160"/>
      <c r="JAE13" s="160"/>
      <c r="JAF13" s="160"/>
      <c r="JAG13" s="160"/>
      <c r="JAH13" s="160"/>
      <c r="JAI13" s="160"/>
      <c r="JAJ13" s="160"/>
      <c r="JAK13" s="160"/>
      <c r="JAL13" s="160"/>
      <c r="JAM13" s="160"/>
      <c r="JAN13" s="160"/>
      <c r="JAO13" s="160"/>
      <c r="JAP13" s="160"/>
      <c r="JAQ13" s="160"/>
      <c r="JAR13" s="160"/>
      <c r="JAS13" s="160"/>
      <c r="JAT13" s="160"/>
      <c r="JAU13" s="160"/>
      <c r="JAV13" s="160"/>
      <c r="JAW13" s="160"/>
      <c r="JAX13" s="160"/>
      <c r="JAY13" s="160"/>
      <c r="JAZ13" s="160"/>
      <c r="JBA13" s="160"/>
      <c r="JBB13" s="160"/>
      <c r="JBC13" s="160"/>
      <c r="JBD13" s="160"/>
      <c r="JBE13" s="160"/>
      <c r="JBF13" s="160"/>
      <c r="JBG13" s="160"/>
      <c r="JBH13" s="160"/>
      <c r="JBI13" s="160"/>
      <c r="JBJ13" s="160"/>
      <c r="JBK13" s="160"/>
      <c r="JBL13" s="160"/>
      <c r="JBM13" s="160"/>
      <c r="JBN13" s="160"/>
      <c r="JBO13" s="160"/>
      <c r="JBP13" s="160"/>
      <c r="JBQ13" s="160"/>
      <c r="JBR13" s="160"/>
      <c r="JBS13" s="160"/>
      <c r="JBT13" s="160"/>
      <c r="JBU13" s="160"/>
      <c r="JBV13" s="160"/>
      <c r="JBW13" s="160"/>
      <c r="JBX13" s="160"/>
      <c r="JBY13" s="160"/>
      <c r="JBZ13" s="160"/>
      <c r="JCA13" s="160"/>
      <c r="JCB13" s="160"/>
      <c r="JCC13" s="160"/>
      <c r="JCD13" s="160"/>
      <c r="JCE13" s="160"/>
      <c r="JCF13" s="160"/>
      <c r="JCG13" s="160"/>
      <c r="JCH13" s="160"/>
      <c r="JCI13" s="160"/>
      <c r="JCJ13" s="160"/>
      <c r="JCK13" s="160"/>
      <c r="JCL13" s="160"/>
      <c r="JCM13" s="160"/>
      <c r="JCN13" s="160"/>
      <c r="JCO13" s="160"/>
      <c r="JCP13" s="160"/>
      <c r="JCQ13" s="160"/>
      <c r="JCR13" s="160"/>
      <c r="JCS13" s="160"/>
      <c r="JCT13" s="160"/>
      <c r="JCU13" s="160"/>
      <c r="JCV13" s="160"/>
      <c r="JCW13" s="160"/>
      <c r="JCX13" s="160"/>
      <c r="JCY13" s="160"/>
      <c r="JCZ13" s="160"/>
      <c r="JDA13" s="160"/>
      <c r="JDB13" s="160"/>
      <c r="JDC13" s="160"/>
      <c r="JDD13" s="160"/>
      <c r="JDE13" s="160"/>
      <c r="JDF13" s="160"/>
      <c r="JDG13" s="160"/>
      <c r="JDH13" s="160"/>
      <c r="JDI13" s="160"/>
      <c r="JDJ13" s="160"/>
      <c r="JDK13" s="160"/>
      <c r="JDL13" s="160"/>
      <c r="JDM13" s="160"/>
      <c r="JDN13" s="160"/>
      <c r="JDO13" s="160"/>
      <c r="JDP13" s="160"/>
      <c r="JDQ13" s="160"/>
      <c r="JDR13" s="160"/>
      <c r="JDS13" s="160"/>
      <c r="JDT13" s="160"/>
      <c r="JDU13" s="160"/>
      <c r="JDV13" s="160"/>
      <c r="JDW13" s="160"/>
      <c r="JDX13" s="160"/>
      <c r="JDY13" s="160"/>
      <c r="JDZ13" s="160"/>
      <c r="JEA13" s="160"/>
      <c r="JEB13" s="160"/>
      <c r="JEC13" s="160"/>
      <c r="JED13" s="160"/>
      <c r="JEE13" s="160"/>
      <c r="JEF13" s="160"/>
      <c r="JEG13" s="160"/>
      <c r="JEH13" s="160"/>
      <c r="JEI13" s="160"/>
      <c r="JEJ13" s="160"/>
      <c r="JEK13" s="160"/>
      <c r="JEL13" s="160"/>
      <c r="JEM13" s="160"/>
      <c r="JEN13" s="160"/>
      <c r="JEO13" s="160"/>
      <c r="JEP13" s="160"/>
      <c r="JEQ13" s="160"/>
      <c r="JER13" s="160"/>
      <c r="JES13" s="160"/>
      <c r="JET13" s="160"/>
      <c r="JEU13" s="160"/>
      <c r="JEV13" s="160"/>
      <c r="JEW13" s="160"/>
      <c r="JEX13" s="160"/>
      <c r="JEY13" s="160"/>
      <c r="JEZ13" s="160"/>
      <c r="JFA13" s="160"/>
      <c r="JFB13" s="160"/>
      <c r="JFC13" s="160"/>
      <c r="JFD13" s="160"/>
      <c r="JFE13" s="160"/>
      <c r="JFF13" s="160"/>
      <c r="JFG13" s="160"/>
      <c r="JFH13" s="160"/>
      <c r="JFI13" s="160"/>
      <c r="JFJ13" s="160"/>
      <c r="JFK13" s="160"/>
      <c r="JFL13" s="160"/>
      <c r="JFM13" s="160"/>
      <c r="JFN13" s="160"/>
      <c r="JFO13" s="160"/>
      <c r="JFP13" s="160"/>
      <c r="JFQ13" s="160"/>
      <c r="JFR13" s="160"/>
      <c r="JFS13" s="160"/>
      <c r="JFT13" s="160"/>
      <c r="JFU13" s="160"/>
      <c r="JFV13" s="160"/>
      <c r="JFW13" s="160"/>
      <c r="JFX13" s="160"/>
      <c r="JFY13" s="160"/>
      <c r="JFZ13" s="160"/>
      <c r="JGA13" s="160"/>
      <c r="JGB13" s="160"/>
      <c r="JGC13" s="160"/>
      <c r="JGD13" s="160"/>
      <c r="JGE13" s="160"/>
      <c r="JGF13" s="160"/>
      <c r="JGG13" s="160"/>
      <c r="JGH13" s="160"/>
      <c r="JGI13" s="160"/>
      <c r="JGJ13" s="160"/>
      <c r="JGK13" s="160"/>
      <c r="JGL13" s="160"/>
      <c r="JGM13" s="160"/>
      <c r="JGN13" s="160"/>
      <c r="JGO13" s="160"/>
      <c r="JGP13" s="160"/>
      <c r="JGQ13" s="160"/>
      <c r="JGR13" s="160"/>
      <c r="JGS13" s="160"/>
      <c r="JGT13" s="160"/>
      <c r="JGU13" s="160"/>
      <c r="JGV13" s="160"/>
      <c r="JGW13" s="160"/>
      <c r="JGX13" s="160"/>
      <c r="JGY13" s="160"/>
      <c r="JGZ13" s="160"/>
      <c r="JHA13" s="160"/>
      <c r="JHB13" s="160"/>
      <c r="JHC13" s="160"/>
      <c r="JHD13" s="160"/>
      <c r="JHE13" s="160"/>
      <c r="JHF13" s="160"/>
      <c r="JHG13" s="160"/>
      <c r="JHH13" s="160"/>
      <c r="JHI13" s="160"/>
      <c r="JHJ13" s="160"/>
      <c r="JHK13" s="160"/>
      <c r="JHL13" s="160"/>
      <c r="JHM13" s="160"/>
      <c r="JHN13" s="160"/>
      <c r="JHO13" s="160"/>
      <c r="JHP13" s="160"/>
      <c r="JHQ13" s="160"/>
      <c r="JHR13" s="160"/>
      <c r="JHS13" s="160"/>
      <c r="JHT13" s="160"/>
      <c r="JHU13" s="160"/>
      <c r="JHV13" s="160"/>
      <c r="JHW13" s="160"/>
      <c r="JHX13" s="160"/>
      <c r="JHY13" s="160"/>
      <c r="JHZ13" s="160"/>
      <c r="JIA13" s="160"/>
      <c r="JIB13" s="160"/>
      <c r="JIC13" s="160"/>
      <c r="JID13" s="160"/>
      <c r="JIE13" s="160"/>
      <c r="JIF13" s="160"/>
      <c r="JIG13" s="160"/>
      <c r="JIH13" s="160"/>
      <c r="JII13" s="160"/>
      <c r="JIJ13" s="160"/>
      <c r="JIK13" s="160"/>
      <c r="JIL13" s="160"/>
      <c r="JIM13" s="160"/>
      <c r="JIN13" s="160"/>
      <c r="JIO13" s="160"/>
      <c r="JIP13" s="160"/>
      <c r="JIQ13" s="160"/>
      <c r="JIR13" s="160"/>
      <c r="JIS13" s="160"/>
      <c r="JIT13" s="160"/>
      <c r="JIU13" s="160"/>
      <c r="JIV13" s="160"/>
      <c r="JIW13" s="160"/>
      <c r="JIX13" s="160"/>
      <c r="JIY13" s="160"/>
      <c r="JIZ13" s="160"/>
      <c r="JJA13" s="160"/>
      <c r="JJB13" s="160"/>
      <c r="JJC13" s="160"/>
      <c r="JJD13" s="160"/>
      <c r="JJE13" s="160"/>
      <c r="JJF13" s="160"/>
      <c r="JJG13" s="160"/>
      <c r="JJH13" s="160"/>
      <c r="JJI13" s="160"/>
      <c r="JJJ13" s="160"/>
      <c r="JJK13" s="160"/>
      <c r="JJL13" s="160"/>
      <c r="JJM13" s="160"/>
      <c r="JJN13" s="160"/>
      <c r="JJO13" s="160"/>
      <c r="JJP13" s="160"/>
      <c r="JJQ13" s="160"/>
      <c r="JJR13" s="160"/>
      <c r="JJS13" s="160"/>
      <c r="JJT13" s="160"/>
      <c r="JJU13" s="160"/>
      <c r="JJV13" s="160"/>
      <c r="JJW13" s="160"/>
      <c r="JJX13" s="160"/>
      <c r="JJY13" s="160"/>
      <c r="JJZ13" s="160"/>
      <c r="JKA13" s="160"/>
      <c r="JKB13" s="160"/>
      <c r="JKC13" s="160"/>
      <c r="JKD13" s="160"/>
      <c r="JKE13" s="160"/>
      <c r="JKF13" s="160"/>
      <c r="JKG13" s="160"/>
      <c r="JKH13" s="160"/>
      <c r="JKI13" s="160"/>
      <c r="JKJ13" s="160"/>
      <c r="JKK13" s="160"/>
      <c r="JKL13" s="160"/>
      <c r="JKM13" s="160"/>
      <c r="JKN13" s="160"/>
      <c r="JKO13" s="160"/>
      <c r="JKP13" s="160"/>
      <c r="JKQ13" s="160"/>
      <c r="JKR13" s="160"/>
      <c r="JKS13" s="160"/>
      <c r="JKT13" s="160"/>
      <c r="JKU13" s="160"/>
      <c r="JKV13" s="160"/>
      <c r="JKW13" s="160"/>
      <c r="JKX13" s="160"/>
      <c r="JKY13" s="160"/>
      <c r="JKZ13" s="160"/>
      <c r="JLA13" s="160"/>
      <c r="JLB13" s="160"/>
      <c r="JLC13" s="160"/>
      <c r="JLD13" s="160"/>
      <c r="JLE13" s="160"/>
      <c r="JLF13" s="160"/>
      <c r="JLG13" s="160"/>
      <c r="JLH13" s="160"/>
      <c r="JLI13" s="160"/>
      <c r="JLJ13" s="160"/>
      <c r="JLK13" s="160"/>
      <c r="JLL13" s="160"/>
      <c r="JLM13" s="160"/>
      <c r="JLN13" s="160"/>
      <c r="JLO13" s="160"/>
      <c r="JLP13" s="160"/>
      <c r="JLQ13" s="160"/>
      <c r="JLR13" s="160"/>
      <c r="JLS13" s="160"/>
      <c r="JLT13" s="160"/>
      <c r="JLU13" s="160"/>
      <c r="JLV13" s="160"/>
      <c r="JLW13" s="160"/>
      <c r="JLX13" s="160"/>
      <c r="JLY13" s="160"/>
      <c r="JLZ13" s="160"/>
      <c r="JMA13" s="160"/>
      <c r="JMB13" s="160"/>
      <c r="JMC13" s="160"/>
      <c r="JMD13" s="160"/>
      <c r="JME13" s="160"/>
      <c r="JMF13" s="160"/>
      <c r="JMG13" s="160"/>
      <c r="JMH13" s="160"/>
      <c r="JMI13" s="160"/>
      <c r="JMJ13" s="160"/>
      <c r="JMK13" s="160"/>
      <c r="JML13" s="160"/>
      <c r="JMM13" s="160"/>
      <c r="JMN13" s="160"/>
      <c r="JMO13" s="160"/>
      <c r="JMP13" s="160"/>
      <c r="JMQ13" s="160"/>
      <c r="JMR13" s="160"/>
      <c r="JMS13" s="160"/>
      <c r="JMT13" s="160"/>
      <c r="JMU13" s="160"/>
      <c r="JMV13" s="160"/>
      <c r="JMW13" s="160"/>
      <c r="JMX13" s="160"/>
      <c r="JMY13" s="160"/>
      <c r="JMZ13" s="160"/>
      <c r="JNA13" s="160"/>
      <c r="JNB13" s="160"/>
      <c r="JNC13" s="160"/>
      <c r="JND13" s="160"/>
      <c r="JNE13" s="160"/>
      <c r="JNF13" s="160"/>
      <c r="JNG13" s="160"/>
      <c r="JNH13" s="160"/>
      <c r="JNI13" s="160"/>
      <c r="JNJ13" s="160"/>
      <c r="JNK13" s="160"/>
      <c r="JNL13" s="160"/>
      <c r="JNM13" s="160"/>
      <c r="JNN13" s="160"/>
      <c r="JNO13" s="160"/>
      <c r="JNP13" s="160"/>
      <c r="JNQ13" s="160"/>
      <c r="JNR13" s="160"/>
      <c r="JNS13" s="160"/>
      <c r="JNT13" s="160"/>
      <c r="JNU13" s="160"/>
      <c r="JNV13" s="160"/>
      <c r="JNW13" s="160"/>
      <c r="JNX13" s="160"/>
      <c r="JNY13" s="160"/>
      <c r="JNZ13" s="160"/>
      <c r="JOA13" s="160"/>
      <c r="JOB13" s="160"/>
      <c r="JOC13" s="160"/>
      <c r="JOD13" s="160"/>
      <c r="JOE13" s="160"/>
      <c r="JOF13" s="160"/>
      <c r="JOG13" s="160"/>
      <c r="JOH13" s="160"/>
      <c r="JOI13" s="160"/>
      <c r="JOJ13" s="160"/>
      <c r="JOK13" s="160"/>
      <c r="JOL13" s="160"/>
      <c r="JOM13" s="160"/>
      <c r="JON13" s="160"/>
      <c r="JOO13" s="160"/>
      <c r="JOP13" s="160"/>
      <c r="JOQ13" s="160"/>
      <c r="JOR13" s="160"/>
      <c r="JOS13" s="160"/>
      <c r="JOT13" s="160"/>
      <c r="JOU13" s="160"/>
      <c r="JOV13" s="160"/>
      <c r="JOW13" s="160"/>
      <c r="JOX13" s="160"/>
      <c r="JOY13" s="160"/>
      <c r="JOZ13" s="160"/>
      <c r="JPA13" s="160"/>
      <c r="JPB13" s="160"/>
      <c r="JPC13" s="160"/>
      <c r="JPD13" s="160"/>
      <c r="JPE13" s="160"/>
      <c r="JPF13" s="160"/>
      <c r="JPG13" s="160"/>
      <c r="JPH13" s="160"/>
      <c r="JPI13" s="160"/>
      <c r="JPJ13" s="160"/>
      <c r="JPK13" s="160"/>
      <c r="JPL13" s="160"/>
      <c r="JPM13" s="160"/>
      <c r="JPN13" s="160"/>
      <c r="JPO13" s="160"/>
      <c r="JPP13" s="160"/>
      <c r="JPQ13" s="160"/>
      <c r="JPR13" s="160"/>
      <c r="JPS13" s="160"/>
      <c r="JPT13" s="160"/>
      <c r="JPU13" s="160"/>
      <c r="JPV13" s="160"/>
      <c r="JPW13" s="160"/>
      <c r="JPX13" s="160"/>
      <c r="JPY13" s="160"/>
      <c r="JPZ13" s="160"/>
      <c r="JQA13" s="160"/>
      <c r="JQB13" s="160"/>
      <c r="JQC13" s="160"/>
      <c r="JQD13" s="160"/>
      <c r="JQE13" s="160"/>
      <c r="JQF13" s="160"/>
      <c r="JQG13" s="160"/>
      <c r="JQH13" s="160"/>
      <c r="JQI13" s="160"/>
      <c r="JQJ13" s="160"/>
      <c r="JQK13" s="160"/>
      <c r="JQL13" s="160"/>
      <c r="JQM13" s="160"/>
      <c r="JQN13" s="160"/>
      <c r="JQO13" s="160"/>
      <c r="JQP13" s="160"/>
      <c r="JQQ13" s="160"/>
      <c r="JQR13" s="160"/>
      <c r="JQS13" s="160"/>
      <c r="JQT13" s="160"/>
      <c r="JQU13" s="160"/>
      <c r="JQV13" s="160"/>
      <c r="JQW13" s="160"/>
      <c r="JQX13" s="160"/>
      <c r="JQY13" s="160"/>
      <c r="JQZ13" s="160"/>
      <c r="JRA13" s="160"/>
      <c r="JRB13" s="160"/>
      <c r="JRC13" s="160"/>
      <c r="JRD13" s="160"/>
      <c r="JRE13" s="160"/>
      <c r="JRF13" s="160"/>
      <c r="JRG13" s="160"/>
      <c r="JRH13" s="160"/>
      <c r="JRI13" s="160"/>
      <c r="JRJ13" s="160"/>
      <c r="JRK13" s="160"/>
      <c r="JRL13" s="160"/>
      <c r="JRM13" s="160"/>
      <c r="JRN13" s="160"/>
      <c r="JRO13" s="160"/>
      <c r="JRP13" s="160"/>
      <c r="JRQ13" s="160"/>
      <c r="JRR13" s="160"/>
      <c r="JRS13" s="160"/>
      <c r="JRT13" s="160"/>
      <c r="JRU13" s="160"/>
      <c r="JRV13" s="160"/>
      <c r="JRW13" s="160"/>
      <c r="JRX13" s="160"/>
      <c r="JRY13" s="160"/>
      <c r="JRZ13" s="160"/>
      <c r="JSA13" s="160"/>
      <c r="JSB13" s="160"/>
      <c r="JSC13" s="160"/>
      <c r="JSD13" s="160"/>
      <c r="JSE13" s="160"/>
      <c r="JSF13" s="160"/>
      <c r="JSG13" s="160"/>
      <c r="JSH13" s="160"/>
      <c r="JSI13" s="160"/>
      <c r="JSJ13" s="160"/>
      <c r="JSK13" s="160"/>
      <c r="JSL13" s="160"/>
      <c r="JSM13" s="160"/>
      <c r="JSN13" s="160"/>
      <c r="JSO13" s="160"/>
      <c r="JSP13" s="160"/>
      <c r="JSQ13" s="160"/>
      <c r="JSR13" s="160"/>
      <c r="JSS13" s="160"/>
      <c r="JST13" s="160"/>
      <c r="JSU13" s="160"/>
      <c r="JSV13" s="160"/>
      <c r="JSW13" s="160"/>
      <c r="JSX13" s="160"/>
      <c r="JSY13" s="160"/>
      <c r="JSZ13" s="160"/>
      <c r="JTA13" s="160"/>
      <c r="JTB13" s="160"/>
      <c r="JTC13" s="160"/>
      <c r="JTD13" s="160"/>
      <c r="JTE13" s="160"/>
      <c r="JTF13" s="160"/>
      <c r="JTG13" s="160"/>
      <c r="JTH13" s="160"/>
      <c r="JTI13" s="160"/>
      <c r="JTJ13" s="160"/>
      <c r="JTK13" s="160"/>
      <c r="JTL13" s="160"/>
      <c r="JTM13" s="160"/>
      <c r="JTN13" s="160"/>
      <c r="JTO13" s="160"/>
      <c r="JTP13" s="160"/>
      <c r="JTQ13" s="160"/>
      <c r="JTR13" s="160"/>
      <c r="JTS13" s="160"/>
      <c r="JTT13" s="160"/>
      <c r="JTU13" s="160"/>
      <c r="JTV13" s="160"/>
      <c r="JTW13" s="160"/>
      <c r="JTX13" s="160"/>
      <c r="JTY13" s="160"/>
      <c r="JTZ13" s="160"/>
      <c r="JUA13" s="160"/>
      <c r="JUB13" s="160"/>
      <c r="JUC13" s="160"/>
      <c r="JUD13" s="160"/>
      <c r="JUE13" s="160"/>
      <c r="JUF13" s="160"/>
      <c r="JUG13" s="160"/>
      <c r="JUH13" s="160"/>
      <c r="JUI13" s="160"/>
      <c r="JUJ13" s="160"/>
      <c r="JUK13" s="160"/>
      <c r="JUL13" s="160"/>
      <c r="JUM13" s="160"/>
      <c r="JUN13" s="160"/>
      <c r="JUO13" s="160"/>
      <c r="JUP13" s="160"/>
      <c r="JUQ13" s="160"/>
      <c r="JUR13" s="160"/>
      <c r="JUS13" s="160"/>
      <c r="JUT13" s="160"/>
      <c r="JUU13" s="160"/>
      <c r="JUV13" s="160"/>
      <c r="JUW13" s="160"/>
      <c r="JUX13" s="160"/>
      <c r="JUY13" s="160"/>
      <c r="JUZ13" s="160"/>
      <c r="JVA13" s="160"/>
      <c r="JVB13" s="160"/>
      <c r="JVC13" s="160"/>
      <c r="JVD13" s="160"/>
      <c r="JVE13" s="160"/>
      <c r="JVF13" s="160"/>
      <c r="JVG13" s="160"/>
      <c r="JVH13" s="160"/>
      <c r="JVI13" s="160"/>
      <c r="JVJ13" s="160"/>
      <c r="JVK13" s="160"/>
      <c r="JVL13" s="160"/>
      <c r="JVM13" s="160"/>
      <c r="JVN13" s="160"/>
      <c r="JVO13" s="160"/>
      <c r="JVP13" s="160"/>
      <c r="JVQ13" s="160"/>
      <c r="JVR13" s="160"/>
      <c r="JVS13" s="160"/>
      <c r="JVT13" s="160"/>
      <c r="JVU13" s="160"/>
      <c r="JVV13" s="160"/>
      <c r="JVW13" s="160"/>
      <c r="JVX13" s="160"/>
      <c r="JVY13" s="160"/>
      <c r="JVZ13" s="160"/>
      <c r="JWA13" s="160"/>
      <c r="JWB13" s="160"/>
      <c r="JWC13" s="160"/>
      <c r="JWD13" s="160"/>
      <c r="JWE13" s="160"/>
      <c r="JWF13" s="160"/>
      <c r="JWG13" s="160"/>
      <c r="JWH13" s="160"/>
      <c r="JWI13" s="160"/>
      <c r="JWJ13" s="160"/>
      <c r="JWK13" s="160"/>
      <c r="JWL13" s="160"/>
      <c r="JWM13" s="160"/>
      <c r="JWN13" s="160"/>
      <c r="JWO13" s="160"/>
      <c r="JWP13" s="160"/>
      <c r="JWQ13" s="160"/>
      <c r="JWR13" s="160"/>
      <c r="JWS13" s="160"/>
      <c r="JWT13" s="160"/>
      <c r="JWU13" s="160"/>
      <c r="JWV13" s="160"/>
      <c r="JWW13" s="160"/>
      <c r="JWX13" s="160"/>
      <c r="JWY13" s="160"/>
      <c r="JWZ13" s="160"/>
      <c r="JXA13" s="160"/>
      <c r="JXB13" s="160"/>
      <c r="JXC13" s="160"/>
      <c r="JXD13" s="160"/>
      <c r="JXE13" s="160"/>
      <c r="JXF13" s="160"/>
      <c r="JXG13" s="160"/>
      <c r="JXH13" s="160"/>
      <c r="JXI13" s="160"/>
      <c r="JXJ13" s="160"/>
      <c r="JXK13" s="160"/>
      <c r="JXL13" s="160"/>
      <c r="JXM13" s="160"/>
      <c r="JXN13" s="160"/>
      <c r="JXO13" s="160"/>
      <c r="JXP13" s="160"/>
      <c r="JXQ13" s="160"/>
      <c r="JXR13" s="160"/>
      <c r="JXS13" s="160"/>
      <c r="JXT13" s="160"/>
      <c r="JXU13" s="160"/>
      <c r="JXV13" s="160"/>
      <c r="JXW13" s="160"/>
      <c r="JXX13" s="160"/>
      <c r="JXY13" s="160"/>
      <c r="JXZ13" s="160"/>
      <c r="JYA13" s="160"/>
      <c r="JYB13" s="160"/>
      <c r="JYC13" s="160"/>
      <c r="JYD13" s="160"/>
      <c r="JYE13" s="160"/>
      <c r="JYF13" s="160"/>
      <c r="JYG13" s="160"/>
      <c r="JYH13" s="160"/>
      <c r="JYI13" s="160"/>
      <c r="JYJ13" s="160"/>
      <c r="JYK13" s="160"/>
      <c r="JYL13" s="160"/>
      <c r="JYM13" s="160"/>
      <c r="JYN13" s="160"/>
      <c r="JYO13" s="160"/>
      <c r="JYP13" s="160"/>
      <c r="JYQ13" s="160"/>
      <c r="JYR13" s="160"/>
      <c r="JYS13" s="160"/>
      <c r="JYT13" s="160"/>
      <c r="JYU13" s="160"/>
      <c r="JYV13" s="160"/>
      <c r="JYW13" s="160"/>
      <c r="JYX13" s="160"/>
      <c r="JYY13" s="160"/>
      <c r="JYZ13" s="160"/>
      <c r="JZA13" s="160"/>
      <c r="JZB13" s="160"/>
      <c r="JZC13" s="160"/>
      <c r="JZD13" s="160"/>
      <c r="JZE13" s="160"/>
      <c r="JZF13" s="160"/>
      <c r="JZG13" s="160"/>
      <c r="JZH13" s="160"/>
      <c r="JZI13" s="160"/>
      <c r="JZJ13" s="160"/>
      <c r="JZK13" s="160"/>
      <c r="JZL13" s="160"/>
      <c r="JZM13" s="160"/>
      <c r="JZN13" s="160"/>
      <c r="JZO13" s="160"/>
      <c r="JZP13" s="160"/>
      <c r="JZQ13" s="160"/>
      <c r="JZR13" s="160"/>
      <c r="JZS13" s="160"/>
      <c r="JZT13" s="160"/>
      <c r="JZU13" s="160"/>
      <c r="JZV13" s="160"/>
      <c r="JZW13" s="160"/>
      <c r="JZX13" s="160"/>
      <c r="JZY13" s="160"/>
      <c r="JZZ13" s="160"/>
      <c r="KAA13" s="160"/>
      <c r="KAB13" s="160"/>
      <c r="KAC13" s="160"/>
      <c r="KAD13" s="160"/>
      <c r="KAE13" s="160"/>
      <c r="KAF13" s="160"/>
      <c r="KAG13" s="160"/>
      <c r="KAH13" s="160"/>
      <c r="KAI13" s="160"/>
      <c r="KAJ13" s="160"/>
      <c r="KAK13" s="160"/>
      <c r="KAL13" s="160"/>
      <c r="KAM13" s="160"/>
      <c r="KAN13" s="160"/>
      <c r="KAO13" s="160"/>
      <c r="KAP13" s="160"/>
      <c r="KAQ13" s="160"/>
      <c r="KAR13" s="160"/>
      <c r="KAS13" s="160"/>
      <c r="KAT13" s="160"/>
      <c r="KAU13" s="160"/>
      <c r="KAV13" s="160"/>
      <c r="KAW13" s="160"/>
      <c r="KAX13" s="160"/>
      <c r="KAY13" s="160"/>
      <c r="KAZ13" s="160"/>
      <c r="KBA13" s="160"/>
      <c r="KBB13" s="160"/>
      <c r="KBC13" s="160"/>
      <c r="KBD13" s="160"/>
      <c r="KBE13" s="160"/>
      <c r="KBF13" s="160"/>
      <c r="KBG13" s="160"/>
      <c r="KBH13" s="160"/>
      <c r="KBI13" s="160"/>
      <c r="KBJ13" s="160"/>
      <c r="KBK13" s="160"/>
      <c r="KBL13" s="160"/>
      <c r="KBM13" s="160"/>
      <c r="KBN13" s="160"/>
      <c r="KBO13" s="160"/>
      <c r="KBP13" s="160"/>
      <c r="KBQ13" s="160"/>
      <c r="KBR13" s="160"/>
      <c r="KBS13" s="160"/>
      <c r="KBT13" s="160"/>
      <c r="KBU13" s="160"/>
      <c r="KBV13" s="160"/>
      <c r="KBW13" s="160"/>
      <c r="KBX13" s="160"/>
      <c r="KBY13" s="160"/>
      <c r="KBZ13" s="160"/>
      <c r="KCA13" s="160"/>
      <c r="KCB13" s="160"/>
      <c r="KCC13" s="160"/>
      <c r="KCD13" s="160"/>
      <c r="KCE13" s="160"/>
      <c r="KCF13" s="160"/>
      <c r="KCG13" s="160"/>
      <c r="KCH13" s="160"/>
      <c r="KCI13" s="160"/>
      <c r="KCJ13" s="160"/>
      <c r="KCK13" s="160"/>
      <c r="KCL13" s="160"/>
      <c r="KCM13" s="160"/>
      <c r="KCN13" s="160"/>
      <c r="KCO13" s="160"/>
      <c r="KCP13" s="160"/>
      <c r="KCQ13" s="160"/>
      <c r="KCR13" s="160"/>
      <c r="KCS13" s="160"/>
      <c r="KCT13" s="160"/>
      <c r="KCU13" s="160"/>
      <c r="KCV13" s="160"/>
      <c r="KCW13" s="160"/>
      <c r="KCX13" s="160"/>
      <c r="KCY13" s="160"/>
      <c r="KCZ13" s="160"/>
      <c r="KDA13" s="160"/>
      <c r="KDB13" s="160"/>
      <c r="KDC13" s="160"/>
      <c r="KDD13" s="160"/>
      <c r="KDE13" s="160"/>
      <c r="KDF13" s="160"/>
      <c r="KDG13" s="160"/>
      <c r="KDH13" s="160"/>
      <c r="KDI13" s="160"/>
      <c r="KDJ13" s="160"/>
      <c r="KDK13" s="160"/>
      <c r="KDL13" s="160"/>
      <c r="KDM13" s="160"/>
      <c r="KDN13" s="160"/>
      <c r="KDO13" s="160"/>
      <c r="KDP13" s="160"/>
      <c r="KDQ13" s="160"/>
      <c r="KDR13" s="160"/>
      <c r="KDS13" s="160"/>
      <c r="KDT13" s="160"/>
      <c r="KDU13" s="160"/>
      <c r="KDV13" s="160"/>
      <c r="KDW13" s="160"/>
      <c r="KDX13" s="160"/>
      <c r="KDY13" s="160"/>
      <c r="KDZ13" s="160"/>
      <c r="KEA13" s="160"/>
      <c r="KEB13" s="160"/>
      <c r="KEC13" s="160"/>
      <c r="KED13" s="160"/>
      <c r="KEE13" s="160"/>
      <c r="KEF13" s="160"/>
      <c r="KEG13" s="160"/>
      <c r="KEH13" s="160"/>
      <c r="KEI13" s="160"/>
      <c r="KEJ13" s="160"/>
      <c r="KEK13" s="160"/>
      <c r="KEL13" s="160"/>
      <c r="KEM13" s="160"/>
      <c r="KEN13" s="160"/>
      <c r="KEO13" s="160"/>
      <c r="KEP13" s="160"/>
      <c r="KEQ13" s="160"/>
      <c r="KER13" s="160"/>
      <c r="KES13" s="160"/>
      <c r="KET13" s="160"/>
      <c r="KEU13" s="160"/>
      <c r="KEV13" s="160"/>
      <c r="KEW13" s="160"/>
      <c r="KEX13" s="160"/>
      <c r="KEY13" s="160"/>
      <c r="KEZ13" s="160"/>
      <c r="KFA13" s="160"/>
      <c r="KFB13" s="160"/>
      <c r="KFC13" s="160"/>
      <c r="KFD13" s="160"/>
      <c r="KFE13" s="160"/>
      <c r="KFF13" s="160"/>
      <c r="KFG13" s="160"/>
      <c r="KFH13" s="160"/>
      <c r="KFI13" s="160"/>
      <c r="KFJ13" s="160"/>
      <c r="KFK13" s="160"/>
      <c r="KFL13" s="160"/>
      <c r="KFM13" s="160"/>
      <c r="KFN13" s="160"/>
      <c r="KFO13" s="160"/>
      <c r="KFP13" s="160"/>
      <c r="KFQ13" s="160"/>
      <c r="KFR13" s="160"/>
      <c r="KFS13" s="160"/>
      <c r="KFT13" s="160"/>
      <c r="KFU13" s="160"/>
      <c r="KFV13" s="160"/>
      <c r="KFW13" s="160"/>
      <c r="KFX13" s="160"/>
      <c r="KFY13" s="160"/>
      <c r="KFZ13" s="160"/>
      <c r="KGA13" s="160"/>
      <c r="KGB13" s="160"/>
      <c r="KGC13" s="160"/>
      <c r="KGD13" s="160"/>
      <c r="KGE13" s="160"/>
      <c r="KGF13" s="160"/>
      <c r="KGG13" s="160"/>
      <c r="KGH13" s="160"/>
      <c r="KGI13" s="160"/>
      <c r="KGJ13" s="160"/>
      <c r="KGK13" s="160"/>
      <c r="KGL13" s="160"/>
      <c r="KGM13" s="160"/>
      <c r="KGN13" s="160"/>
      <c r="KGO13" s="160"/>
      <c r="KGP13" s="160"/>
      <c r="KGQ13" s="160"/>
      <c r="KGR13" s="160"/>
      <c r="KGS13" s="160"/>
      <c r="KGT13" s="160"/>
      <c r="KGU13" s="160"/>
      <c r="KGV13" s="160"/>
      <c r="KGW13" s="160"/>
      <c r="KGX13" s="160"/>
      <c r="KGY13" s="160"/>
      <c r="KGZ13" s="160"/>
      <c r="KHA13" s="160"/>
      <c r="KHB13" s="160"/>
      <c r="KHC13" s="160"/>
      <c r="KHD13" s="160"/>
      <c r="KHE13" s="160"/>
      <c r="KHF13" s="160"/>
      <c r="KHG13" s="160"/>
      <c r="KHH13" s="160"/>
      <c r="KHI13" s="160"/>
      <c r="KHJ13" s="160"/>
      <c r="KHK13" s="160"/>
      <c r="KHL13" s="160"/>
      <c r="KHM13" s="160"/>
      <c r="KHN13" s="160"/>
      <c r="KHO13" s="160"/>
      <c r="KHP13" s="160"/>
      <c r="KHQ13" s="160"/>
      <c r="KHR13" s="160"/>
      <c r="KHS13" s="160"/>
      <c r="KHT13" s="160"/>
      <c r="KHU13" s="160"/>
      <c r="KHV13" s="160"/>
      <c r="KHW13" s="160"/>
      <c r="KHX13" s="160"/>
      <c r="KHY13" s="160"/>
      <c r="KHZ13" s="160"/>
      <c r="KIA13" s="160"/>
      <c r="KIB13" s="160"/>
      <c r="KIC13" s="160"/>
      <c r="KID13" s="160"/>
      <c r="KIE13" s="160"/>
      <c r="KIF13" s="160"/>
      <c r="KIG13" s="160"/>
      <c r="KIH13" s="160"/>
      <c r="KII13" s="160"/>
      <c r="KIJ13" s="160"/>
      <c r="KIK13" s="160"/>
      <c r="KIL13" s="160"/>
      <c r="KIM13" s="160"/>
      <c r="KIN13" s="160"/>
      <c r="KIO13" s="160"/>
      <c r="KIP13" s="160"/>
      <c r="KIQ13" s="160"/>
      <c r="KIR13" s="160"/>
      <c r="KIS13" s="160"/>
      <c r="KIT13" s="160"/>
      <c r="KIU13" s="160"/>
      <c r="KIV13" s="160"/>
      <c r="KIW13" s="160"/>
      <c r="KIX13" s="160"/>
      <c r="KIY13" s="160"/>
      <c r="KIZ13" s="160"/>
      <c r="KJA13" s="160"/>
      <c r="KJB13" s="160"/>
      <c r="KJC13" s="160"/>
      <c r="KJD13" s="160"/>
      <c r="KJE13" s="160"/>
      <c r="KJF13" s="160"/>
      <c r="KJG13" s="160"/>
      <c r="KJH13" s="160"/>
      <c r="KJI13" s="160"/>
      <c r="KJJ13" s="160"/>
      <c r="KJK13" s="160"/>
      <c r="KJL13" s="160"/>
      <c r="KJM13" s="160"/>
      <c r="KJN13" s="160"/>
      <c r="KJO13" s="160"/>
      <c r="KJP13" s="160"/>
      <c r="KJQ13" s="160"/>
      <c r="KJR13" s="160"/>
      <c r="KJS13" s="160"/>
      <c r="KJT13" s="160"/>
      <c r="KJU13" s="160"/>
      <c r="KJV13" s="160"/>
      <c r="KJW13" s="160"/>
      <c r="KJX13" s="160"/>
      <c r="KJY13" s="160"/>
      <c r="KJZ13" s="160"/>
      <c r="KKA13" s="160"/>
      <c r="KKB13" s="160"/>
      <c r="KKC13" s="160"/>
      <c r="KKD13" s="160"/>
      <c r="KKE13" s="160"/>
      <c r="KKF13" s="160"/>
      <c r="KKG13" s="160"/>
      <c r="KKH13" s="160"/>
      <c r="KKI13" s="160"/>
      <c r="KKJ13" s="160"/>
      <c r="KKK13" s="160"/>
      <c r="KKL13" s="160"/>
      <c r="KKM13" s="160"/>
      <c r="KKN13" s="160"/>
      <c r="KKO13" s="160"/>
      <c r="KKP13" s="160"/>
      <c r="KKQ13" s="160"/>
      <c r="KKR13" s="160"/>
      <c r="KKS13" s="160"/>
      <c r="KKT13" s="160"/>
      <c r="KKU13" s="160"/>
      <c r="KKV13" s="160"/>
      <c r="KKW13" s="160"/>
      <c r="KKX13" s="160"/>
      <c r="KKY13" s="160"/>
      <c r="KKZ13" s="160"/>
      <c r="KLA13" s="160"/>
      <c r="KLB13" s="160"/>
      <c r="KLC13" s="160"/>
      <c r="KLD13" s="160"/>
      <c r="KLE13" s="160"/>
      <c r="KLF13" s="160"/>
      <c r="KLG13" s="160"/>
      <c r="KLH13" s="160"/>
      <c r="KLI13" s="160"/>
      <c r="KLJ13" s="160"/>
      <c r="KLK13" s="160"/>
      <c r="KLL13" s="160"/>
      <c r="KLM13" s="160"/>
      <c r="KLN13" s="160"/>
      <c r="KLO13" s="160"/>
      <c r="KLP13" s="160"/>
      <c r="KLQ13" s="160"/>
      <c r="KLR13" s="160"/>
      <c r="KLS13" s="160"/>
      <c r="KLT13" s="160"/>
      <c r="KLU13" s="160"/>
      <c r="KLV13" s="160"/>
      <c r="KLW13" s="160"/>
      <c r="KLX13" s="160"/>
      <c r="KLY13" s="160"/>
      <c r="KLZ13" s="160"/>
      <c r="KMA13" s="160"/>
      <c r="KMB13" s="160"/>
      <c r="KMC13" s="160"/>
      <c r="KMD13" s="160"/>
      <c r="KME13" s="160"/>
      <c r="KMF13" s="160"/>
      <c r="KMG13" s="160"/>
      <c r="KMH13" s="160"/>
      <c r="KMI13" s="160"/>
      <c r="KMJ13" s="160"/>
      <c r="KMK13" s="160"/>
      <c r="KML13" s="160"/>
      <c r="KMM13" s="160"/>
      <c r="KMN13" s="160"/>
      <c r="KMO13" s="160"/>
      <c r="KMP13" s="160"/>
      <c r="KMQ13" s="160"/>
      <c r="KMR13" s="160"/>
      <c r="KMS13" s="160"/>
      <c r="KMT13" s="160"/>
      <c r="KMU13" s="160"/>
      <c r="KMV13" s="160"/>
      <c r="KMW13" s="160"/>
      <c r="KMX13" s="160"/>
      <c r="KMY13" s="160"/>
      <c r="KMZ13" s="160"/>
      <c r="KNA13" s="160"/>
      <c r="KNB13" s="160"/>
      <c r="KNC13" s="160"/>
      <c r="KND13" s="160"/>
      <c r="KNE13" s="160"/>
      <c r="KNF13" s="160"/>
      <c r="KNG13" s="160"/>
      <c r="KNH13" s="160"/>
      <c r="KNI13" s="160"/>
      <c r="KNJ13" s="160"/>
      <c r="KNK13" s="160"/>
      <c r="KNL13" s="160"/>
      <c r="KNM13" s="160"/>
      <c r="KNN13" s="160"/>
      <c r="KNO13" s="160"/>
      <c r="KNP13" s="160"/>
      <c r="KNQ13" s="160"/>
      <c r="KNR13" s="160"/>
      <c r="KNS13" s="160"/>
      <c r="KNT13" s="160"/>
      <c r="KNU13" s="160"/>
      <c r="KNV13" s="160"/>
      <c r="KNW13" s="160"/>
      <c r="KNX13" s="160"/>
      <c r="KNY13" s="160"/>
      <c r="KNZ13" s="160"/>
      <c r="KOA13" s="160"/>
      <c r="KOB13" s="160"/>
      <c r="KOC13" s="160"/>
      <c r="KOD13" s="160"/>
      <c r="KOE13" s="160"/>
      <c r="KOF13" s="160"/>
      <c r="KOG13" s="160"/>
      <c r="KOH13" s="160"/>
      <c r="KOI13" s="160"/>
      <c r="KOJ13" s="160"/>
      <c r="KOK13" s="160"/>
      <c r="KOL13" s="160"/>
      <c r="KOM13" s="160"/>
      <c r="KON13" s="160"/>
      <c r="KOO13" s="160"/>
      <c r="KOP13" s="160"/>
      <c r="KOQ13" s="160"/>
      <c r="KOR13" s="160"/>
      <c r="KOS13" s="160"/>
      <c r="KOT13" s="160"/>
      <c r="KOU13" s="160"/>
      <c r="KOV13" s="160"/>
      <c r="KOW13" s="160"/>
      <c r="KOX13" s="160"/>
      <c r="KOY13" s="160"/>
      <c r="KOZ13" s="160"/>
      <c r="KPA13" s="160"/>
      <c r="KPB13" s="160"/>
      <c r="KPC13" s="160"/>
      <c r="KPD13" s="160"/>
      <c r="KPE13" s="160"/>
      <c r="KPF13" s="160"/>
      <c r="KPG13" s="160"/>
      <c r="KPH13" s="160"/>
      <c r="KPI13" s="160"/>
      <c r="KPJ13" s="160"/>
      <c r="KPK13" s="160"/>
      <c r="KPL13" s="160"/>
      <c r="KPM13" s="160"/>
      <c r="KPN13" s="160"/>
      <c r="KPO13" s="160"/>
      <c r="KPP13" s="160"/>
      <c r="KPQ13" s="160"/>
      <c r="KPR13" s="160"/>
      <c r="KPS13" s="160"/>
      <c r="KPT13" s="160"/>
      <c r="KPU13" s="160"/>
      <c r="KPV13" s="160"/>
      <c r="KPW13" s="160"/>
      <c r="KPX13" s="160"/>
      <c r="KPY13" s="160"/>
      <c r="KPZ13" s="160"/>
      <c r="KQA13" s="160"/>
      <c r="KQB13" s="160"/>
      <c r="KQC13" s="160"/>
      <c r="KQD13" s="160"/>
      <c r="KQE13" s="160"/>
      <c r="KQF13" s="160"/>
      <c r="KQG13" s="160"/>
      <c r="KQH13" s="160"/>
      <c r="KQI13" s="160"/>
      <c r="KQJ13" s="160"/>
      <c r="KQK13" s="160"/>
      <c r="KQL13" s="160"/>
      <c r="KQM13" s="160"/>
      <c r="KQN13" s="160"/>
      <c r="KQO13" s="160"/>
      <c r="KQP13" s="160"/>
      <c r="KQQ13" s="160"/>
      <c r="KQR13" s="160"/>
      <c r="KQS13" s="160"/>
      <c r="KQT13" s="160"/>
      <c r="KQU13" s="160"/>
      <c r="KQV13" s="160"/>
      <c r="KQW13" s="160"/>
      <c r="KQX13" s="160"/>
      <c r="KQY13" s="160"/>
      <c r="KQZ13" s="160"/>
      <c r="KRA13" s="160"/>
      <c r="KRB13" s="160"/>
      <c r="KRC13" s="160"/>
      <c r="KRD13" s="160"/>
      <c r="KRE13" s="160"/>
      <c r="KRF13" s="160"/>
      <c r="KRG13" s="160"/>
      <c r="KRH13" s="160"/>
      <c r="KRI13" s="160"/>
      <c r="KRJ13" s="160"/>
      <c r="KRK13" s="160"/>
      <c r="KRL13" s="160"/>
      <c r="KRM13" s="160"/>
      <c r="KRN13" s="160"/>
      <c r="KRO13" s="160"/>
      <c r="KRP13" s="160"/>
      <c r="KRQ13" s="160"/>
      <c r="KRR13" s="160"/>
      <c r="KRS13" s="160"/>
      <c r="KRT13" s="160"/>
      <c r="KRU13" s="160"/>
      <c r="KRV13" s="160"/>
      <c r="KRW13" s="160"/>
      <c r="KRX13" s="160"/>
      <c r="KRY13" s="160"/>
      <c r="KRZ13" s="160"/>
      <c r="KSA13" s="160"/>
      <c r="KSB13" s="160"/>
      <c r="KSC13" s="160"/>
      <c r="KSD13" s="160"/>
      <c r="KSE13" s="160"/>
      <c r="KSF13" s="160"/>
      <c r="KSG13" s="160"/>
      <c r="KSH13" s="160"/>
      <c r="KSI13" s="160"/>
      <c r="KSJ13" s="160"/>
      <c r="KSK13" s="160"/>
      <c r="KSL13" s="160"/>
      <c r="KSM13" s="160"/>
      <c r="KSN13" s="160"/>
      <c r="KSO13" s="160"/>
      <c r="KSP13" s="160"/>
      <c r="KSQ13" s="160"/>
      <c r="KSR13" s="160"/>
      <c r="KSS13" s="160"/>
      <c r="KST13" s="160"/>
      <c r="KSU13" s="160"/>
      <c r="KSV13" s="160"/>
      <c r="KSW13" s="160"/>
      <c r="KSX13" s="160"/>
      <c r="KSY13" s="160"/>
      <c r="KSZ13" s="160"/>
      <c r="KTA13" s="160"/>
      <c r="KTB13" s="160"/>
      <c r="KTC13" s="160"/>
      <c r="KTD13" s="160"/>
      <c r="KTE13" s="160"/>
      <c r="KTF13" s="160"/>
      <c r="KTG13" s="160"/>
      <c r="KTH13" s="160"/>
      <c r="KTI13" s="160"/>
      <c r="KTJ13" s="160"/>
      <c r="KTK13" s="160"/>
      <c r="KTL13" s="160"/>
      <c r="KTM13" s="160"/>
      <c r="KTN13" s="160"/>
      <c r="KTO13" s="160"/>
      <c r="KTP13" s="160"/>
      <c r="KTQ13" s="160"/>
      <c r="KTR13" s="160"/>
      <c r="KTS13" s="160"/>
      <c r="KTT13" s="160"/>
      <c r="KTU13" s="160"/>
      <c r="KTV13" s="160"/>
      <c r="KTW13" s="160"/>
      <c r="KTX13" s="160"/>
      <c r="KTY13" s="160"/>
      <c r="KTZ13" s="160"/>
      <c r="KUA13" s="160"/>
      <c r="KUB13" s="160"/>
      <c r="KUC13" s="160"/>
      <c r="KUD13" s="160"/>
      <c r="KUE13" s="160"/>
      <c r="KUF13" s="160"/>
      <c r="KUG13" s="160"/>
      <c r="KUH13" s="160"/>
      <c r="KUI13" s="160"/>
      <c r="KUJ13" s="160"/>
      <c r="KUK13" s="160"/>
      <c r="KUL13" s="160"/>
      <c r="KUM13" s="160"/>
      <c r="KUN13" s="160"/>
      <c r="KUO13" s="160"/>
      <c r="KUP13" s="160"/>
      <c r="KUQ13" s="160"/>
      <c r="KUR13" s="160"/>
      <c r="KUS13" s="160"/>
      <c r="KUT13" s="160"/>
      <c r="KUU13" s="160"/>
      <c r="KUV13" s="160"/>
      <c r="KUW13" s="160"/>
      <c r="KUX13" s="160"/>
      <c r="KUY13" s="160"/>
      <c r="KUZ13" s="160"/>
      <c r="KVA13" s="160"/>
      <c r="KVB13" s="160"/>
      <c r="KVC13" s="160"/>
      <c r="KVD13" s="160"/>
      <c r="KVE13" s="160"/>
      <c r="KVF13" s="160"/>
      <c r="KVG13" s="160"/>
      <c r="KVH13" s="160"/>
      <c r="KVI13" s="160"/>
      <c r="KVJ13" s="160"/>
      <c r="KVK13" s="160"/>
      <c r="KVL13" s="160"/>
      <c r="KVM13" s="160"/>
      <c r="KVN13" s="160"/>
      <c r="KVO13" s="160"/>
      <c r="KVP13" s="160"/>
      <c r="KVQ13" s="160"/>
      <c r="KVR13" s="160"/>
      <c r="KVS13" s="160"/>
      <c r="KVT13" s="160"/>
      <c r="KVU13" s="160"/>
      <c r="KVV13" s="160"/>
      <c r="KVW13" s="160"/>
      <c r="KVX13" s="160"/>
      <c r="KVY13" s="160"/>
      <c r="KVZ13" s="160"/>
      <c r="KWA13" s="160"/>
      <c r="KWB13" s="160"/>
      <c r="KWC13" s="160"/>
      <c r="KWD13" s="160"/>
      <c r="KWE13" s="160"/>
      <c r="KWF13" s="160"/>
      <c r="KWG13" s="160"/>
      <c r="KWH13" s="160"/>
      <c r="KWI13" s="160"/>
      <c r="KWJ13" s="160"/>
      <c r="KWK13" s="160"/>
      <c r="KWL13" s="160"/>
      <c r="KWM13" s="160"/>
      <c r="KWN13" s="160"/>
      <c r="KWO13" s="160"/>
      <c r="KWP13" s="160"/>
      <c r="KWQ13" s="160"/>
      <c r="KWR13" s="160"/>
      <c r="KWS13" s="160"/>
      <c r="KWT13" s="160"/>
      <c r="KWU13" s="160"/>
      <c r="KWV13" s="160"/>
      <c r="KWW13" s="160"/>
      <c r="KWX13" s="160"/>
      <c r="KWY13" s="160"/>
      <c r="KWZ13" s="160"/>
      <c r="KXA13" s="160"/>
      <c r="KXB13" s="160"/>
      <c r="KXC13" s="160"/>
      <c r="KXD13" s="160"/>
      <c r="KXE13" s="160"/>
      <c r="KXF13" s="160"/>
      <c r="KXG13" s="160"/>
      <c r="KXH13" s="160"/>
      <c r="KXI13" s="160"/>
      <c r="KXJ13" s="160"/>
      <c r="KXK13" s="160"/>
      <c r="KXL13" s="160"/>
      <c r="KXM13" s="160"/>
      <c r="KXN13" s="160"/>
      <c r="KXO13" s="160"/>
      <c r="KXP13" s="160"/>
      <c r="KXQ13" s="160"/>
      <c r="KXR13" s="160"/>
      <c r="KXS13" s="160"/>
      <c r="KXT13" s="160"/>
      <c r="KXU13" s="160"/>
      <c r="KXV13" s="160"/>
      <c r="KXW13" s="160"/>
      <c r="KXX13" s="160"/>
      <c r="KXY13" s="160"/>
      <c r="KXZ13" s="160"/>
      <c r="KYA13" s="160"/>
      <c r="KYB13" s="160"/>
      <c r="KYC13" s="160"/>
      <c r="KYD13" s="160"/>
      <c r="KYE13" s="160"/>
      <c r="KYF13" s="160"/>
      <c r="KYG13" s="160"/>
      <c r="KYH13" s="160"/>
      <c r="KYI13" s="160"/>
      <c r="KYJ13" s="160"/>
      <c r="KYK13" s="160"/>
      <c r="KYL13" s="160"/>
      <c r="KYM13" s="160"/>
      <c r="KYN13" s="160"/>
      <c r="KYO13" s="160"/>
      <c r="KYP13" s="160"/>
      <c r="KYQ13" s="160"/>
      <c r="KYR13" s="160"/>
      <c r="KYS13" s="160"/>
      <c r="KYT13" s="160"/>
      <c r="KYU13" s="160"/>
      <c r="KYV13" s="160"/>
      <c r="KYW13" s="160"/>
      <c r="KYX13" s="160"/>
      <c r="KYY13" s="160"/>
      <c r="KYZ13" s="160"/>
      <c r="KZA13" s="160"/>
      <c r="KZB13" s="160"/>
      <c r="KZC13" s="160"/>
      <c r="KZD13" s="160"/>
      <c r="KZE13" s="160"/>
      <c r="KZF13" s="160"/>
      <c r="KZG13" s="160"/>
      <c r="KZH13" s="160"/>
      <c r="KZI13" s="160"/>
      <c r="KZJ13" s="160"/>
      <c r="KZK13" s="160"/>
      <c r="KZL13" s="160"/>
      <c r="KZM13" s="160"/>
      <c r="KZN13" s="160"/>
      <c r="KZO13" s="160"/>
      <c r="KZP13" s="160"/>
      <c r="KZQ13" s="160"/>
      <c r="KZR13" s="160"/>
      <c r="KZS13" s="160"/>
      <c r="KZT13" s="160"/>
      <c r="KZU13" s="160"/>
      <c r="KZV13" s="160"/>
      <c r="KZW13" s="160"/>
      <c r="KZX13" s="160"/>
      <c r="KZY13" s="160"/>
      <c r="KZZ13" s="160"/>
      <c r="LAA13" s="160"/>
      <c r="LAB13" s="160"/>
      <c r="LAC13" s="160"/>
      <c r="LAD13" s="160"/>
      <c r="LAE13" s="160"/>
      <c r="LAF13" s="160"/>
      <c r="LAG13" s="160"/>
      <c r="LAH13" s="160"/>
      <c r="LAI13" s="160"/>
      <c r="LAJ13" s="160"/>
      <c r="LAK13" s="160"/>
      <c r="LAL13" s="160"/>
      <c r="LAM13" s="160"/>
      <c r="LAN13" s="160"/>
      <c r="LAO13" s="160"/>
      <c r="LAP13" s="160"/>
      <c r="LAQ13" s="160"/>
      <c r="LAR13" s="160"/>
      <c r="LAS13" s="160"/>
      <c r="LAT13" s="160"/>
      <c r="LAU13" s="160"/>
      <c r="LAV13" s="160"/>
      <c r="LAW13" s="160"/>
      <c r="LAX13" s="160"/>
      <c r="LAY13" s="160"/>
      <c r="LAZ13" s="160"/>
      <c r="LBA13" s="160"/>
      <c r="LBB13" s="160"/>
      <c r="LBC13" s="160"/>
      <c r="LBD13" s="160"/>
      <c r="LBE13" s="160"/>
      <c r="LBF13" s="160"/>
      <c r="LBG13" s="160"/>
      <c r="LBH13" s="160"/>
      <c r="LBI13" s="160"/>
      <c r="LBJ13" s="160"/>
      <c r="LBK13" s="160"/>
      <c r="LBL13" s="160"/>
      <c r="LBM13" s="160"/>
      <c r="LBN13" s="160"/>
      <c r="LBO13" s="160"/>
      <c r="LBP13" s="160"/>
      <c r="LBQ13" s="160"/>
      <c r="LBR13" s="160"/>
      <c r="LBS13" s="160"/>
      <c r="LBT13" s="160"/>
      <c r="LBU13" s="160"/>
      <c r="LBV13" s="160"/>
      <c r="LBW13" s="160"/>
      <c r="LBX13" s="160"/>
      <c r="LBY13" s="160"/>
      <c r="LBZ13" s="160"/>
      <c r="LCA13" s="160"/>
      <c r="LCB13" s="160"/>
      <c r="LCC13" s="160"/>
      <c r="LCD13" s="160"/>
      <c r="LCE13" s="160"/>
      <c r="LCF13" s="160"/>
      <c r="LCG13" s="160"/>
      <c r="LCH13" s="160"/>
      <c r="LCI13" s="160"/>
      <c r="LCJ13" s="160"/>
      <c r="LCK13" s="160"/>
      <c r="LCL13" s="160"/>
      <c r="LCM13" s="160"/>
      <c r="LCN13" s="160"/>
      <c r="LCO13" s="160"/>
      <c r="LCP13" s="160"/>
      <c r="LCQ13" s="160"/>
      <c r="LCR13" s="160"/>
      <c r="LCS13" s="160"/>
      <c r="LCT13" s="160"/>
      <c r="LCU13" s="160"/>
      <c r="LCV13" s="160"/>
      <c r="LCW13" s="160"/>
      <c r="LCX13" s="160"/>
      <c r="LCY13" s="160"/>
      <c r="LCZ13" s="160"/>
      <c r="LDA13" s="160"/>
      <c r="LDB13" s="160"/>
      <c r="LDC13" s="160"/>
      <c r="LDD13" s="160"/>
      <c r="LDE13" s="160"/>
      <c r="LDF13" s="160"/>
      <c r="LDG13" s="160"/>
      <c r="LDH13" s="160"/>
      <c r="LDI13" s="160"/>
      <c r="LDJ13" s="160"/>
      <c r="LDK13" s="160"/>
      <c r="LDL13" s="160"/>
      <c r="LDM13" s="160"/>
      <c r="LDN13" s="160"/>
      <c r="LDO13" s="160"/>
      <c r="LDP13" s="160"/>
      <c r="LDQ13" s="160"/>
      <c r="LDR13" s="160"/>
      <c r="LDS13" s="160"/>
      <c r="LDT13" s="160"/>
      <c r="LDU13" s="160"/>
      <c r="LDV13" s="160"/>
      <c r="LDW13" s="160"/>
      <c r="LDX13" s="160"/>
      <c r="LDY13" s="160"/>
      <c r="LDZ13" s="160"/>
      <c r="LEA13" s="160"/>
      <c r="LEB13" s="160"/>
      <c r="LEC13" s="160"/>
      <c r="LED13" s="160"/>
      <c r="LEE13" s="160"/>
      <c r="LEF13" s="160"/>
      <c r="LEG13" s="160"/>
      <c r="LEH13" s="160"/>
      <c r="LEI13" s="160"/>
      <c r="LEJ13" s="160"/>
      <c r="LEK13" s="160"/>
      <c r="LEL13" s="160"/>
      <c r="LEM13" s="160"/>
      <c r="LEN13" s="160"/>
      <c r="LEO13" s="160"/>
      <c r="LEP13" s="160"/>
      <c r="LEQ13" s="160"/>
      <c r="LER13" s="160"/>
      <c r="LES13" s="160"/>
      <c r="LET13" s="160"/>
      <c r="LEU13" s="160"/>
      <c r="LEV13" s="160"/>
      <c r="LEW13" s="160"/>
      <c r="LEX13" s="160"/>
      <c r="LEY13" s="160"/>
      <c r="LEZ13" s="160"/>
      <c r="LFA13" s="160"/>
      <c r="LFB13" s="160"/>
      <c r="LFC13" s="160"/>
      <c r="LFD13" s="160"/>
      <c r="LFE13" s="160"/>
      <c r="LFF13" s="160"/>
      <c r="LFG13" s="160"/>
      <c r="LFH13" s="160"/>
      <c r="LFI13" s="160"/>
      <c r="LFJ13" s="160"/>
      <c r="LFK13" s="160"/>
      <c r="LFL13" s="160"/>
      <c r="LFM13" s="160"/>
      <c r="LFN13" s="160"/>
      <c r="LFO13" s="160"/>
      <c r="LFP13" s="160"/>
      <c r="LFQ13" s="160"/>
      <c r="LFR13" s="160"/>
      <c r="LFS13" s="160"/>
      <c r="LFT13" s="160"/>
      <c r="LFU13" s="160"/>
      <c r="LFV13" s="160"/>
      <c r="LFW13" s="160"/>
      <c r="LFX13" s="160"/>
      <c r="LFY13" s="160"/>
      <c r="LFZ13" s="160"/>
      <c r="LGA13" s="160"/>
      <c r="LGB13" s="160"/>
      <c r="LGC13" s="160"/>
      <c r="LGD13" s="160"/>
      <c r="LGE13" s="160"/>
      <c r="LGF13" s="160"/>
      <c r="LGG13" s="160"/>
      <c r="LGH13" s="160"/>
      <c r="LGI13" s="160"/>
      <c r="LGJ13" s="160"/>
      <c r="LGK13" s="160"/>
      <c r="LGL13" s="160"/>
      <c r="LGM13" s="160"/>
      <c r="LGN13" s="160"/>
      <c r="LGO13" s="160"/>
      <c r="LGP13" s="160"/>
      <c r="LGQ13" s="160"/>
      <c r="LGR13" s="160"/>
      <c r="LGS13" s="160"/>
      <c r="LGT13" s="160"/>
      <c r="LGU13" s="160"/>
      <c r="LGV13" s="160"/>
      <c r="LGW13" s="160"/>
      <c r="LGX13" s="160"/>
      <c r="LGY13" s="160"/>
      <c r="LGZ13" s="160"/>
      <c r="LHA13" s="160"/>
      <c r="LHB13" s="160"/>
      <c r="LHC13" s="160"/>
      <c r="LHD13" s="160"/>
      <c r="LHE13" s="160"/>
      <c r="LHF13" s="160"/>
      <c r="LHG13" s="160"/>
      <c r="LHH13" s="160"/>
      <c r="LHI13" s="160"/>
      <c r="LHJ13" s="160"/>
      <c r="LHK13" s="160"/>
      <c r="LHL13" s="160"/>
      <c r="LHM13" s="160"/>
      <c r="LHN13" s="160"/>
      <c r="LHO13" s="160"/>
      <c r="LHP13" s="160"/>
      <c r="LHQ13" s="160"/>
      <c r="LHR13" s="160"/>
      <c r="LHS13" s="160"/>
      <c r="LHT13" s="160"/>
      <c r="LHU13" s="160"/>
      <c r="LHV13" s="160"/>
      <c r="LHW13" s="160"/>
      <c r="LHX13" s="160"/>
      <c r="LHY13" s="160"/>
      <c r="LHZ13" s="160"/>
      <c r="LIA13" s="160"/>
      <c r="LIB13" s="160"/>
      <c r="LIC13" s="160"/>
      <c r="LID13" s="160"/>
      <c r="LIE13" s="160"/>
      <c r="LIF13" s="160"/>
      <c r="LIG13" s="160"/>
      <c r="LIH13" s="160"/>
      <c r="LII13" s="160"/>
      <c r="LIJ13" s="160"/>
      <c r="LIK13" s="160"/>
      <c r="LIL13" s="160"/>
      <c r="LIM13" s="160"/>
      <c r="LIN13" s="160"/>
      <c r="LIO13" s="160"/>
      <c r="LIP13" s="160"/>
      <c r="LIQ13" s="160"/>
      <c r="LIR13" s="160"/>
      <c r="LIS13" s="160"/>
      <c r="LIT13" s="160"/>
      <c r="LIU13" s="160"/>
      <c r="LIV13" s="160"/>
      <c r="LIW13" s="160"/>
      <c r="LIX13" s="160"/>
      <c r="LIY13" s="160"/>
      <c r="LIZ13" s="160"/>
      <c r="LJA13" s="160"/>
      <c r="LJB13" s="160"/>
      <c r="LJC13" s="160"/>
      <c r="LJD13" s="160"/>
      <c r="LJE13" s="160"/>
      <c r="LJF13" s="160"/>
      <c r="LJG13" s="160"/>
      <c r="LJH13" s="160"/>
      <c r="LJI13" s="160"/>
      <c r="LJJ13" s="160"/>
      <c r="LJK13" s="160"/>
      <c r="LJL13" s="160"/>
      <c r="LJM13" s="160"/>
      <c r="LJN13" s="160"/>
      <c r="LJO13" s="160"/>
      <c r="LJP13" s="160"/>
      <c r="LJQ13" s="160"/>
      <c r="LJR13" s="160"/>
      <c r="LJS13" s="160"/>
      <c r="LJT13" s="160"/>
      <c r="LJU13" s="160"/>
      <c r="LJV13" s="160"/>
      <c r="LJW13" s="160"/>
      <c r="LJX13" s="160"/>
      <c r="LJY13" s="160"/>
      <c r="LJZ13" s="160"/>
      <c r="LKA13" s="160"/>
      <c r="LKB13" s="160"/>
      <c r="LKC13" s="160"/>
      <c r="LKD13" s="160"/>
      <c r="LKE13" s="160"/>
      <c r="LKF13" s="160"/>
      <c r="LKG13" s="160"/>
      <c r="LKH13" s="160"/>
      <c r="LKI13" s="160"/>
      <c r="LKJ13" s="160"/>
      <c r="LKK13" s="160"/>
      <c r="LKL13" s="160"/>
      <c r="LKM13" s="160"/>
      <c r="LKN13" s="160"/>
      <c r="LKO13" s="160"/>
      <c r="LKP13" s="160"/>
      <c r="LKQ13" s="160"/>
      <c r="LKR13" s="160"/>
      <c r="LKS13" s="160"/>
      <c r="LKT13" s="160"/>
      <c r="LKU13" s="160"/>
      <c r="LKV13" s="160"/>
      <c r="LKW13" s="160"/>
      <c r="LKX13" s="160"/>
      <c r="LKY13" s="160"/>
      <c r="LKZ13" s="160"/>
      <c r="LLA13" s="160"/>
      <c r="LLB13" s="160"/>
      <c r="LLC13" s="160"/>
      <c r="LLD13" s="160"/>
      <c r="LLE13" s="160"/>
      <c r="LLF13" s="160"/>
      <c r="LLG13" s="160"/>
      <c r="LLH13" s="160"/>
      <c r="LLI13" s="160"/>
      <c r="LLJ13" s="160"/>
      <c r="LLK13" s="160"/>
      <c r="LLL13" s="160"/>
      <c r="LLM13" s="160"/>
      <c r="LLN13" s="160"/>
      <c r="LLO13" s="160"/>
      <c r="LLP13" s="160"/>
      <c r="LLQ13" s="160"/>
      <c r="LLR13" s="160"/>
      <c r="LLS13" s="160"/>
      <c r="LLT13" s="160"/>
      <c r="LLU13" s="160"/>
      <c r="LLV13" s="160"/>
      <c r="LLW13" s="160"/>
      <c r="LLX13" s="160"/>
      <c r="LLY13" s="160"/>
      <c r="LLZ13" s="160"/>
      <c r="LMA13" s="160"/>
      <c r="LMB13" s="160"/>
      <c r="LMC13" s="160"/>
      <c r="LMD13" s="160"/>
      <c r="LME13" s="160"/>
      <c r="LMF13" s="160"/>
      <c r="LMG13" s="160"/>
      <c r="LMH13" s="160"/>
      <c r="LMI13" s="160"/>
      <c r="LMJ13" s="160"/>
      <c r="LMK13" s="160"/>
      <c r="LML13" s="160"/>
      <c r="LMM13" s="160"/>
      <c r="LMN13" s="160"/>
      <c r="LMO13" s="160"/>
      <c r="LMP13" s="160"/>
      <c r="LMQ13" s="160"/>
      <c r="LMR13" s="160"/>
      <c r="LMS13" s="160"/>
      <c r="LMT13" s="160"/>
      <c r="LMU13" s="160"/>
      <c r="LMV13" s="160"/>
      <c r="LMW13" s="160"/>
      <c r="LMX13" s="160"/>
      <c r="LMY13" s="160"/>
      <c r="LMZ13" s="160"/>
      <c r="LNA13" s="160"/>
      <c r="LNB13" s="160"/>
      <c r="LNC13" s="160"/>
      <c r="LND13" s="160"/>
      <c r="LNE13" s="160"/>
      <c r="LNF13" s="160"/>
      <c r="LNG13" s="160"/>
      <c r="LNH13" s="160"/>
      <c r="LNI13" s="160"/>
      <c r="LNJ13" s="160"/>
      <c r="LNK13" s="160"/>
      <c r="LNL13" s="160"/>
      <c r="LNM13" s="160"/>
      <c r="LNN13" s="160"/>
      <c r="LNO13" s="160"/>
      <c r="LNP13" s="160"/>
      <c r="LNQ13" s="160"/>
      <c r="LNR13" s="160"/>
      <c r="LNS13" s="160"/>
      <c r="LNT13" s="160"/>
      <c r="LNU13" s="160"/>
      <c r="LNV13" s="160"/>
      <c r="LNW13" s="160"/>
      <c r="LNX13" s="160"/>
      <c r="LNY13" s="160"/>
      <c r="LNZ13" s="160"/>
      <c r="LOA13" s="160"/>
      <c r="LOB13" s="160"/>
      <c r="LOC13" s="160"/>
      <c r="LOD13" s="160"/>
      <c r="LOE13" s="160"/>
      <c r="LOF13" s="160"/>
      <c r="LOG13" s="160"/>
      <c r="LOH13" s="160"/>
      <c r="LOI13" s="160"/>
      <c r="LOJ13" s="160"/>
      <c r="LOK13" s="160"/>
      <c r="LOL13" s="160"/>
      <c r="LOM13" s="160"/>
      <c r="LON13" s="160"/>
      <c r="LOO13" s="160"/>
      <c r="LOP13" s="160"/>
      <c r="LOQ13" s="160"/>
      <c r="LOR13" s="160"/>
      <c r="LOS13" s="160"/>
      <c r="LOT13" s="160"/>
      <c r="LOU13" s="160"/>
      <c r="LOV13" s="160"/>
      <c r="LOW13" s="160"/>
      <c r="LOX13" s="160"/>
      <c r="LOY13" s="160"/>
      <c r="LOZ13" s="160"/>
      <c r="LPA13" s="160"/>
      <c r="LPB13" s="160"/>
      <c r="LPC13" s="160"/>
      <c r="LPD13" s="160"/>
      <c r="LPE13" s="160"/>
      <c r="LPF13" s="160"/>
      <c r="LPG13" s="160"/>
      <c r="LPH13" s="160"/>
      <c r="LPI13" s="160"/>
      <c r="LPJ13" s="160"/>
      <c r="LPK13" s="160"/>
      <c r="LPL13" s="160"/>
      <c r="LPM13" s="160"/>
      <c r="LPN13" s="160"/>
      <c r="LPO13" s="160"/>
      <c r="LPP13" s="160"/>
      <c r="LPQ13" s="160"/>
      <c r="LPR13" s="160"/>
      <c r="LPS13" s="160"/>
      <c r="LPT13" s="160"/>
      <c r="LPU13" s="160"/>
      <c r="LPV13" s="160"/>
      <c r="LPW13" s="160"/>
      <c r="LPX13" s="160"/>
      <c r="LPY13" s="160"/>
      <c r="LPZ13" s="160"/>
      <c r="LQA13" s="160"/>
      <c r="LQB13" s="160"/>
      <c r="LQC13" s="160"/>
      <c r="LQD13" s="160"/>
      <c r="LQE13" s="160"/>
      <c r="LQF13" s="160"/>
      <c r="LQG13" s="160"/>
      <c r="LQH13" s="160"/>
      <c r="LQI13" s="160"/>
      <c r="LQJ13" s="160"/>
      <c r="LQK13" s="160"/>
      <c r="LQL13" s="160"/>
      <c r="LQM13" s="160"/>
      <c r="LQN13" s="160"/>
      <c r="LQO13" s="160"/>
      <c r="LQP13" s="160"/>
      <c r="LQQ13" s="160"/>
      <c r="LQR13" s="160"/>
      <c r="LQS13" s="160"/>
      <c r="LQT13" s="160"/>
      <c r="LQU13" s="160"/>
      <c r="LQV13" s="160"/>
      <c r="LQW13" s="160"/>
      <c r="LQX13" s="160"/>
      <c r="LQY13" s="160"/>
      <c r="LQZ13" s="160"/>
      <c r="LRA13" s="160"/>
      <c r="LRB13" s="160"/>
      <c r="LRC13" s="160"/>
      <c r="LRD13" s="160"/>
      <c r="LRE13" s="160"/>
      <c r="LRF13" s="160"/>
      <c r="LRG13" s="160"/>
      <c r="LRH13" s="160"/>
      <c r="LRI13" s="160"/>
      <c r="LRJ13" s="160"/>
      <c r="LRK13" s="160"/>
      <c r="LRL13" s="160"/>
      <c r="LRM13" s="160"/>
      <c r="LRN13" s="160"/>
      <c r="LRO13" s="160"/>
      <c r="LRP13" s="160"/>
      <c r="LRQ13" s="160"/>
      <c r="LRR13" s="160"/>
      <c r="LRS13" s="160"/>
      <c r="LRT13" s="160"/>
      <c r="LRU13" s="160"/>
      <c r="LRV13" s="160"/>
      <c r="LRW13" s="160"/>
      <c r="LRX13" s="160"/>
      <c r="LRY13" s="160"/>
      <c r="LRZ13" s="160"/>
      <c r="LSA13" s="160"/>
      <c r="LSB13" s="160"/>
      <c r="LSC13" s="160"/>
      <c r="LSD13" s="160"/>
      <c r="LSE13" s="160"/>
      <c r="LSF13" s="160"/>
      <c r="LSG13" s="160"/>
      <c r="LSH13" s="160"/>
      <c r="LSI13" s="160"/>
      <c r="LSJ13" s="160"/>
      <c r="LSK13" s="160"/>
      <c r="LSL13" s="160"/>
      <c r="LSM13" s="160"/>
      <c r="LSN13" s="160"/>
      <c r="LSO13" s="160"/>
      <c r="LSP13" s="160"/>
      <c r="LSQ13" s="160"/>
      <c r="LSR13" s="160"/>
      <c r="LSS13" s="160"/>
      <c r="LST13" s="160"/>
      <c r="LSU13" s="160"/>
      <c r="LSV13" s="160"/>
      <c r="LSW13" s="160"/>
      <c r="LSX13" s="160"/>
      <c r="LSY13" s="160"/>
      <c r="LSZ13" s="160"/>
      <c r="LTA13" s="160"/>
      <c r="LTB13" s="160"/>
      <c r="LTC13" s="160"/>
      <c r="LTD13" s="160"/>
      <c r="LTE13" s="160"/>
      <c r="LTF13" s="160"/>
      <c r="LTG13" s="160"/>
      <c r="LTH13" s="160"/>
      <c r="LTI13" s="160"/>
      <c r="LTJ13" s="160"/>
      <c r="LTK13" s="160"/>
      <c r="LTL13" s="160"/>
      <c r="LTM13" s="160"/>
      <c r="LTN13" s="160"/>
      <c r="LTO13" s="160"/>
      <c r="LTP13" s="160"/>
      <c r="LTQ13" s="160"/>
      <c r="LTR13" s="160"/>
      <c r="LTS13" s="160"/>
      <c r="LTT13" s="160"/>
      <c r="LTU13" s="160"/>
      <c r="LTV13" s="160"/>
      <c r="LTW13" s="160"/>
      <c r="LTX13" s="160"/>
      <c r="LTY13" s="160"/>
      <c r="LTZ13" s="160"/>
      <c r="LUA13" s="160"/>
      <c r="LUB13" s="160"/>
      <c r="LUC13" s="160"/>
      <c r="LUD13" s="160"/>
      <c r="LUE13" s="160"/>
      <c r="LUF13" s="160"/>
      <c r="LUG13" s="160"/>
      <c r="LUH13" s="160"/>
      <c r="LUI13" s="160"/>
      <c r="LUJ13" s="160"/>
      <c r="LUK13" s="160"/>
      <c r="LUL13" s="160"/>
      <c r="LUM13" s="160"/>
      <c r="LUN13" s="160"/>
      <c r="LUO13" s="160"/>
      <c r="LUP13" s="160"/>
      <c r="LUQ13" s="160"/>
      <c r="LUR13" s="160"/>
      <c r="LUS13" s="160"/>
      <c r="LUT13" s="160"/>
      <c r="LUU13" s="160"/>
      <c r="LUV13" s="160"/>
      <c r="LUW13" s="160"/>
      <c r="LUX13" s="160"/>
      <c r="LUY13" s="160"/>
      <c r="LUZ13" s="160"/>
      <c r="LVA13" s="160"/>
      <c r="LVB13" s="160"/>
      <c r="LVC13" s="160"/>
      <c r="LVD13" s="160"/>
      <c r="LVE13" s="160"/>
      <c r="LVF13" s="160"/>
      <c r="LVG13" s="160"/>
      <c r="LVH13" s="160"/>
      <c r="LVI13" s="160"/>
      <c r="LVJ13" s="160"/>
      <c r="LVK13" s="160"/>
      <c r="LVL13" s="160"/>
      <c r="LVM13" s="160"/>
      <c r="LVN13" s="160"/>
      <c r="LVO13" s="160"/>
      <c r="LVP13" s="160"/>
      <c r="LVQ13" s="160"/>
      <c r="LVR13" s="160"/>
      <c r="LVS13" s="160"/>
      <c r="LVT13" s="160"/>
      <c r="LVU13" s="160"/>
      <c r="LVV13" s="160"/>
      <c r="LVW13" s="160"/>
      <c r="LVX13" s="160"/>
      <c r="LVY13" s="160"/>
      <c r="LVZ13" s="160"/>
      <c r="LWA13" s="160"/>
      <c r="LWB13" s="160"/>
      <c r="LWC13" s="160"/>
      <c r="LWD13" s="160"/>
      <c r="LWE13" s="160"/>
      <c r="LWF13" s="160"/>
      <c r="LWG13" s="160"/>
      <c r="LWH13" s="160"/>
      <c r="LWI13" s="160"/>
      <c r="LWJ13" s="160"/>
      <c r="LWK13" s="160"/>
      <c r="LWL13" s="160"/>
      <c r="LWM13" s="160"/>
      <c r="LWN13" s="160"/>
      <c r="LWO13" s="160"/>
      <c r="LWP13" s="160"/>
      <c r="LWQ13" s="160"/>
      <c r="LWR13" s="160"/>
      <c r="LWS13" s="160"/>
      <c r="LWT13" s="160"/>
      <c r="LWU13" s="160"/>
      <c r="LWV13" s="160"/>
      <c r="LWW13" s="160"/>
      <c r="LWX13" s="160"/>
      <c r="LWY13" s="160"/>
      <c r="LWZ13" s="160"/>
      <c r="LXA13" s="160"/>
      <c r="LXB13" s="160"/>
      <c r="LXC13" s="160"/>
      <c r="LXD13" s="160"/>
      <c r="LXE13" s="160"/>
      <c r="LXF13" s="160"/>
      <c r="LXG13" s="160"/>
      <c r="LXH13" s="160"/>
      <c r="LXI13" s="160"/>
      <c r="LXJ13" s="160"/>
      <c r="LXK13" s="160"/>
      <c r="LXL13" s="160"/>
      <c r="LXM13" s="160"/>
      <c r="LXN13" s="160"/>
      <c r="LXO13" s="160"/>
      <c r="LXP13" s="160"/>
      <c r="LXQ13" s="160"/>
      <c r="LXR13" s="160"/>
      <c r="LXS13" s="160"/>
      <c r="LXT13" s="160"/>
      <c r="LXU13" s="160"/>
      <c r="LXV13" s="160"/>
      <c r="LXW13" s="160"/>
      <c r="LXX13" s="160"/>
      <c r="LXY13" s="160"/>
      <c r="LXZ13" s="160"/>
      <c r="LYA13" s="160"/>
      <c r="LYB13" s="160"/>
      <c r="LYC13" s="160"/>
      <c r="LYD13" s="160"/>
      <c r="LYE13" s="160"/>
      <c r="LYF13" s="160"/>
      <c r="LYG13" s="160"/>
      <c r="LYH13" s="160"/>
      <c r="LYI13" s="160"/>
      <c r="LYJ13" s="160"/>
      <c r="LYK13" s="160"/>
      <c r="LYL13" s="160"/>
      <c r="LYM13" s="160"/>
      <c r="LYN13" s="160"/>
      <c r="LYO13" s="160"/>
      <c r="LYP13" s="160"/>
      <c r="LYQ13" s="160"/>
      <c r="LYR13" s="160"/>
      <c r="LYS13" s="160"/>
      <c r="LYT13" s="160"/>
      <c r="LYU13" s="160"/>
      <c r="LYV13" s="160"/>
      <c r="LYW13" s="160"/>
      <c r="LYX13" s="160"/>
      <c r="LYY13" s="160"/>
      <c r="LYZ13" s="160"/>
      <c r="LZA13" s="160"/>
      <c r="LZB13" s="160"/>
      <c r="LZC13" s="160"/>
      <c r="LZD13" s="160"/>
      <c r="LZE13" s="160"/>
      <c r="LZF13" s="160"/>
      <c r="LZG13" s="160"/>
      <c r="LZH13" s="160"/>
      <c r="LZI13" s="160"/>
      <c r="LZJ13" s="160"/>
      <c r="LZK13" s="160"/>
      <c r="LZL13" s="160"/>
      <c r="LZM13" s="160"/>
      <c r="LZN13" s="160"/>
      <c r="LZO13" s="160"/>
      <c r="LZP13" s="160"/>
      <c r="LZQ13" s="160"/>
      <c r="LZR13" s="160"/>
      <c r="LZS13" s="160"/>
      <c r="LZT13" s="160"/>
      <c r="LZU13" s="160"/>
      <c r="LZV13" s="160"/>
      <c r="LZW13" s="160"/>
      <c r="LZX13" s="160"/>
      <c r="LZY13" s="160"/>
      <c r="LZZ13" s="160"/>
      <c r="MAA13" s="160"/>
      <c r="MAB13" s="160"/>
      <c r="MAC13" s="160"/>
      <c r="MAD13" s="160"/>
      <c r="MAE13" s="160"/>
      <c r="MAF13" s="160"/>
      <c r="MAG13" s="160"/>
      <c r="MAH13" s="160"/>
      <c r="MAI13" s="160"/>
      <c r="MAJ13" s="160"/>
      <c r="MAK13" s="160"/>
      <c r="MAL13" s="160"/>
      <c r="MAM13" s="160"/>
      <c r="MAN13" s="160"/>
      <c r="MAO13" s="160"/>
      <c r="MAP13" s="160"/>
      <c r="MAQ13" s="160"/>
      <c r="MAR13" s="160"/>
      <c r="MAS13" s="160"/>
      <c r="MAT13" s="160"/>
      <c r="MAU13" s="160"/>
      <c r="MAV13" s="160"/>
      <c r="MAW13" s="160"/>
      <c r="MAX13" s="160"/>
      <c r="MAY13" s="160"/>
      <c r="MAZ13" s="160"/>
      <c r="MBA13" s="160"/>
      <c r="MBB13" s="160"/>
      <c r="MBC13" s="160"/>
      <c r="MBD13" s="160"/>
      <c r="MBE13" s="160"/>
      <c r="MBF13" s="160"/>
      <c r="MBG13" s="160"/>
      <c r="MBH13" s="160"/>
      <c r="MBI13" s="160"/>
      <c r="MBJ13" s="160"/>
      <c r="MBK13" s="160"/>
      <c r="MBL13" s="160"/>
      <c r="MBM13" s="160"/>
      <c r="MBN13" s="160"/>
      <c r="MBO13" s="160"/>
      <c r="MBP13" s="160"/>
      <c r="MBQ13" s="160"/>
      <c r="MBR13" s="160"/>
      <c r="MBS13" s="160"/>
      <c r="MBT13" s="160"/>
      <c r="MBU13" s="160"/>
      <c r="MBV13" s="160"/>
      <c r="MBW13" s="160"/>
      <c r="MBX13" s="160"/>
      <c r="MBY13" s="160"/>
      <c r="MBZ13" s="160"/>
      <c r="MCA13" s="160"/>
      <c r="MCB13" s="160"/>
      <c r="MCC13" s="160"/>
      <c r="MCD13" s="160"/>
      <c r="MCE13" s="160"/>
      <c r="MCF13" s="160"/>
      <c r="MCG13" s="160"/>
      <c r="MCH13" s="160"/>
      <c r="MCI13" s="160"/>
      <c r="MCJ13" s="160"/>
      <c r="MCK13" s="160"/>
      <c r="MCL13" s="160"/>
      <c r="MCM13" s="160"/>
      <c r="MCN13" s="160"/>
      <c r="MCO13" s="160"/>
      <c r="MCP13" s="160"/>
      <c r="MCQ13" s="160"/>
      <c r="MCR13" s="160"/>
      <c r="MCS13" s="160"/>
      <c r="MCT13" s="160"/>
      <c r="MCU13" s="160"/>
      <c r="MCV13" s="160"/>
      <c r="MCW13" s="160"/>
      <c r="MCX13" s="160"/>
      <c r="MCY13" s="160"/>
      <c r="MCZ13" s="160"/>
      <c r="MDA13" s="160"/>
      <c r="MDB13" s="160"/>
      <c r="MDC13" s="160"/>
      <c r="MDD13" s="160"/>
      <c r="MDE13" s="160"/>
      <c r="MDF13" s="160"/>
      <c r="MDG13" s="160"/>
      <c r="MDH13" s="160"/>
      <c r="MDI13" s="160"/>
      <c r="MDJ13" s="160"/>
      <c r="MDK13" s="160"/>
      <c r="MDL13" s="160"/>
      <c r="MDM13" s="160"/>
      <c r="MDN13" s="160"/>
      <c r="MDO13" s="160"/>
      <c r="MDP13" s="160"/>
      <c r="MDQ13" s="160"/>
      <c r="MDR13" s="160"/>
      <c r="MDS13" s="160"/>
      <c r="MDT13" s="160"/>
      <c r="MDU13" s="160"/>
      <c r="MDV13" s="160"/>
      <c r="MDW13" s="160"/>
      <c r="MDX13" s="160"/>
      <c r="MDY13" s="160"/>
      <c r="MDZ13" s="160"/>
      <c r="MEA13" s="160"/>
      <c r="MEB13" s="160"/>
      <c r="MEC13" s="160"/>
      <c r="MED13" s="160"/>
      <c r="MEE13" s="160"/>
      <c r="MEF13" s="160"/>
      <c r="MEG13" s="160"/>
      <c r="MEH13" s="160"/>
      <c r="MEI13" s="160"/>
      <c r="MEJ13" s="160"/>
      <c r="MEK13" s="160"/>
      <c r="MEL13" s="160"/>
      <c r="MEM13" s="160"/>
      <c r="MEN13" s="160"/>
      <c r="MEO13" s="160"/>
      <c r="MEP13" s="160"/>
      <c r="MEQ13" s="160"/>
      <c r="MER13" s="160"/>
      <c r="MES13" s="160"/>
      <c r="MET13" s="160"/>
      <c r="MEU13" s="160"/>
      <c r="MEV13" s="160"/>
      <c r="MEW13" s="160"/>
      <c r="MEX13" s="160"/>
      <c r="MEY13" s="160"/>
      <c r="MEZ13" s="160"/>
      <c r="MFA13" s="160"/>
      <c r="MFB13" s="160"/>
      <c r="MFC13" s="160"/>
      <c r="MFD13" s="160"/>
      <c r="MFE13" s="160"/>
      <c r="MFF13" s="160"/>
      <c r="MFG13" s="160"/>
      <c r="MFH13" s="160"/>
      <c r="MFI13" s="160"/>
      <c r="MFJ13" s="160"/>
      <c r="MFK13" s="160"/>
      <c r="MFL13" s="160"/>
      <c r="MFM13" s="160"/>
      <c r="MFN13" s="160"/>
      <c r="MFO13" s="160"/>
      <c r="MFP13" s="160"/>
      <c r="MFQ13" s="160"/>
      <c r="MFR13" s="160"/>
      <c r="MFS13" s="160"/>
      <c r="MFT13" s="160"/>
      <c r="MFU13" s="160"/>
      <c r="MFV13" s="160"/>
      <c r="MFW13" s="160"/>
      <c r="MFX13" s="160"/>
      <c r="MFY13" s="160"/>
      <c r="MFZ13" s="160"/>
      <c r="MGA13" s="160"/>
      <c r="MGB13" s="160"/>
      <c r="MGC13" s="160"/>
      <c r="MGD13" s="160"/>
      <c r="MGE13" s="160"/>
      <c r="MGF13" s="160"/>
      <c r="MGG13" s="160"/>
      <c r="MGH13" s="160"/>
      <c r="MGI13" s="160"/>
      <c r="MGJ13" s="160"/>
      <c r="MGK13" s="160"/>
      <c r="MGL13" s="160"/>
      <c r="MGM13" s="160"/>
      <c r="MGN13" s="160"/>
      <c r="MGO13" s="160"/>
      <c r="MGP13" s="160"/>
      <c r="MGQ13" s="160"/>
      <c r="MGR13" s="160"/>
      <c r="MGS13" s="160"/>
      <c r="MGT13" s="160"/>
      <c r="MGU13" s="160"/>
      <c r="MGV13" s="160"/>
      <c r="MGW13" s="160"/>
      <c r="MGX13" s="160"/>
      <c r="MGY13" s="160"/>
      <c r="MGZ13" s="160"/>
      <c r="MHA13" s="160"/>
      <c r="MHB13" s="160"/>
      <c r="MHC13" s="160"/>
      <c r="MHD13" s="160"/>
      <c r="MHE13" s="160"/>
      <c r="MHF13" s="160"/>
      <c r="MHG13" s="160"/>
      <c r="MHH13" s="160"/>
      <c r="MHI13" s="160"/>
      <c r="MHJ13" s="160"/>
      <c r="MHK13" s="160"/>
      <c r="MHL13" s="160"/>
      <c r="MHM13" s="160"/>
      <c r="MHN13" s="160"/>
      <c r="MHO13" s="160"/>
      <c r="MHP13" s="160"/>
      <c r="MHQ13" s="160"/>
      <c r="MHR13" s="160"/>
      <c r="MHS13" s="160"/>
      <c r="MHT13" s="160"/>
      <c r="MHU13" s="160"/>
      <c r="MHV13" s="160"/>
      <c r="MHW13" s="160"/>
      <c r="MHX13" s="160"/>
      <c r="MHY13" s="160"/>
      <c r="MHZ13" s="160"/>
      <c r="MIA13" s="160"/>
      <c r="MIB13" s="160"/>
      <c r="MIC13" s="160"/>
      <c r="MID13" s="160"/>
      <c r="MIE13" s="160"/>
      <c r="MIF13" s="160"/>
      <c r="MIG13" s="160"/>
      <c r="MIH13" s="160"/>
      <c r="MII13" s="160"/>
      <c r="MIJ13" s="160"/>
      <c r="MIK13" s="160"/>
      <c r="MIL13" s="160"/>
      <c r="MIM13" s="160"/>
      <c r="MIN13" s="160"/>
      <c r="MIO13" s="160"/>
      <c r="MIP13" s="160"/>
      <c r="MIQ13" s="160"/>
      <c r="MIR13" s="160"/>
      <c r="MIS13" s="160"/>
      <c r="MIT13" s="160"/>
      <c r="MIU13" s="160"/>
      <c r="MIV13" s="160"/>
      <c r="MIW13" s="160"/>
      <c r="MIX13" s="160"/>
      <c r="MIY13" s="160"/>
      <c r="MIZ13" s="160"/>
      <c r="MJA13" s="160"/>
      <c r="MJB13" s="160"/>
      <c r="MJC13" s="160"/>
      <c r="MJD13" s="160"/>
      <c r="MJE13" s="160"/>
      <c r="MJF13" s="160"/>
      <c r="MJG13" s="160"/>
      <c r="MJH13" s="160"/>
      <c r="MJI13" s="160"/>
      <c r="MJJ13" s="160"/>
      <c r="MJK13" s="160"/>
      <c r="MJL13" s="160"/>
      <c r="MJM13" s="160"/>
      <c r="MJN13" s="160"/>
      <c r="MJO13" s="160"/>
      <c r="MJP13" s="160"/>
      <c r="MJQ13" s="160"/>
      <c r="MJR13" s="160"/>
      <c r="MJS13" s="160"/>
      <c r="MJT13" s="160"/>
      <c r="MJU13" s="160"/>
      <c r="MJV13" s="160"/>
      <c r="MJW13" s="160"/>
      <c r="MJX13" s="160"/>
      <c r="MJY13" s="160"/>
      <c r="MJZ13" s="160"/>
      <c r="MKA13" s="160"/>
      <c r="MKB13" s="160"/>
      <c r="MKC13" s="160"/>
      <c r="MKD13" s="160"/>
      <c r="MKE13" s="160"/>
      <c r="MKF13" s="160"/>
      <c r="MKG13" s="160"/>
      <c r="MKH13" s="160"/>
      <c r="MKI13" s="160"/>
      <c r="MKJ13" s="160"/>
      <c r="MKK13" s="160"/>
      <c r="MKL13" s="160"/>
      <c r="MKM13" s="160"/>
      <c r="MKN13" s="160"/>
      <c r="MKO13" s="160"/>
      <c r="MKP13" s="160"/>
      <c r="MKQ13" s="160"/>
      <c r="MKR13" s="160"/>
      <c r="MKS13" s="160"/>
      <c r="MKT13" s="160"/>
      <c r="MKU13" s="160"/>
      <c r="MKV13" s="160"/>
      <c r="MKW13" s="160"/>
      <c r="MKX13" s="160"/>
      <c r="MKY13" s="160"/>
      <c r="MKZ13" s="160"/>
      <c r="MLA13" s="160"/>
      <c r="MLB13" s="160"/>
      <c r="MLC13" s="160"/>
      <c r="MLD13" s="160"/>
      <c r="MLE13" s="160"/>
      <c r="MLF13" s="160"/>
      <c r="MLG13" s="160"/>
      <c r="MLH13" s="160"/>
      <c r="MLI13" s="160"/>
      <c r="MLJ13" s="160"/>
      <c r="MLK13" s="160"/>
      <c r="MLL13" s="160"/>
      <c r="MLM13" s="160"/>
      <c r="MLN13" s="160"/>
      <c r="MLO13" s="160"/>
      <c r="MLP13" s="160"/>
      <c r="MLQ13" s="160"/>
      <c r="MLR13" s="160"/>
      <c r="MLS13" s="160"/>
      <c r="MLT13" s="160"/>
      <c r="MLU13" s="160"/>
      <c r="MLV13" s="160"/>
      <c r="MLW13" s="160"/>
      <c r="MLX13" s="160"/>
      <c r="MLY13" s="160"/>
      <c r="MLZ13" s="160"/>
      <c r="MMA13" s="160"/>
      <c r="MMB13" s="160"/>
      <c r="MMC13" s="160"/>
      <c r="MMD13" s="160"/>
      <c r="MME13" s="160"/>
      <c r="MMF13" s="160"/>
      <c r="MMG13" s="160"/>
      <c r="MMH13" s="160"/>
      <c r="MMI13" s="160"/>
      <c r="MMJ13" s="160"/>
      <c r="MMK13" s="160"/>
      <c r="MML13" s="160"/>
      <c r="MMM13" s="160"/>
      <c r="MMN13" s="160"/>
      <c r="MMO13" s="160"/>
      <c r="MMP13" s="160"/>
      <c r="MMQ13" s="160"/>
      <c r="MMR13" s="160"/>
      <c r="MMS13" s="160"/>
      <c r="MMT13" s="160"/>
      <c r="MMU13" s="160"/>
      <c r="MMV13" s="160"/>
      <c r="MMW13" s="160"/>
      <c r="MMX13" s="160"/>
      <c r="MMY13" s="160"/>
      <c r="MMZ13" s="160"/>
      <c r="MNA13" s="160"/>
      <c r="MNB13" s="160"/>
      <c r="MNC13" s="160"/>
      <c r="MND13" s="160"/>
      <c r="MNE13" s="160"/>
      <c r="MNF13" s="160"/>
      <c r="MNG13" s="160"/>
      <c r="MNH13" s="160"/>
      <c r="MNI13" s="160"/>
      <c r="MNJ13" s="160"/>
      <c r="MNK13" s="160"/>
      <c r="MNL13" s="160"/>
      <c r="MNM13" s="160"/>
      <c r="MNN13" s="160"/>
      <c r="MNO13" s="160"/>
      <c r="MNP13" s="160"/>
      <c r="MNQ13" s="160"/>
      <c r="MNR13" s="160"/>
      <c r="MNS13" s="160"/>
      <c r="MNT13" s="160"/>
      <c r="MNU13" s="160"/>
      <c r="MNV13" s="160"/>
      <c r="MNW13" s="160"/>
      <c r="MNX13" s="160"/>
      <c r="MNY13" s="160"/>
      <c r="MNZ13" s="160"/>
      <c r="MOA13" s="160"/>
      <c r="MOB13" s="160"/>
      <c r="MOC13" s="160"/>
      <c r="MOD13" s="160"/>
      <c r="MOE13" s="160"/>
      <c r="MOF13" s="160"/>
      <c r="MOG13" s="160"/>
      <c r="MOH13" s="160"/>
      <c r="MOI13" s="160"/>
      <c r="MOJ13" s="160"/>
      <c r="MOK13" s="160"/>
      <c r="MOL13" s="160"/>
      <c r="MOM13" s="160"/>
      <c r="MON13" s="160"/>
      <c r="MOO13" s="160"/>
      <c r="MOP13" s="160"/>
      <c r="MOQ13" s="160"/>
      <c r="MOR13" s="160"/>
      <c r="MOS13" s="160"/>
      <c r="MOT13" s="160"/>
      <c r="MOU13" s="160"/>
      <c r="MOV13" s="160"/>
      <c r="MOW13" s="160"/>
      <c r="MOX13" s="160"/>
      <c r="MOY13" s="160"/>
      <c r="MOZ13" s="160"/>
      <c r="MPA13" s="160"/>
      <c r="MPB13" s="160"/>
      <c r="MPC13" s="160"/>
      <c r="MPD13" s="160"/>
      <c r="MPE13" s="160"/>
      <c r="MPF13" s="160"/>
      <c r="MPG13" s="160"/>
      <c r="MPH13" s="160"/>
      <c r="MPI13" s="160"/>
      <c r="MPJ13" s="160"/>
      <c r="MPK13" s="160"/>
      <c r="MPL13" s="160"/>
      <c r="MPM13" s="160"/>
      <c r="MPN13" s="160"/>
      <c r="MPO13" s="160"/>
      <c r="MPP13" s="160"/>
      <c r="MPQ13" s="160"/>
      <c r="MPR13" s="160"/>
      <c r="MPS13" s="160"/>
      <c r="MPT13" s="160"/>
      <c r="MPU13" s="160"/>
      <c r="MPV13" s="160"/>
      <c r="MPW13" s="160"/>
      <c r="MPX13" s="160"/>
      <c r="MPY13" s="160"/>
      <c r="MPZ13" s="160"/>
      <c r="MQA13" s="160"/>
      <c r="MQB13" s="160"/>
      <c r="MQC13" s="160"/>
      <c r="MQD13" s="160"/>
      <c r="MQE13" s="160"/>
      <c r="MQF13" s="160"/>
      <c r="MQG13" s="160"/>
      <c r="MQH13" s="160"/>
      <c r="MQI13" s="160"/>
      <c r="MQJ13" s="160"/>
      <c r="MQK13" s="160"/>
      <c r="MQL13" s="160"/>
      <c r="MQM13" s="160"/>
      <c r="MQN13" s="160"/>
      <c r="MQO13" s="160"/>
      <c r="MQP13" s="160"/>
      <c r="MQQ13" s="160"/>
      <c r="MQR13" s="160"/>
      <c r="MQS13" s="160"/>
      <c r="MQT13" s="160"/>
      <c r="MQU13" s="160"/>
      <c r="MQV13" s="160"/>
      <c r="MQW13" s="160"/>
      <c r="MQX13" s="160"/>
      <c r="MQY13" s="160"/>
      <c r="MQZ13" s="160"/>
      <c r="MRA13" s="160"/>
      <c r="MRB13" s="160"/>
      <c r="MRC13" s="160"/>
      <c r="MRD13" s="160"/>
      <c r="MRE13" s="160"/>
      <c r="MRF13" s="160"/>
      <c r="MRG13" s="160"/>
      <c r="MRH13" s="160"/>
      <c r="MRI13" s="160"/>
      <c r="MRJ13" s="160"/>
      <c r="MRK13" s="160"/>
      <c r="MRL13" s="160"/>
      <c r="MRM13" s="160"/>
      <c r="MRN13" s="160"/>
      <c r="MRO13" s="160"/>
      <c r="MRP13" s="160"/>
      <c r="MRQ13" s="160"/>
      <c r="MRR13" s="160"/>
      <c r="MRS13" s="160"/>
      <c r="MRT13" s="160"/>
      <c r="MRU13" s="160"/>
      <c r="MRV13" s="160"/>
      <c r="MRW13" s="160"/>
      <c r="MRX13" s="160"/>
      <c r="MRY13" s="160"/>
      <c r="MRZ13" s="160"/>
      <c r="MSA13" s="160"/>
      <c r="MSB13" s="160"/>
      <c r="MSC13" s="160"/>
      <c r="MSD13" s="160"/>
      <c r="MSE13" s="160"/>
      <c r="MSF13" s="160"/>
      <c r="MSG13" s="160"/>
      <c r="MSH13" s="160"/>
      <c r="MSI13" s="160"/>
      <c r="MSJ13" s="160"/>
      <c r="MSK13" s="160"/>
      <c r="MSL13" s="160"/>
      <c r="MSM13" s="160"/>
      <c r="MSN13" s="160"/>
      <c r="MSO13" s="160"/>
      <c r="MSP13" s="160"/>
      <c r="MSQ13" s="160"/>
      <c r="MSR13" s="160"/>
      <c r="MSS13" s="160"/>
      <c r="MST13" s="160"/>
      <c r="MSU13" s="160"/>
      <c r="MSV13" s="160"/>
      <c r="MSW13" s="160"/>
      <c r="MSX13" s="160"/>
      <c r="MSY13" s="160"/>
      <c r="MSZ13" s="160"/>
      <c r="MTA13" s="160"/>
      <c r="MTB13" s="160"/>
      <c r="MTC13" s="160"/>
      <c r="MTD13" s="160"/>
      <c r="MTE13" s="160"/>
      <c r="MTF13" s="160"/>
      <c r="MTG13" s="160"/>
      <c r="MTH13" s="160"/>
      <c r="MTI13" s="160"/>
      <c r="MTJ13" s="160"/>
      <c r="MTK13" s="160"/>
      <c r="MTL13" s="160"/>
      <c r="MTM13" s="160"/>
      <c r="MTN13" s="160"/>
      <c r="MTO13" s="160"/>
      <c r="MTP13" s="160"/>
      <c r="MTQ13" s="160"/>
      <c r="MTR13" s="160"/>
      <c r="MTS13" s="160"/>
      <c r="MTT13" s="160"/>
      <c r="MTU13" s="160"/>
      <c r="MTV13" s="160"/>
      <c r="MTW13" s="160"/>
      <c r="MTX13" s="160"/>
      <c r="MTY13" s="160"/>
      <c r="MTZ13" s="160"/>
      <c r="MUA13" s="160"/>
      <c r="MUB13" s="160"/>
      <c r="MUC13" s="160"/>
      <c r="MUD13" s="160"/>
      <c r="MUE13" s="160"/>
      <c r="MUF13" s="160"/>
      <c r="MUG13" s="160"/>
      <c r="MUH13" s="160"/>
      <c r="MUI13" s="160"/>
      <c r="MUJ13" s="160"/>
      <c r="MUK13" s="160"/>
      <c r="MUL13" s="160"/>
      <c r="MUM13" s="160"/>
      <c r="MUN13" s="160"/>
      <c r="MUO13" s="160"/>
      <c r="MUP13" s="160"/>
      <c r="MUQ13" s="160"/>
      <c r="MUR13" s="160"/>
      <c r="MUS13" s="160"/>
      <c r="MUT13" s="160"/>
      <c r="MUU13" s="160"/>
      <c r="MUV13" s="160"/>
      <c r="MUW13" s="160"/>
      <c r="MUX13" s="160"/>
      <c r="MUY13" s="160"/>
      <c r="MUZ13" s="160"/>
      <c r="MVA13" s="160"/>
      <c r="MVB13" s="160"/>
      <c r="MVC13" s="160"/>
      <c r="MVD13" s="160"/>
      <c r="MVE13" s="160"/>
      <c r="MVF13" s="160"/>
      <c r="MVG13" s="160"/>
      <c r="MVH13" s="160"/>
      <c r="MVI13" s="160"/>
      <c r="MVJ13" s="160"/>
      <c r="MVK13" s="160"/>
      <c r="MVL13" s="160"/>
      <c r="MVM13" s="160"/>
      <c r="MVN13" s="160"/>
      <c r="MVO13" s="160"/>
      <c r="MVP13" s="160"/>
      <c r="MVQ13" s="160"/>
      <c r="MVR13" s="160"/>
      <c r="MVS13" s="160"/>
      <c r="MVT13" s="160"/>
      <c r="MVU13" s="160"/>
      <c r="MVV13" s="160"/>
      <c r="MVW13" s="160"/>
      <c r="MVX13" s="160"/>
      <c r="MVY13" s="160"/>
      <c r="MVZ13" s="160"/>
      <c r="MWA13" s="160"/>
      <c r="MWB13" s="160"/>
      <c r="MWC13" s="160"/>
      <c r="MWD13" s="160"/>
      <c r="MWE13" s="160"/>
      <c r="MWF13" s="160"/>
      <c r="MWG13" s="160"/>
      <c r="MWH13" s="160"/>
      <c r="MWI13" s="160"/>
      <c r="MWJ13" s="160"/>
      <c r="MWK13" s="160"/>
      <c r="MWL13" s="160"/>
      <c r="MWM13" s="160"/>
      <c r="MWN13" s="160"/>
      <c r="MWO13" s="160"/>
      <c r="MWP13" s="160"/>
      <c r="MWQ13" s="160"/>
      <c r="MWR13" s="160"/>
      <c r="MWS13" s="160"/>
      <c r="MWT13" s="160"/>
      <c r="MWU13" s="160"/>
      <c r="MWV13" s="160"/>
      <c r="MWW13" s="160"/>
      <c r="MWX13" s="160"/>
      <c r="MWY13" s="160"/>
      <c r="MWZ13" s="160"/>
      <c r="MXA13" s="160"/>
      <c r="MXB13" s="160"/>
      <c r="MXC13" s="160"/>
      <c r="MXD13" s="160"/>
      <c r="MXE13" s="160"/>
      <c r="MXF13" s="160"/>
      <c r="MXG13" s="160"/>
      <c r="MXH13" s="160"/>
      <c r="MXI13" s="160"/>
      <c r="MXJ13" s="160"/>
      <c r="MXK13" s="160"/>
      <c r="MXL13" s="160"/>
      <c r="MXM13" s="160"/>
      <c r="MXN13" s="160"/>
      <c r="MXO13" s="160"/>
      <c r="MXP13" s="160"/>
      <c r="MXQ13" s="160"/>
      <c r="MXR13" s="160"/>
      <c r="MXS13" s="160"/>
      <c r="MXT13" s="160"/>
      <c r="MXU13" s="160"/>
      <c r="MXV13" s="160"/>
      <c r="MXW13" s="160"/>
      <c r="MXX13" s="160"/>
      <c r="MXY13" s="160"/>
      <c r="MXZ13" s="160"/>
      <c r="MYA13" s="160"/>
      <c r="MYB13" s="160"/>
      <c r="MYC13" s="160"/>
      <c r="MYD13" s="160"/>
      <c r="MYE13" s="160"/>
      <c r="MYF13" s="160"/>
      <c r="MYG13" s="160"/>
      <c r="MYH13" s="160"/>
      <c r="MYI13" s="160"/>
      <c r="MYJ13" s="160"/>
      <c r="MYK13" s="160"/>
      <c r="MYL13" s="160"/>
      <c r="MYM13" s="160"/>
      <c r="MYN13" s="160"/>
      <c r="MYO13" s="160"/>
      <c r="MYP13" s="160"/>
      <c r="MYQ13" s="160"/>
      <c r="MYR13" s="160"/>
      <c r="MYS13" s="160"/>
      <c r="MYT13" s="160"/>
      <c r="MYU13" s="160"/>
      <c r="MYV13" s="160"/>
      <c r="MYW13" s="160"/>
      <c r="MYX13" s="160"/>
      <c r="MYY13" s="160"/>
      <c r="MYZ13" s="160"/>
      <c r="MZA13" s="160"/>
      <c r="MZB13" s="160"/>
      <c r="MZC13" s="160"/>
      <c r="MZD13" s="160"/>
      <c r="MZE13" s="160"/>
      <c r="MZF13" s="160"/>
      <c r="MZG13" s="160"/>
      <c r="MZH13" s="160"/>
      <c r="MZI13" s="160"/>
      <c r="MZJ13" s="160"/>
      <c r="MZK13" s="160"/>
      <c r="MZL13" s="160"/>
      <c r="MZM13" s="160"/>
      <c r="MZN13" s="160"/>
      <c r="MZO13" s="160"/>
      <c r="MZP13" s="160"/>
      <c r="MZQ13" s="160"/>
      <c r="MZR13" s="160"/>
      <c r="MZS13" s="160"/>
      <c r="MZT13" s="160"/>
      <c r="MZU13" s="160"/>
      <c r="MZV13" s="160"/>
      <c r="MZW13" s="160"/>
      <c r="MZX13" s="160"/>
      <c r="MZY13" s="160"/>
      <c r="MZZ13" s="160"/>
      <c r="NAA13" s="160"/>
      <c r="NAB13" s="160"/>
      <c r="NAC13" s="160"/>
      <c r="NAD13" s="160"/>
      <c r="NAE13" s="160"/>
      <c r="NAF13" s="160"/>
      <c r="NAG13" s="160"/>
      <c r="NAH13" s="160"/>
      <c r="NAI13" s="160"/>
      <c r="NAJ13" s="160"/>
      <c r="NAK13" s="160"/>
      <c r="NAL13" s="160"/>
      <c r="NAM13" s="160"/>
      <c r="NAN13" s="160"/>
      <c r="NAO13" s="160"/>
      <c r="NAP13" s="160"/>
      <c r="NAQ13" s="160"/>
      <c r="NAR13" s="160"/>
      <c r="NAS13" s="160"/>
      <c r="NAT13" s="160"/>
      <c r="NAU13" s="160"/>
      <c r="NAV13" s="160"/>
      <c r="NAW13" s="160"/>
      <c r="NAX13" s="160"/>
      <c r="NAY13" s="160"/>
      <c r="NAZ13" s="160"/>
      <c r="NBA13" s="160"/>
      <c r="NBB13" s="160"/>
      <c r="NBC13" s="160"/>
      <c r="NBD13" s="160"/>
      <c r="NBE13" s="160"/>
      <c r="NBF13" s="160"/>
      <c r="NBG13" s="160"/>
      <c r="NBH13" s="160"/>
      <c r="NBI13" s="160"/>
      <c r="NBJ13" s="160"/>
      <c r="NBK13" s="160"/>
      <c r="NBL13" s="160"/>
      <c r="NBM13" s="160"/>
      <c r="NBN13" s="160"/>
      <c r="NBO13" s="160"/>
      <c r="NBP13" s="160"/>
      <c r="NBQ13" s="160"/>
      <c r="NBR13" s="160"/>
      <c r="NBS13" s="160"/>
      <c r="NBT13" s="160"/>
      <c r="NBU13" s="160"/>
      <c r="NBV13" s="160"/>
      <c r="NBW13" s="160"/>
      <c r="NBX13" s="160"/>
      <c r="NBY13" s="160"/>
      <c r="NBZ13" s="160"/>
      <c r="NCA13" s="160"/>
      <c r="NCB13" s="160"/>
      <c r="NCC13" s="160"/>
      <c r="NCD13" s="160"/>
      <c r="NCE13" s="160"/>
      <c r="NCF13" s="160"/>
      <c r="NCG13" s="160"/>
      <c r="NCH13" s="160"/>
      <c r="NCI13" s="160"/>
      <c r="NCJ13" s="160"/>
      <c r="NCK13" s="160"/>
      <c r="NCL13" s="160"/>
      <c r="NCM13" s="160"/>
      <c r="NCN13" s="160"/>
      <c r="NCO13" s="160"/>
      <c r="NCP13" s="160"/>
      <c r="NCQ13" s="160"/>
      <c r="NCR13" s="160"/>
      <c r="NCS13" s="160"/>
      <c r="NCT13" s="160"/>
      <c r="NCU13" s="160"/>
      <c r="NCV13" s="160"/>
      <c r="NCW13" s="160"/>
      <c r="NCX13" s="160"/>
      <c r="NCY13" s="160"/>
      <c r="NCZ13" s="160"/>
      <c r="NDA13" s="160"/>
      <c r="NDB13" s="160"/>
      <c r="NDC13" s="160"/>
      <c r="NDD13" s="160"/>
      <c r="NDE13" s="160"/>
      <c r="NDF13" s="160"/>
      <c r="NDG13" s="160"/>
      <c r="NDH13" s="160"/>
      <c r="NDI13" s="160"/>
      <c r="NDJ13" s="160"/>
      <c r="NDK13" s="160"/>
      <c r="NDL13" s="160"/>
      <c r="NDM13" s="160"/>
      <c r="NDN13" s="160"/>
      <c r="NDO13" s="160"/>
      <c r="NDP13" s="160"/>
      <c r="NDQ13" s="160"/>
      <c r="NDR13" s="160"/>
      <c r="NDS13" s="160"/>
      <c r="NDT13" s="160"/>
      <c r="NDU13" s="160"/>
      <c r="NDV13" s="160"/>
      <c r="NDW13" s="160"/>
      <c r="NDX13" s="160"/>
      <c r="NDY13" s="160"/>
      <c r="NDZ13" s="160"/>
      <c r="NEA13" s="160"/>
      <c r="NEB13" s="160"/>
      <c r="NEC13" s="160"/>
      <c r="NED13" s="160"/>
      <c r="NEE13" s="160"/>
      <c r="NEF13" s="160"/>
      <c r="NEG13" s="160"/>
      <c r="NEH13" s="160"/>
      <c r="NEI13" s="160"/>
      <c r="NEJ13" s="160"/>
      <c r="NEK13" s="160"/>
      <c r="NEL13" s="160"/>
      <c r="NEM13" s="160"/>
      <c r="NEN13" s="160"/>
      <c r="NEO13" s="160"/>
      <c r="NEP13" s="160"/>
      <c r="NEQ13" s="160"/>
      <c r="NER13" s="160"/>
      <c r="NES13" s="160"/>
      <c r="NET13" s="160"/>
      <c r="NEU13" s="160"/>
      <c r="NEV13" s="160"/>
      <c r="NEW13" s="160"/>
      <c r="NEX13" s="160"/>
      <c r="NEY13" s="160"/>
      <c r="NEZ13" s="160"/>
      <c r="NFA13" s="160"/>
      <c r="NFB13" s="160"/>
      <c r="NFC13" s="160"/>
      <c r="NFD13" s="160"/>
      <c r="NFE13" s="160"/>
      <c r="NFF13" s="160"/>
      <c r="NFG13" s="160"/>
      <c r="NFH13" s="160"/>
      <c r="NFI13" s="160"/>
      <c r="NFJ13" s="160"/>
      <c r="NFK13" s="160"/>
      <c r="NFL13" s="160"/>
      <c r="NFM13" s="160"/>
      <c r="NFN13" s="160"/>
      <c r="NFO13" s="160"/>
      <c r="NFP13" s="160"/>
      <c r="NFQ13" s="160"/>
      <c r="NFR13" s="160"/>
      <c r="NFS13" s="160"/>
      <c r="NFT13" s="160"/>
      <c r="NFU13" s="160"/>
      <c r="NFV13" s="160"/>
      <c r="NFW13" s="160"/>
      <c r="NFX13" s="160"/>
      <c r="NFY13" s="160"/>
      <c r="NFZ13" s="160"/>
      <c r="NGA13" s="160"/>
      <c r="NGB13" s="160"/>
      <c r="NGC13" s="160"/>
      <c r="NGD13" s="160"/>
      <c r="NGE13" s="160"/>
      <c r="NGF13" s="160"/>
      <c r="NGG13" s="160"/>
      <c r="NGH13" s="160"/>
      <c r="NGI13" s="160"/>
      <c r="NGJ13" s="160"/>
      <c r="NGK13" s="160"/>
      <c r="NGL13" s="160"/>
      <c r="NGM13" s="160"/>
      <c r="NGN13" s="160"/>
      <c r="NGO13" s="160"/>
      <c r="NGP13" s="160"/>
      <c r="NGQ13" s="160"/>
      <c r="NGR13" s="160"/>
      <c r="NGS13" s="160"/>
      <c r="NGT13" s="160"/>
      <c r="NGU13" s="160"/>
      <c r="NGV13" s="160"/>
      <c r="NGW13" s="160"/>
      <c r="NGX13" s="160"/>
      <c r="NGY13" s="160"/>
      <c r="NGZ13" s="160"/>
      <c r="NHA13" s="160"/>
      <c r="NHB13" s="160"/>
      <c r="NHC13" s="160"/>
      <c r="NHD13" s="160"/>
      <c r="NHE13" s="160"/>
      <c r="NHF13" s="160"/>
      <c r="NHG13" s="160"/>
      <c r="NHH13" s="160"/>
      <c r="NHI13" s="160"/>
      <c r="NHJ13" s="160"/>
      <c r="NHK13" s="160"/>
      <c r="NHL13" s="160"/>
      <c r="NHM13" s="160"/>
      <c r="NHN13" s="160"/>
      <c r="NHO13" s="160"/>
      <c r="NHP13" s="160"/>
      <c r="NHQ13" s="160"/>
      <c r="NHR13" s="160"/>
      <c r="NHS13" s="160"/>
      <c r="NHT13" s="160"/>
      <c r="NHU13" s="160"/>
      <c r="NHV13" s="160"/>
      <c r="NHW13" s="160"/>
      <c r="NHX13" s="160"/>
      <c r="NHY13" s="160"/>
      <c r="NHZ13" s="160"/>
      <c r="NIA13" s="160"/>
      <c r="NIB13" s="160"/>
      <c r="NIC13" s="160"/>
      <c r="NID13" s="160"/>
      <c r="NIE13" s="160"/>
      <c r="NIF13" s="160"/>
      <c r="NIG13" s="160"/>
      <c r="NIH13" s="160"/>
      <c r="NII13" s="160"/>
      <c r="NIJ13" s="160"/>
      <c r="NIK13" s="160"/>
      <c r="NIL13" s="160"/>
      <c r="NIM13" s="160"/>
      <c r="NIN13" s="160"/>
      <c r="NIO13" s="160"/>
      <c r="NIP13" s="160"/>
      <c r="NIQ13" s="160"/>
      <c r="NIR13" s="160"/>
      <c r="NIS13" s="160"/>
      <c r="NIT13" s="160"/>
      <c r="NIU13" s="160"/>
      <c r="NIV13" s="160"/>
      <c r="NIW13" s="160"/>
      <c r="NIX13" s="160"/>
      <c r="NIY13" s="160"/>
      <c r="NIZ13" s="160"/>
      <c r="NJA13" s="160"/>
      <c r="NJB13" s="160"/>
      <c r="NJC13" s="160"/>
      <c r="NJD13" s="160"/>
      <c r="NJE13" s="160"/>
      <c r="NJF13" s="160"/>
      <c r="NJG13" s="160"/>
      <c r="NJH13" s="160"/>
      <c r="NJI13" s="160"/>
      <c r="NJJ13" s="160"/>
      <c r="NJK13" s="160"/>
      <c r="NJL13" s="160"/>
      <c r="NJM13" s="160"/>
      <c r="NJN13" s="160"/>
      <c r="NJO13" s="160"/>
      <c r="NJP13" s="160"/>
      <c r="NJQ13" s="160"/>
      <c r="NJR13" s="160"/>
      <c r="NJS13" s="160"/>
      <c r="NJT13" s="160"/>
      <c r="NJU13" s="160"/>
      <c r="NJV13" s="160"/>
      <c r="NJW13" s="160"/>
      <c r="NJX13" s="160"/>
      <c r="NJY13" s="160"/>
      <c r="NJZ13" s="160"/>
      <c r="NKA13" s="160"/>
      <c r="NKB13" s="160"/>
      <c r="NKC13" s="160"/>
      <c r="NKD13" s="160"/>
      <c r="NKE13" s="160"/>
      <c r="NKF13" s="160"/>
      <c r="NKG13" s="160"/>
      <c r="NKH13" s="160"/>
      <c r="NKI13" s="160"/>
      <c r="NKJ13" s="160"/>
      <c r="NKK13" s="160"/>
      <c r="NKL13" s="160"/>
      <c r="NKM13" s="160"/>
      <c r="NKN13" s="160"/>
      <c r="NKO13" s="160"/>
      <c r="NKP13" s="160"/>
      <c r="NKQ13" s="160"/>
      <c r="NKR13" s="160"/>
      <c r="NKS13" s="160"/>
      <c r="NKT13" s="160"/>
      <c r="NKU13" s="160"/>
      <c r="NKV13" s="160"/>
      <c r="NKW13" s="160"/>
      <c r="NKX13" s="160"/>
      <c r="NKY13" s="160"/>
      <c r="NKZ13" s="160"/>
      <c r="NLA13" s="160"/>
      <c r="NLB13" s="160"/>
      <c r="NLC13" s="160"/>
      <c r="NLD13" s="160"/>
      <c r="NLE13" s="160"/>
      <c r="NLF13" s="160"/>
      <c r="NLG13" s="160"/>
      <c r="NLH13" s="160"/>
      <c r="NLI13" s="160"/>
      <c r="NLJ13" s="160"/>
      <c r="NLK13" s="160"/>
      <c r="NLL13" s="160"/>
      <c r="NLM13" s="160"/>
      <c r="NLN13" s="160"/>
      <c r="NLO13" s="160"/>
      <c r="NLP13" s="160"/>
      <c r="NLQ13" s="160"/>
      <c r="NLR13" s="160"/>
      <c r="NLS13" s="160"/>
      <c r="NLT13" s="160"/>
      <c r="NLU13" s="160"/>
      <c r="NLV13" s="160"/>
      <c r="NLW13" s="160"/>
      <c r="NLX13" s="160"/>
      <c r="NLY13" s="160"/>
      <c r="NLZ13" s="160"/>
      <c r="NMA13" s="160"/>
      <c r="NMB13" s="160"/>
      <c r="NMC13" s="160"/>
      <c r="NMD13" s="160"/>
      <c r="NME13" s="160"/>
      <c r="NMF13" s="160"/>
      <c r="NMG13" s="160"/>
      <c r="NMH13" s="160"/>
      <c r="NMI13" s="160"/>
      <c r="NMJ13" s="160"/>
      <c r="NMK13" s="160"/>
      <c r="NML13" s="160"/>
      <c r="NMM13" s="160"/>
      <c r="NMN13" s="160"/>
      <c r="NMO13" s="160"/>
      <c r="NMP13" s="160"/>
      <c r="NMQ13" s="160"/>
      <c r="NMR13" s="160"/>
      <c r="NMS13" s="160"/>
      <c r="NMT13" s="160"/>
      <c r="NMU13" s="160"/>
      <c r="NMV13" s="160"/>
      <c r="NMW13" s="160"/>
      <c r="NMX13" s="160"/>
      <c r="NMY13" s="160"/>
      <c r="NMZ13" s="160"/>
      <c r="NNA13" s="160"/>
      <c r="NNB13" s="160"/>
      <c r="NNC13" s="160"/>
      <c r="NND13" s="160"/>
      <c r="NNE13" s="160"/>
      <c r="NNF13" s="160"/>
      <c r="NNG13" s="160"/>
      <c r="NNH13" s="160"/>
      <c r="NNI13" s="160"/>
      <c r="NNJ13" s="160"/>
      <c r="NNK13" s="160"/>
      <c r="NNL13" s="160"/>
      <c r="NNM13" s="160"/>
      <c r="NNN13" s="160"/>
      <c r="NNO13" s="160"/>
      <c r="NNP13" s="160"/>
      <c r="NNQ13" s="160"/>
      <c r="NNR13" s="160"/>
      <c r="NNS13" s="160"/>
      <c r="NNT13" s="160"/>
      <c r="NNU13" s="160"/>
      <c r="NNV13" s="160"/>
      <c r="NNW13" s="160"/>
      <c r="NNX13" s="160"/>
      <c r="NNY13" s="160"/>
      <c r="NNZ13" s="160"/>
      <c r="NOA13" s="160"/>
      <c r="NOB13" s="160"/>
      <c r="NOC13" s="160"/>
      <c r="NOD13" s="160"/>
      <c r="NOE13" s="160"/>
      <c r="NOF13" s="160"/>
      <c r="NOG13" s="160"/>
      <c r="NOH13" s="160"/>
      <c r="NOI13" s="160"/>
      <c r="NOJ13" s="160"/>
      <c r="NOK13" s="160"/>
      <c r="NOL13" s="160"/>
      <c r="NOM13" s="160"/>
      <c r="NON13" s="160"/>
      <c r="NOO13" s="160"/>
      <c r="NOP13" s="160"/>
      <c r="NOQ13" s="160"/>
      <c r="NOR13" s="160"/>
      <c r="NOS13" s="160"/>
      <c r="NOT13" s="160"/>
      <c r="NOU13" s="160"/>
      <c r="NOV13" s="160"/>
      <c r="NOW13" s="160"/>
      <c r="NOX13" s="160"/>
      <c r="NOY13" s="160"/>
      <c r="NOZ13" s="160"/>
      <c r="NPA13" s="160"/>
      <c r="NPB13" s="160"/>
      <c r="NPC13" s="160"/>
      <c r="NPD13" s="160"/>
      <c r="NPE13" s="160"/>
      <c r="NPF13" s="160"/>
      <c r="NPG13" s="160"/>
      <c r="NPH13" s="160"/>
      <c r="NPI13" s="160"/>
      <c r="NPJ13" s="160"/>
      <c r="NPK13" s="160"/>
      <c r="NPL13" s="160"/>
      <c r="NPM13" s="160"/>
      <c r="NPN13" s="160"/>
      <c r="NPO13" s="160"/>
      <c r="NPP13" s="160"/>
      <c r="NPQ13" s="160"/>
      <c r="NPR13" s="160"/>
      <c r="NPS13" s="160"/>
      <c r="NPT13" s="160"/>
      <c r="NPU13" s="160"/>
      <c r="NPV13" s="160"/>
      <c r="NPW13" s="160"/>
      <c r="NPX13" s="160"/>
      <c r="NPY13" s="160"/>
      <c r="NPZ13" s="160"/>
      <c r="NQA13" s="160"/>
      <c r="NQB13" s="160"/>
      <c r="NQC13" s="160"/>
      <c r="NQD13" s="160"/>
      <c r="NQE13" s="160"/>
      <c r="NQF13" s="160"/>
      <c r="NQG13" s="160"/>
      <c r="NQH13" s="160"/>
      <c r="NQI13" s="160"/>
      <c r="NQJ13" s="160"/>
      <c r="NQK13" s="160"/>
      <c r="NQL13" s="160"/>
      <c r="NQM13" s="160"/>
      <c r="NQN13" s="160"/>
      <c r="NQO13" s="160"/>
      <c r="NQP13" s="160"/>
      <c r="NQQ13" s="160"/>
      <c r="NQR13" s="160"/>
      <c r="NQS13" s="160"/>
      <c r="NQT13" s="160"/>
      <c r="NQU13" s="160"/>
      <c r="NQV13" s="160"/>
      <c r="NQW13" s="160"/>
      <c r="NQX13" s="160"/>
      <c r="NQY13" s="160"/>
      <c r="NQZ13" s="160"/>
      <c r="NRA13" s="160"/>
      <c r="NRB13" s="160"/>
      <c r="NRC13" s="160"/>
      <c r="NRD13" s="160"/>
      <c r="NRE13" s="160"/>
      <c r="NRF13" s="160"/>
      <c r="NRG13" s="160"/>
      <c r="NRH13" s="160"/>
      <c r="NRI13" s="160"/>
      <c r="NRJ13" s="160"/>
      <c r="NRK13" s="160"/>
      <c r="NRL13" s="160"/>
      <c r="NRM13" s="160"/>
      <c r="NRN13" s="160"/>
      <c r="NRO13" s="160"/>
      <c r="NRP13" s="160"/>
      <c r="NRQ13" s="160"/>
      <c r="NRR13" s="160"/>
      <c r="NRS13" s="160"/>
      <c r="NRT13" s="160"/>
      <c r="NRU13" s="160"/>
      <c r="NRV13" s="160"/>
      <c r="NRW13" s="160"/>
      <c r="NRX13" s="160"/>
      <c r="NRY13" s="160"/>
      <c r="NRZ13" s="160"/>
      <c r="NSA13" s="160"/>
      <c r="NSB13" s="160"/>
      <c r="NSC13" s="160"/>
      <c r="NSD13" s="160"/>
      <c r="NSE13" s="160"/>
      <c r="NSF13" s="160"/>
      <c r="NSG13" s="160"/>
      <c r="NSH13" s="160"/>
      <c r="NSI13" s="160"/>
      <c r="NSJ13" s="160"/>
      <c r="NSK13" s="160"/>
      <c r="NSL13" s="160"/>
      <c r="NSM13" s="160"/>
      <c r="NSN13" s="160"/>
      <c r="NSO13" s="160"/>
      <c r="NSP13" s="160"/>
      <c r="NSQ13" s="160"/>
      <c r="NSR13" s="160"/>
      <c r="NSS13" s="160"/>
      <c r="NST13" s="160"/>
      <c r="NSU13" s="160"/>
      <c r="NSV13" s="160"/>
      <c r="NSW13" s="160"/>
      <c r="NSX13" s="160"/>
      <c r="NSY13" s="160"/>
      <c r="NSZ13" s="160"/>
      <c r="NTA13" s="160"/>
      <c r="NTB13" s="160"/>
      <c r="NTC13" s="160"/>
      <c r="NTD13" s="160"/>
      <c r="NTE13" s="160"/>
      <c r="NTF13" s="160"/>
      <c r="NTG13" s="160"/>
      <c r="NTH13" s="160"/>
      <c r="NTI13" s="160"/>
      <c r="NTJ13" s="160"/>
      <c r="NTK13" s="160"/>
      <c r="NTL13" s="160"/>
      <c r="NTM13" s="160"/>
      <c r="NTN13" s="160"/>
      <c r="NTO13" s="160"/>
      <c r="NTP13" s="160"/>
      <c r="NTQ13" s="160"/>
      <c r="NTR13" s="160"/>
      <c r="NTS13" s="160"/>
      <c r="NTT13" s="160"/>
      <c r="NTU13" s="160"/>
      <c r="NTV13" s="160"/>
      <c r="NTW13" s="160"/>
      <c r="NTX13" s="160"/>
      <c r="NTY13" s="160"/>
      <c r="NTZ13" s="160"/>
      <c r="NUA13" s="160"/>
      <c r="NUB13" s="160"/>
      <c r="NUC13" s="160"/>
      <c r="NUD13" s="160"/>
      <c r="NUE13" s="160"/>
      <c r="NUF13" s="160"/>
      <c r="NUG13" s="160"/>
      <c r="NUH13" s="160"/>
      <c r="NUI13" s="160"/>
      <c r="NUJ13" s="160"/>
      <c r="NUK13" s="160"/>
      <c r="NUL13" s="160"/>
      <c r="NUM13" s="160"/>
      <c r="NUN13" s="160"/>
      <c r="NUO13" s="160"/>
      <c r="NUP13" s="160"/>
      <c r="NUQ13" s="160"/>
      <c r="NUR13" s="160"/>
      <c r="NUS13" s="160"/>
      <c r="NUT13" s="160"/>
      <c r="NUU13" s="160"/>
      <c r="NUV13" s="160"/>
      <c r="NUW13" s="160"/>
      <c r="NUX13" s="160"/>
      <c r="NUY13" s="160"/>
      <c r="NUZ13" s="160"/>
      <c r="NVA13" s="160"/>
      <c r="NVB13" s="160"/>
      <c r="NVC13" s="160"/>
      <c r="NVD13" s="160"/>
      <c r="NVE13" s="160"/>
      <c r="NVF13" s="160"/>
      <c r="NVG13" s="160"/>
      <c r="NVH13" s="160"/>
      <c r="NVI13" s="160"/>
      <c r="NVJ13" s="160"/>
      <c r="NVK13" s="160"/>
      <c r="NVL13" s="160"/>
      <c r="NVM13" s="160"/>
      <c r="NVN13" s="160"/>
      <c r="NVO13" s="160"/>
      <c r="NVP13" s="160"/>
      <c r="NVQ13" s="160"/>
      <c r="NVR13" s="160"/>
      <c r="NVS13" s="160"/>
      <c r="NVT13" s="160"/>
      <c r="NVU13" s="160"/>
      <c r="NVV13" s="160"/>
      <c r="NVW13" s="160"/>
      <c r="NVX13" s="160"/>
      <c r="NVY13" s="160"/>
      <c r="NVZ13" s="160"/>
      <c r="NWA13" s="160"/>
      <c r="NWB13" s="160"/>
      <c r="NWC13" s="160"/>
      <c r="NWD13" s="160"/>
      <c r="NWE13" s="160"/>
      <c r="NWF13" s="160"/>
      <c r="NWG13" s="160"/>
      <c r="NWH13" s="160"/>
      <c r="NWI13" s="160"/>
      <c r="NWJ13" s="160"/>
      <c r="NWK13" s="160"/>
      <c r="NWL13" s="160"/>
      <c r="NWM13" s="160"/>
      <c r="NWN13" s="160"/>
      <c r="NWO13" s="160"/>
      <c r="NWP13" s="160"/>
      <c r="NWQ13" s="160"/>
      <c r="NWR13" s="160"/>
      <c r="NWS13" s="160"/>
      <c r="NWT13" s="160"/>
      <c r="NWU13" s="160"/>
      <c r="NWV13" s="160"/>
      <c r="NWW13" s="160"/>
      <c r="NWX13" s="160"/>
      <c r="NWY13" s="160"/>
      <c r="NWZ13" s="160"/>
      <c r="NXA13" s="160"/>
      <c r="NXB13" s="160"/>
      <c r="NXC13" s="160"/>
      <c r="NXD13" s="160"/>
      <c r="NXE13" s="160"/>
      <c r="NXF13" s="160"/>
      <c r="NXG13" s="160"/>
      <c r="NXH13" s="160"/>
      <c r="NXI13" s="160"/>
      <c r="NXJ13" s="160"/>
      <c r="NXK13" s="160"/>
      <c r="NXL13" s="160"/>
      <c r="NXM13" s="160"/>
      <c r="NXN13" s="160"/>
      <c r="NXO13" s="160"/>
      <c r="NXP13" s="160"/>
      <c r="NXQ13" s="160"/>
      <c r="NXR13" s="160"/>
      <c r="NXS13" s="160"/>
      <c r="NXT13" s="160"/>
      <c r="NXU13" s="160"/>
      <c r="NXV13" s="160"/>
      <c r="NXW13" s="160"/>
      <c r="NXX13" s="160"/>
      <c r="NXY13" s="160"/>
      <c r="NXZ13" s="160"/>
      <c r="NYA13" s="160"/>
      <c r="NYB13" s="160"/>
      <c r="NYC13" s="160"/>
      <c r="NYD13" s="160"/>
      <c r="NYE13" s="160"/>
      <c r="NYF13" s="160"/>
      <c r="NYG13" s="160"/>
      <c r="NYH13" s="160"/>
      <c r="NYI13" s="160"/>
      <c r="NYJ13" s="160"/>
      <c r="NYK13" s="160"/>
      <c r="NYL13" s="160"/>
      <c r="NYM13" s="160"/>
      <c r="NYN13" s="160"/>
      <c r="NYO13" s="160"/>
      <c r="NYP13" s="160"/>
      <c r="NYQ13" s="160"/>
      <c r="NYR13" s="160"/>
      <c r="NYS13" s="160"/>
      <c r="NYT13" s="160"/>
      <c r="NYU13" s="160"/>
      <c r="NYV13" s="160"/>
      <c r="NYW13" s="160"/>
      <c r="NYX13" s="160"/>
      <c r="NYY13" s="160"/>
      <c r="NYZ13" s="160"/>
      <c r="NZA13" s="160"/>
      <c r="NZB13" s="160"/>
      <c r="NZC13" s="160"/>
      <c r="NZD13" s="160"/>
      <c r="NZE13" s="160"/>
      <c r="NZF13" s="160"/>
      <c r="NZG13" s="160"/>
      <c r="NZH13" s="160"/>
      <c r="NZI13" s="160"/>
      <c r="NZJ13" s="160"/>
      <c r="NZK13" s="160"/>
      <c r="NZL13" s="160"/>
      <c r="NZM13" s="160"/>
      <c r="NZN13" s="160"/>
      <c r="NZO13" s="160"/>
      <c r="NZP13" s="160"/>
      <c r="NZQ13" s="160"/>
      <c r="NZR13" s="160"/>
      <c r="NZS13" s="160"/>
      <c r="NZT13" s="160"/>
      <c r="NZU13" s="160"/>
      <c r="NZV13" s="160"/>
      <c r="NZW13" s="160"/>
      <c r="NZX13" s="160"/>
      <c r="NZY13" s="160"/>
      <c r="NZZ13" s="160"/>
      <c r="OAA13" s="160"/>
      <c r="OAB13" s="160"/>
      <c r="OAC13" s="160"/>
      <c r="OAD13" s="160"/>
      <c r="OAE13" s="160"/>
      <c r="OAF13" s="160"/>
      <c r="OAG13" s="160"/>
      <c r="OAH13" s="160"/>
      <c r="OAI13" s="160"/>
      <c r="OAJ13" s="160"/>
      <c r="OAK13" s="160"/>
      <c r="OAL13" s="160"/>
      <c r="OAM13" s="160"/>
      <c r="OAN13" s="160"/>
      <c r="OAO13" s="160"/>
      <c r="OAP13" s="160"/>
      <c r="OAQ13" s="160"/>
      <c r="OAR13" s="160"/>
      <c r="OAS13" s="160"/>
      <c r="OAT13" s="160"/>
      <c r="OAU13" s="160"/>
      <c r="OAV13" s="160"/>
      <c r="OAW13" s="160"/>
      <c r="OAX13" s="160"/>
      <c r="OAY13" s="160"/>
      <c r="OAZ13" s="160"/>
      <c r="OBA13" s="160"/>
      <c r="OBB13" s="160"/>
      <c r="OBC13" s="160"/>
      <c r="OBD13" s="160"/>
      <c r="OBE13" s="160"/>
      <c r="OBF13" s="160"/>
      <c r="OBG13" s="160"/>
      <c r="OBH13" s="160"/>
      <c r="OBI13" s="160"/>
      <c r="OBJ13" s="160"/>
      <c r="OBK13" s="160"/>
      <c r="OBL13" s="160"/>
      <c r="OBM13" s="160"/>
      <c r="OBN13" s="160"/>
      <c r="OBO13" s="160"/>
      <c r="OBP13" s="160"/>
      <c r="OBQ13" s="160"/>
      <c r="OBR13" s="160"/>
      <c r="OBS13" s="160"/>
      <c r="OBT13" s="160"/>
      <c r="OBU13" s="160"/>
      <c r="OBV13" s="160"/>
      <c r="OBW13" s="160"/>
      <c r="OBX13" s="160"/>
      <c r="OBY13" s="160"/>
      <c r="OBZ13" s="160"/>
      <c r="OCA13" s="160"/>
      <c r="OCB13" s="160"/>
      <c r="OCC13" s="160"/>
      <c r="OCD13" s="160"/>
      <c r="OCE13" s="160"/>
      <c r="OCF13" s="160"/>
      <c r="OCG13" s="160"/>
      <c r="OCH13" s="160"/>
      <c r="OCI13" s="160"/>
      <c r="OCJ13" s="160"/>
      <c r="OCK13" s="160"/>
      <c r="OCL13" s="160"/>
      <c r="OCM13" s="160"/>
      <c r="OCN13" s="160"/>
      <c r="OCO13" s="160"/>
      <c r="OCP13" s="160"/>
      <c r="OCQ13" s="160"/>
      <c r="OCR13" s="160"/>
      <c r="OCS13" s="160"/>
      <c r="OCT13" s="160"/>
      <c r="OCU13" s="160"/>
      <c r="OCV13" s="160"/>
      <c r="OCW13" s="160"/>
      <c r="OCX13" s="160"/>
      <c r="OCY13" s="160"/>
      <c r="OCZ13" s="160"/>
      <c r="ODA13" s="160"/>
      <c r="ODB13" s="160"/>
      <c r="ODC13" s="160"/>
      <c r="ODD13" s="160"/>
      <c r="ODE13" s="160"/>
      <c r="ODF13" s="160"/>
      <c r="ODG13" s="160"/>
      <c r="ODH13" s="160"/>
      <c r="ODI13" s="160"/>
      <c r="ODJ13" s="160"/>
      <c r="ODK13" s="160"/>
      <c r="ODL13" s="160"/>
      <c r="ODM13" s="160"/>
      <c r="ODN13" s="160"/>
      <c r="ODO13" s="160"/>
      <c r="ODP13" s="160"/>
      <c r="ODQ13" s="160"/>
      <c r="ODR13" s="160"/>
      <c r="ODS13" s="160"/>
      <c r="ODT13" s="160"/>
      <c r="ODU13" s="160"/>
      <c r="ODV13" s="160"/>
      <c r="ODW13" s="160"/>
      <c r="ODX13" s="160"/>
      <c r="ODY13" s="160"/>
      <c r="ODZ13" s="160"/>
      <c r="OEA13" s="160"/>
      <c r="OEB13" s="160"/>
      <c r="OEC13" s="160"/>
      <c r="OED13" s="160"/>
      <c r="OEE13" s="160"/>
      <c r="OEF13" s="160"/>
      <c r="OEG13" s="160"/>
      <c r="OEH13" s="160"/>
      <c r="OEI13" s="160"/>
      <c r="OEJ13" s="160"/>
      <c r="OEK13" s="160"/>
      <c r="OEL13" s="160"/>
      <c r="OEM13" s="160"/>
      <c r="OEN13" s="160"/>
      <c r="OEO13" s="160"/>
      <c r="OEP13" s="160"/>
      <c r="OEQ13" s="160"/>
      <c r="OER13" s="160"/>
      <c r="OES13" s="160"/>
      <c r="OET13" s="160"/>
      <c r="OEU13" s="160"/>
      <c r="OEV13" s="160"/>
      <c r="OEW13" s="160"/>
      <c r="OEX13" s="160"/>
      <c r="OEY13" s="160"/>
      <c r="OEZ13" s="160"/>
      <c r="OFA13" s="160"/>
      <c r="OFB13" s="160"/>
      <c r="OFC13" s="160"/>
      <c r="OFD13" s="160"/>
      <c r="OFE13" s="160"/>
      <c r="OFF13" s="160"/>
      <c r="OFG13" s="160"/>
      <c r="OFH13" s="160"/>
      <c r="OFI13" s="160"/>
      <c r="OFJ13" s="160"/>
      <c r="OFK13" s="160"/>
      <c r="OFL13" s="160"/>
      <c r="OFM13" s="160"/>
      <c r="OFN13" s="160"/>
      <c r="OFO13" s="160"/>
      <c r="OFP13" s="160"/>
      <c r="OFQ13" s="160"/>
      <c r="OFR13" s="160"/>
      <c r="OFS13" s="160"/>
      <c r="OFT13" s="160"/>
      <c r="OFU13" s="160"/>
      <c r="OFV13" s="160"/>
      <c r="OFW13" s="160"/>
      <c r="OFX13" s="160"/>
      <c r="OFY13" s="160"/>
      <c r="OFZ13" s="160"/>
      <c r="OGA13" s="160"/>
      <c r="OGB13" s="160"/>
      <c r="OGC13" s="160"/>
      <c r="OGD13" s="160"/>
      <c r="OGE13" s="160"/>
      <c r="OGF13" s="160"/>
      <c r="OGG13" s="160"/>
      <c r="OGH13" s="160"/>
      <c r="OGI13" s="160"/>
      <c r="OGJ13" s="160"/>
      <c r="OGK13" s="160"/>
      <c r="OGL13" s="160"/>
      <c r="OGM13" s="160"/>
      <c r="OGN13" s="160"/>
      <c r="OGO13" s="160"/>
      <c r="OGP13" s="160"/>
      <c r="OGQ13" s="160"/>
      <c r="OGR13" s="160"/>
      <c r="OGS13" s="160"/>
      <c r="OGT13" s="160"/>
      <c r="OGU13" s="160"/>
      <c r="OGV13" s="160"/>
      <c r="OGW13" s="160"/>
      <c r="OGX13" s="160"/>
      <c r="OGY13" s="160"/>
      <c r="OGZ13" s="160"/>
      <c r="OHA13" s="160"/>
      <c r="OHB13" s="160"/>
      <c r="OHC13" s="160"/>
      <c r="OHD13" s="160"/>
      <c r="OHE13" s="160"/>
      <c r="OHF13" s="160"/>
      <c r="OHG13" s="160"/>
      <c r="OHH13" s="160"/>
      <c r="OHI13" s="160"/>
      <c r="OHJ13" s="160"/>
      <c r="OHK13" s="160"/>
      <c r="OHL13" s="160"/>
      <c r="OHM13" s="160"/>
      <c r="OHN13" s="160"/>
      <c r="OHO13" s="160"/>
      <c r="OHP13" s="160"/>
      <c r="OHQ13" s="160"/>
      <c r="OHR13" s="160"/>
      <c r="OHS13" s="160"/>
      <c r="OHT13" s="160"/>
      <c r="OHU13" s="160"/>
      <c r="OHV13" s="160"/>
      <c r="OHW13" s="160"/>
      <c r="OHX13" s="160"/>
      <c r="OHY13" s="160"/>
      <c r="OHZ13" s="160"/>
      <c r="OIA13" s="160"/>
      <c r="OIB13" s="160"/>
      <c r="OIC13" s="160"/>
      <c r="OID13" s="160"/>
      <c r="OIE13" s="160"/>
      <c r="OIF13" s="160"/>
      <c r="OIG13" s="160"/>
      <c r="OIH13" s="160"/>
      <c r="OII13" s="160"/>
      <c r="OIJ13" s="160"/>
      <c r="OIK13" s="160"/>
      <c r="OIL13" s="160"/>
      <c r="OIM13" s="160"/>
      <c r="OIN13" s="160"/>
      <c r="OIO13" s="160"/>
      <c r="OIP13" s="160"/>
      <c r="OIQ13" s="160"/>
      <c r="OIR13" s="160"/>
      <c r="OIS13" s="160"/>
      <c r="OIT13" s="160"/>
      <c r="OIU13" s="160"/>
      <c r="OIV13" s="160"/>
      <c r="OIW13" s="160"/>
      <c r="OIX13" s="160"/>
      <c r="OIY13" s="160"/>
      <c r="OIZ13" s="160"/>
      <c r="OJA13" s="160"/>
      <c r="OJB13" s="160"/>
      <c r="OJC13" s="160"/>
      <c r="OJD13" s="160"/>
      <c r="OJE13" s="160"/>
      <c r="OJF13" s="160"/>
      <c r="OJG13" s="160"/>
      <c r="OJH13" s="160"/>
      <c r="OJI13" s="160"/>
      <c r="OJJ13" s="160"/>
      <c r="OJK13" s="160"/>
      <c r="OJL13" s="160"/>
      <c r="OJM13" s="160"/>
      <c r="OJN13" s="160"/>
      <c r="OJO13" s="160"/>
      <c r="OJP13" s="160"/>
      <c r="OJQ13" s="160"/>
      <c r="OJR13" s="160"/>
      <c r="OJS13" s="160"/>
      <c r="OJT13" s="160"/>
      <c r="OJU13" s="160"/>
      <c r="OJV13" s="160"/>
      <c r="OJW13" s="160"/>
      <c r="OJX13" s="160"/>
      <c r="OJY13" s="160"/>
      <c r="OJZ13" s="160"/>
      <c r="OKA13" s="160"/>
      <c r="OKB13" s="160"/>
      <c r="OKC13" s="160"/>
      <c r="OKD13" s="160"/>
      <c r="OKE13" s="160"/>
      <c r="OKF13" s="160"/>
      <c r="OKG13" s="160"/>
      <c r="OKH13" s="160"/>
      <c r="OKI13" s="160"/>
      <c r="OKJ13" s="160"/>
      <c r="OKK13" s="160"/>
      <c r="OKL13" s="160"/>
      <c r="OKM13" s="160"/>
      <c r="OKN13" s="160"/>
      <c r="OKO13" s="160"/>
      <c r="OKP13" s="160"/>
      <c r="OKQ13" s="160"/>
      <c r="OKR13" s="160"/>
      <c r="OKS13" s="160"/>
      <c r="OKT13" s="160"/>
      <c r="OKU13" s="160"/>
      <c r="OKV13" s="160"/>
      <c r="OKW13" s="160"/>
      <c r="OKX13" s="160"/>
      <c r="OKY13" s="160"/>
      <c r="OKZ13" s="160"/>
      <c r="OLA13" s="160"/>
      <c r="OLB13" s="160"/>
      <c r="OLC13" s="160"/>
      <c r="OLD13" s="160"/>
      <c r="OLE13" s="160"/>
      <c r="OLF13" s="160"/>
      <c r="OLG13" s="160"/>
      <c r="OLH13" s="160"/>
      <c r="OLI13" s="160"/>
      <c r="OLJ13" s="160"/>
      <c r="OLK13" s="160"/>
      <c r="OLL13" s="160"/>
      <c r="OLM13" s="160"/>
      <c r="OLN13" s="160"/>
      <c r="OLO13" s="160"/>
      <c r="OLP13" s="160"/>
      <c r="OLQ13" s="160"/>
      <c r="OLR13" s="160"/>
      <c r="OLS13" s="160"/>
      <c r="OLT13" s="160"/>
      <c r="OLU13" s="160"/>
      <c r="OLV13" s="160"/>
      <c r="OLW13" s="160"/>
      <c r="OLX13" s="160"/>
      <c r="OLY13" s="160"/>
      <c r="OLZ13" s="160"/>
      <c r="OMA13" s="160"/>
      <c r="OMB13" s="160"/>
      <c r="OMC13" s="160"/>
      <c r="OMD13" s="160"/>
      <c r="OME13" s="160"/>
      <c r="OMF13" s="160"/>
      <c r="OMG13" s="160"/>
      <c r="OMH13" s="160"/>
      <c r="OMI13" s="160"/>
      <c r="OMJ13" s="160"/>
      <c r="OMK13" s="160"/>
      <c r="OML13" s="160"/>
      <c r="OMM13" s="160"/>
      <c r="OMN13" s="160"/>
      <c r="OMO13" s="160"/>
      <c r="OMP13" s="160"/>
      <c r="OMQ13" s="160"/>
      <c r="OMR13" s="160"/>
      <c r="OMS13" s="160"/>
      <c r="OMT13" s="160"/>
      <c r="OMU13" s="160"/>
      <c r="OMV13" s="160"/>
      <c r="OMW13" s="160"/>
      <c r="OMX13" s="160"/>
      <c r="OMY13" s="160"/>
      <c r="OMZ13" s="160"/>
      <c r="ONA13" s="160"/>
      <c r="ONB13" s="160"/>
      <c r="ONC13" s="160"/>
      <c r="OND13" s="160"/>
      <c r="ONE13" s="160"/>
      <c r="ONF13" s="160"/>
      <c r="ONG13" s="160"/>
      <c r="ONH13" s="160"/>
      <c r="ONI13" s="160"/>
      <c r="ONJ13" s="160"/>
      <c r="ONK13" s="160"/>
      <c r="ONL13" s="160"/>
      <c r="ONM13" s="160"/>
      <c r="ONN13" s="160"/>
      <c r="ONO13" s="160"/>
      <c r="ONP13" s="160"/>
      <c r="ONQ13" s="160"/>
      <c r="ONR13" s="160"/>
      <c r="ONS13" s="160"/>
      <c r="ONT13" s="160"/>
      <c r="ONU13" s="160"/>
      <c r="ONV13" s="160"/>
      <c r="ONW13" s="160"/>
      <c r="ONX13" s="160"/>
      <c r="ONY13" s="160"/>
      <c r="ONZ13" s="160"/>
      <c r="OOA13" s="160"/>
      <c r="OOB13" s="160"/>
      <c r="OOC13" s="160"/>
      <c r="OOD13" s="160"/>
      <c r="OOE13" s="160"/>
      <c r="OOF13" s="160"/>
      <c r="OOG13" s="160"/>
      <c r="OOH13" s="160"/>
      <c r="OOI13" s="160"/>
      <c r="OOJ13" s="160"/>
      <c r="OOK13" s="160"/>
      <c r="OOL13" s="160"/>
      <c r="OOM13" s="160"/>
      <c r="OON13" s="160"/>
      <c r="OOO13" s="160"/>
      <c r="OOP13" s="160"/>
      <c r="OOQ13" s="160"/>
      <c r="OOR13" s="160"/>
      <c r="OOS13" s="160"/>
      <c r="OOT13" s="160"/>
      <c r="OOU13" s="160"/>
      <c r="OOV13" s="160"/>
      <c r="OOW13" s="160"/>
      <c r="OOX13" s="160"/>
      <c r="OOY13" s="160"/>
      <c r="OOZ13" s="160"/>
      <c r="OPA13" s="160"/>
      <c r="OPB13" s="160"/>
      <c r="OPC13" s="160"/>
      <c r="OPD13" s="160"/>
      <c r="OPE13" s="160"/>
      <c r="OPF13" s="160"/>
      <c r="OPG13" s="160"/>
      <c r="OPH13" s="160"/>
      <c r="OPI13" s="160"/>
      <c r="OPJ13" s="160"/>
      <c r="OPK13" s="160"/>
      <c r="OPL13" s="160"/>
      <c r="OPM13" s="160"/>
      <c r="OPN13" s="160"/>
      <c r="OPO13" s="160"/>
      <c r="OPP13" s="160"/>
      <c r="OPQ13" s="160"/>
      <c r="OPR13" s="160"/>
      <c r="OPS13" s="160"/>
      <c r="OPT13" s="160"/>
      <c r="OPU13" s="160"/>
      <c r="OPV13" s="160"/>
      <c r="OPW13" s="160"/>
      <c r="OPX13" s="160"/>
      <c r="OPY13" s="160"/>
      <c r="OPZ13" s="160"/>
      <c r="OQA13" s="160"/>
      <c r="OQB13" s="160"/>
      <c r="OQC13" s="160"/>
      <c r="OQD13" s="160"/>
      <c r="OQE13" s="160"/>
      <c r="OQF13" s="160"/>
      <c r="OQG13" s="160"/>
      <c r="OQH13" s="160"/>
      <c r="OQI13" s="160"/>
      <c r="OQJ13" s="160"/>
      <c r="OQK13" s="160"/>
      <c r="OQL13" s="160"/>
      <c r="OQM13" s="160"/>
      <c r="OQN13" s="160"/>
      <c r="OQO13" s="160"/>
      <c r="OQP13" s="160"/>
      <c r="OQQ13" s="160"/>
      <c r="OQR13" s="160"/>
      <c r="OQS13" s="160"/>
      <c r="OQT13" s="160"/>
      <c r="OQU13" s="160"/>
      <c r="OQV13" s="160"/>
      <c r="OQW13" s="160"/>
      <c r="OQX13" s="160"/>
      <c r="OQY13" s="160"/>
      <c r="OQZ13" s="160"/>
      <c r="ORA13" s="160"/>
      <c r="ORB13" s="160"/>
      <c r="ORC13" s="160"/>
      <c r="ORD13" s="160"/>
      <c r="ORE13" s="160"/>
      <c r="ORF13" s="160"/>
      <c r="ORG13" s="160"/>
      <c r="ORH13" s="160"/>
      <c r="ORI13" s="160"/>
      <c r="ORJ13" s="160"/>
      <c r="ORK13" s="160"/>
      <c r="ORL13" s="160"/>
      <c r="ORM13" s="160"/>
      <c r="ORN13" s="160"/>
      <c r="ORO13" s="160"/>
      <c r="ORP13" s="160"/>
      <c r="ORQ13" s="160"/>
      <c r="ORR13" s="160"/>
      <c r="ORS13" s="160"/>
      <c r="ORT13" s="160"/>
      <c r="ORU13" s="160"/>
      <c r="ORV13" s="160"/>
      <c r="ORW13" s="160"/>
      <c r="ORX13" s="160"/>
      <c r="ORY13" s="160"/>
      <c r="ORZ13" s="160"/>
      <c r="OSA13" s="160"/>
      <c r="OSB13" s="160"/>
      <c r="OSC13" s="160"/>
      <c r="OSD13" s="160"/>
      <c r="OSE13" s="160"/>
      <c r="OSF13" s="160"/>
      <c r="OSG13" s="160"/>
      <c r="OSH13" s="160"/>
      <c r="OSI13" s="160"/>
      <c r="OSJ13" s="160"/>
      <c r="OSK13" s="160"/>
      <c r="OSL13" s="160"/>
      <c r="OSM13" s="160"/>
      <c r="OSN13" s="160"/>
      <c r="OSO13" s="160"/>
      <c r="OSP13" s="160"/>
      <c r="OSQ13" s="160"/>
      <c r="OSR13" s="160"/>
      <c r="OSS13" s="160"/>
      <c r="OST13" s="160"/>
      <c r="OSU13" s="160"/>
      <c r="OSV13" s="160"/>
      <c r="OSW13" s="160"/>
      <c r="OSX13" s="160"/>
      <c r="OSY13" s="160"/>
      <c r="OSZ13" s="160"/>
      <c r="OTA13" s="160"/>
      <c r="OTB13" s="160"/>
      <c r="OTC13" s="160"/>
      <c r="OTD13" s="160"/>
      <c r="OTE13" s="160"/>
      <c r="OTF13" s="160"/>
      <c r="OTG13" s="160"/>
      <c r="OTH13" s="160"/>
      <c r="OTI13" s="160"/>
      <c r="OTJ13" s="160"/>
      <c r="OTK13" s="160"/>
      <c r="OTL13" s="160"/>
      <c r="OTM13" s="160"/>
      <c r="OTN13" s="160"/>
      <c r="OTO13" s="160"/>
      <c r="OTP13" s="160"/>
      <c r="OTQ13" s="160"/>
      <c r="OTR13" s="160"/>
      <c r="OTS13" s="160"/>
      <c r="OTT13" s="160"/>
      <c r="OTU13" s="160"/>
      <c r="OTV13" s="160"/>
      <c r="OTW13" s="160"/>
      <c r="OTX13" s="160"/>
      <c r="OTY13" s="160"/>
      <c r="OTZ13" s="160"/>
      <c r="OUA13" s="160"/>
      <c r="OUB13" s="160"/>
      <c r="OUC13" s="160"/>
      <c r="OUD13" s="160"/>
      <c r="OUE13" s="160"/>
      <c r="OUF13" s="160"/>
      <c r="OUG13" s="160"/>
      <c r="OUH13" s="160"/>
      <c r="OUI13" s="160"/>
      <c r="OUJ13" s="160"/>
      <c r="OUK13" s="160"/>
      <c r="OUL13" s="160"/>
      <c r="OUM13" s="160"/>
      <c r="OUN13" s="160"/>
      <c r="OUO13" s="160"/>
      <c r="OUP13" s="160"/>
      <c r="OUQ13" s="160"/>
      <c r="OUR13" s="160"/>
      <c r="OUS13" s="160"/>
      <c r="OUT13" s="160"/>
      <c r="OUU13" s="160"/>
      <c r="OUV13" s="160"/>
      <c r="OUW13" s="160"/>
      <c r="OUX13" s="160"/>
      <c r="OUY13" s="160"/>
      <c r="OUZ13" s="160"/>
      <c r="OVA13" s="160"/>
      <c r="OVB13" s="160"/>
      <c r="OVC13" s="160"/>
      <c r="OVD13" s="160"/>
      <c r="OVE13" s="160"/>
      <c r="OVF13" s="160"/>
      <c r="OVG13" s="160"/>
      <c r="OVH13" s="160"/>
      <c r="OVI13" s="160"/>
      <c r="OVJ13" s="160"/>
      <c r="OVK13" s="160"/>
      <c r="OVL13" s="160"/>
      <c r="OVM13" s="160"/>
      <c r="OVN13" s="160"/>
      <c r="OVO13" s="160"/>
      <c r="OVP13" s="160"/>
      <c r="OVQ13" s="160"/>
      <c r="OVR13" s="160"/>
      <c r="OVS13" s="160"/>
      <c r="OVT13" s="160"/>
      <c r="OVU13" s="160"/>
      <c r="OVV13" s="160"/>
      <c r="OVW13" s="160"/>
      <c r="OVX13" s="160"/>
      <c r="OVY13" s="160"/>
      <c r="OVZ13" s="160"/>
      <c r="OWA13" s="160"/>
      <c r="OWB13" s="160"/>
      <c r="OWC13" s="160"/>
      <c r="OWD13" s="160"/>
      <c r="OWE13" s="160"/>
      <c r="OWF13" s="160"/>
      <c r="OWG13" s="160"/>
      <c r="OWH13" s="160"/>
      <c r="OWI13" s="160"/>
      <c r="OWJ13" s="160"/>
      <c r="OWK13" s="160"/>
      <c r="OWL13" s="160"/>
      <c r="OWM13" s="160"/>
      <c r="OWN13" s="160"/>
      <c r="OWO13" s="160"/>
      <c r="OWP13" s="160"/>
      <c r="OWQ13" s="160"/>
      <c r="OWR13" s="160"/>
      <c r="OWS13" s="160"/>
      <c r="OWT13" s="160"/>
      <c r="OWU13" s="160"/>
      <c r="OWV13" s="160"/>
      <c r="OWW13" s="160"/>
      <c r="OWX13" s="160"/>
      <c r="OWY13" s="160"/>
      <c r="OWZ13" s="160"/>
      <c r="OXA13" s="160"/>
      <c r="OXB13" s="160"/>
      <c r="OXC13" s="160"/>
      <c r="OXD13" s="160"/>
      <c r="OXE13" s="160"/>
      <c r="OXF13" s="160"/>
      <c r="OXG13" s="160"/>
      <c r="OXH13" s="160"/>
      <c r="OXI13" s="160"/>
      <c r="OXJ13" s="160"/>
      <c r="OXK13" s="160"/>
      <c r="OXL13" s="160"/>
      <c r="OXM13" s="160"/>
      <c r="OXN13" s="160"/>
      <c r="OXO13" s="160"/>
      <c r="OXP13" s="160"/>
      <c r="OXQ13" s="160"/>
      <c r="OXR13" s="160"/>
      <c r="OXS13" s="160"/>
      <c r="OXT13" s="160"/>
      <c r="OXU13" s="160"/>
      <c r="OXV13" s="160"/>
      <c r="OXW13" s="160"/>
      <c r="OXX13" s="160"/>
      <c r="OXY13" s="160"/>
      <c r="OXZ13" s="160"/>
      <c r="OYA13" s="160"/>
      <c r="OYB13" s="160"/>
      <c r="OYC13" s="160"/>
      <c r="OYD13" s="160"/>
      <c r="OYE13" s="160"/>
      <c r="OYF13" s="160"/>
      <c r="OYG13" s="160"/>
      <c r="OYH13" s="160"/>
      <c r="OYI13" s="160"/>
      <c r="OYJ13" s="160"/>
      <c r="OYK13" s="160"/>
      <c r="OYL13" s="160"/>
      <c r="OYM13" s="160"/>
      <c r="OYN13" s="160"/>
      <c r="OYO13" s="160"/>
      <c r="OYP13" s="160"/>
      <c r="OYQ13" s="160"/>
      <c r="OYR13" s="160"/>
      <c r="OYS13" s="160"/>
      <c r="OYT13" s="160"/>
      <c r="OYU13" s="160"/>
      <c r="OYV13" s="160"/>
      <c r="OYW13" s="160"/>
      <c r="OYX13" s="160"/>
      <c r="OYY13" s="160"/>
      <c r="OYZ13" s="160"/>
      <c r="OZA13" s="160"/>
      <c r="OZB13" s="160"/>
      <c r="OZC13" s="160"/>
      <c r="OZD13" s="160"/>
      <c r="OZE13" s="160"/>
      <c r="OZF13" s="160"/>
      <c r="OZG13" s="160"/>
      <c r="OZH13" s="160"/>
      <c r="OZI13" s="160"/>
      <c r="OZJ13" s="160"/>
      <c r="OZK13" s="160"/>
      <c r="OZL13" s="160"/>
      <c r="OZM13" s="160"/>
      <c r="OZN13" s="160"/>
      <c r="OZO13" s="160"/>
      <c r="OZP13" s="160"/>
      <c r="OZQ13" s="160"/>
      <c r="OZR13" s="160"/>
      <c r="OZS13" s="160"/>
      <c r="OZT13" s="160"/>
      <c r="OZU13" s="160"/>
      <c r="OZV13" s="160"/>
      <c r="OZW13" s="160"/>
      <c r="OZX13" s="160"/>
      <c r="OZY13" s="160"/>
      <c r="OZZ13" s="160"/>
      <c r="PAA13" s="160"/>
      <c r="PAB13" s="160"/>
      <c r="PAC13" s="160"/>
      <c r="PAD13" s="160"/>
      <c r="PAE13" s="160"/>
      <c r="PAF13" s="160"/>
      <c r="PAG13" s="160"/>
      <c r="PAH13" s="160"/>
      <c r="PAI13" s="160"/>
      <c r="PAJ13" s="160"/>
      <c r="PAK13" s="160"/>
      <c r="PAL13" s="160"/>
      <c r="PAM13" s="160"/>
      <c r="PAN13" s="160"/>
      <c r="PAO13" s="160"/>
      <c r="PAP13" s="160"/>
      <c r="PAQ13" s="160"/>
      <c r="PAR13" s="160"/>
      <c r="PAS13" s="160"/>
      <c r="PAT13" s="160"/>
      <c r="PAU13" s="160"/>
      <c r="PAV13" s="160"/>
      <c r="PAW13" s="160"/>
      <c r="PAX13" s="160"/>
      <c r="PAY13" s="160"/>
      <c r="PAZ13" s="160"/>
      <c r="PBA13" s="160"/>
      <c r="PBB13" s="160"/>
      <c r="PBC13" s="160"/>
      <c r="PBD13" s="160"/>
      <c r="PBE13" s="160"/>
      <c r="PBF13" s="160"/>
      <c r="PBG13" s="160"/>
      <c r="PBH13" s="160"/>
      <c r="PBI13" s="160"/>
      <c r="PBJ13" s="160"/>
      <c r="PBK13" s="160"/>
      <c r="PBL13" s="160"/>
      <c r="PBM13" s="160"/>
      <c r="PBN13" s="160"/>
      <c r="PBO13" s="160"/>
      <c r="PBP13" s="160"/>
      <c r="PBQ13" s="160"/>
      <c r="PBR13" s="160"/>
      <c r="PBS13" s="160"/>
      <c r="PBT13" s="160"/>
      <c r="PBU13" s="160"/>
      <c r="PBV13" s="160"/>
      <c r="PBW13" s="160"/>
      <c r="PBX13" s="160"/>
      <c r="PBY13" s="160"/>
      <c r="PBZ13" s="160"/>
      <c r="PCA13" s="160"/>
      <c r="PCB13" s="160"/>
      <c r="PCC13" s="160"/>
      <c r="PCD13" s="160"/>
      <c r="PCE13" s="160"/>
      <c r="PCF13" s="160"/>
      <c r="PCG13" s="160"/>
      <c r="PCH13" s="160"/>
      <c r="PCI13" s="160"/>
      <c r="PCJ13" s="160"/>
      <c r="PCK13" s="160"/>
      <c r="PCL13" s="160"/>
      <c r="PCM13" s="160"/>
      <c r="PCN13" s="160"/>
      <c r="PCO13" s="160"/>
      <c r="PCP13" s="160"/>
      <c r="PCQ13" s="160"/>
      <c r="PCR13" s="160"/>
      <c r="PCS13" s="160"/>
      <c r="PCT13" s="160"/>
      <c r="PCU13" s="160"/>
      <c r="PCV13" s="160"/>
      <c r="PCW13" s="160"/>
      <c r="PCX13" s="160"/>
      <c r="PCY13" s="160"/>
      <c r="PCZ13" s="160"/>
      <c r="PDA13" s="160"/>
      <c r="PDB13" s="160"/>
      <c r="PDC13" s="160"/>
      <c r="PDD13" s="160"/>
      <c r="PDE13" s="160"/>
      <c r="PDF13" s="160"/>
      <c r="PDG13" s="160"/>
      <c r="PDH13" s="160"/>
      <c r="PDI13" s="160"/>
      <c r="PDJ13" s="160"/>
      <c r="PDK13" s="160"/>
      <c r="PDL13" s="160"/>
      <c r="PDM13" s="160"/>
      <c r="PDN13" s="160"/>
      <c r="PDO13" s="160"/>
      <c r="PDP13" s="160"/>
      <c r="PDQ13" s="160"/>
      <c r="PDR13" s="160"/>
      <c r="PDS13" s="160"/>
      <c r="PDT13" s="160"/>
      <c r="PDU13" s="160"/>
      <c r="PDV13" s="160"/>
      <c r="PDW13" s="160"/>
      <c r="PDX13" s="160"/>
      <c r="PDY13" s="160"/>
      <c r="PDZ13" s="160"/>
      <c r="PEA13" s="160"/>
      <c r="PEB13" s="160"/>
      <c r="PEC13" s="160"/>
      <c r="PED13" s="160"/>
      <c r="PEE13" s="160"/>
      <c r="PEF13" s="160"/>
      <c r="PEG13" s="160"/>
      <c r="PEH13" s="160"/>
      <c r="PEI13" s="160"/>
      <c r="PEJ13" s="160"/>
      <c r="PEK13" s="160"/>
      <c r="PEL13" s="160"/>
      <c r="PEM13" s="160"/>
      <c r="PEN13" s="160"/>
      <c r="PEO13" s="160"/>
      <c r="PEP13" s="160"/>
      <c r="PEQ13" s="160"/>
      <c r="PER13" s="160"/>
      <c r="PES13" s="160"/>
      <c r="PET13" s="160"/>
      <c r="PEU13" s="160"/>
      <c r="PEV13" s="160"/>
      <c r="PEW13" s="160"/>
      <c r="PEX13" s="160"/>
      <c r="PEY13" s="160"/>
      <c r="PEZ13" s="160"/>
      <c r="PFA13" s="160"/>
      <c r="PFB13" s="160"/>
      <c r="PFC13" s="160"/>
      <c r="PFD13" s="160"/>
      <c r="PFE13" s="160"/>
      <c r="PFF13" s="160"/>
      <c r="PFG13" s="160"/>
      <c r="PFH13" s="160"/>
      <c r="PFI13" s="160"/>
      <c r="PFJ13" s="160"/>
      <c r="PFK13" s="160"/>
      <c r="PFL13" s="160"/>
      <c r="PFM13" s="160"/>
      <c r="PFN13" s="160"/>
      <c r="PFO13" s="160"/>
      <c r="PFP13" s="160"/>
      <c r="PFQ13" s="160"/>
      <c r="PFR13" s="160"/>
      <c r="PFS13" s="160"/>
      <c r="PFT13" s="160"/>
      <c r="PFU13" s="160"/>
      <c r="PFV13" s="160"/>
      <c r="PFW13" s="160"/>
      <c r="PFX13" s="160"/>
      <c r="PFY13" s="160"/>
      <c r="PFZ13" s="160"/>
      <c r="PGA13" s="160"/>
      <c r="PGB13" s="160"/>
      <c r="PGC13" s="160"/>
      <c r="PGD13" s="160"/>
      <c r="PGE13" s="160"/>
      <c r="PGF13" s="160"/>
      <c r="PGG13" s="160"/>
      <c r="PGH13" s="160"/>
      <c r="PGI13" s="160"/>
      <c r="PGJ13" s="160"/>
      <c r="PGK13" s="160"/>
      <c r="PGL13" s="160"/>
      <c r="PGM13" s="160"/>
      <c r="PGN13" s="160"/>
      <c r="PGO13" s="160"/>
      <c r="PGP13" s="160"/>
      <c r="PGQ13" s="160"/>
      <c r="PGR13" s="160"/>
      <c r="PGS13" s="160"/>
      <c r="PGT13" s="160"/>
      <c r="PGU13" s="160"/>
      <c r="PGV13" s="160"/>
      <c r="PGW13" s="160"/>
      <c r="PGX13" s="160"/>
      <c r="PGY13" s="160"/>
      <c r="PGZ13" s="160"/>
      <c r="PHA13" s="160"/>
      <c r="PHB13" s="160"/>
      <c r="PHC13" s="160"/>
      <c r="PHD13" s="160"/>
      <c r="PHE13" s="160"/>
      <c r="PHF13" s="160"/>
      <c r="PHG13" s="160"/>
      <c r="PHH13" s="160"/>
      <c r="PHI13" s="160"/>
      <c r="PHJ13" s="160"/>
      <c r="PHK13" s="160"/>
      <c r="PHL13" s="160"/>
      <c r="PHM13" s="160"/>
      <c r="PHN13" s="160"/>
      <c r="PHO13" s="160"/>
      <c r="PHP13" s="160"/>
      <c r="PHQ13" s="160"/>
      <c r="PHR13" s="160"/>
      <c r="PHS13" s="160"/>
      <c r="PHT13" s="160"/>
      <c r="PHU13" s="160"/>
      <c r="PHV13" s="160"/>
      <c r="PHW13" s="160"/>
      <c r="PHX13" s="160"/>
      <c r="PHY13" s="160"/>
      <c r="PHZ13" s="160"/>
      <c r="PIA13" s="160"/>
      <c r="PIB13" s="160"/>
      <c r="PIC13" s="160"/>
      <c r="PID13" s="160"/>
      <c r="PIE13" s="160"/>
      <c r="PIF13" s="160"/>
      <c r="PIG13" s="160"/>
      <c r="PIH13" s="160"/>
      <c r="PII13" s="160"/>
      <c r="PIJ13" s="160"/>
      <c r="PIK13" s="160"/>
      <c r="PIL13" s="160"/>
      <c r="PIM13" s="160"/>
      <c r="PIN13" s="160"/>
      <c r="PIO13" s="160"/>
      <c r="PIP13" s="160"/>
      <c r="PIQ13" s="160"/>
      <c r="PIR13" s="160"/>
      <c r="PIS13" s="160"/>
      <c r="PIT13" s="160"/>
      <c r="PIU13" s="160"/>
      <c r="PIV13" s="160"/>
      <c r="PIW13" s="160"/>
      <c r="PIX13" s="160"/>
      <c r="PIY13" s="160"/>
      <c r="PIZ13" s="160"/>
      <c r="PJA13" s="160"/>
      <c r="PJB13" s="160"/>
      <c r="PJC13" s="160"/>
      <c r="PJD13" s="160"/>
      <c r="PJE13" s="160"/>
      <c r="PJF13" s="160"/>
      <c r="PJG13" s="160"/>
      <c r="PJH13" s="160"/>
      <c r="PJI13" s="160"/>
      <c r="PJJ13" s="160"/>
      <c r="PJK13" s="160"/>
      <c r="PJL13" s="160"/>
      <c r="PJM13" s="160"/>
      <c r="PJN13" s="160"/>
      <c r="PJO13" s="160"/>
      <c r="PJP13" s="160"/>
      <c r="PJQ13" s="160"/>
      <c r="PJR13" s="160"/>
      <c r="PJS13" s="160"/>
      <c r="PJT13" s="160"/>
      <c r="PJU13" s="160"/>
      <c r="PJV13" s="160"/>
      <c r="PJW13" s="160"/>
      <c r="PJX13" s="160"/>
      <c r="PJY13" s="160"/>
      <c r="PJZ13" s="160"/>
      <c r="PKA13" s="160"/>
      <c r="PKB13" s="160"/>
      <c r="PKC13" s="160"/>
      <c r="PKD13" s="160"/>
      <c r="PKE13" s="160"/>
      <c r="PKF13" s="160"/>
      <c r="PKG13" s="160"/>
      <c r="PKH13" s="160"/>
      <c r="PKI13" s="160"/>
      <c r="PKJ13" s="160"/>
      <c r="PKK13" s="160"/>
      <c r="PKL13" s="160"/>
      <c r="PKM13" s="160"/>
      <c r="PKN13" s="160"/>
      <c r="PKO13" s="160"/>
      <c r="PKP13" s="160"/>
      <c r="PKQ13" s="160"/>
      <c r="PKR13" s="160"/>
      <c r="PKS13" s="160"/>
      <c r="PKT13" s="160"/>
      <c r="PKU13" s="160"/>
      <c r="PKV13" s="160"/>
      <c r="PKW13" s="160"/>
      <c r="PKX13" s="160"/>
      <c r="PKY13" s="160"/>
      <c r="PKZ13" s="160"/>
      <c r="PLA13" s="160"/>
      <c r="PLB13" s="160"/>
      <c r="PLC13" s="160"/>
      <c r="PLD13" s="160"/>
      <c r="PLE13" s="160"/>
      <c r="PLF13" s="160"/>
      <c r="PLG13" s="160"/>
      <c r="PLH13" s="160"/>
      <c r="PLI13" s="160"/>
      <c r="PLJ13" s="160"/>
      <c r="PLK13" s="160"/>
      <c r="PLL13" s="160"/>
      <c r="PLM13" s="160"/>
      <c r="PLN13" s="160"/>
      <c r="PLO13" s="160"/>
      <c r="PLP13" s="160"/>
      <c r="PLQ13" s="160"/>
      <c r="PLR13" s="160"/>
      <c r="PLS13" s="160"/>
      <c r="PLT13" s="160"/>
      <c r="PLU13" s="160"/>
      <c r="PLV13" s="160"/>
      <c r="PLW13" s="160"/>
      <c r="PLX13" s="160"/>
      <c r="PLY13" s="160"/>
      <c r="PLZ13" s="160"/>
      <c r="PMA13" s="160"/>
      <c r="PMB13" s="160"/>
      <c r="PMC13" s="160"/>
      <c r="PMD13" s="160"/>
      <c r="PME13" s="160"/>
      <c r="PMF13" s="160"/>
      <c r="PMG13" s="160"/>
      <c r="PMH13" s="160"/>
      <c r="PMI13" s="160"/>
      <c r="PMJ13" s="160"/>
      <c r="PMK13" s="160"/>
      <c r="PML13" s="160"/>
      <c r="PMM13" s="160"/>
      <c r="PMN13" s="160"/>
      <c r="PMO13" s="160"/>
      <c r="PMP13" s="160"/>
      <c r="PMQ13" s="160"/>
      <c r="PMR13" s="160"/>
      <c r="PMS13" s="160"/>
      <c r="PMT13" s="160"/>
      <c r="PMU13" s="160"/>
      <c r="PMV13" s="160"/>
      <c r="PMW13" s="160"/>
      <c r="PMX13" s="160"/>
      <c r="PMY13" s="160"/>
      <c r="PMZ13" s="160"/>
      <c r="PNA13" s="160"/>
      <c r="PNB13" s="160"/>
      <c r="PNC13" s="160"/>
      <c r="PND13" s="160"/>
      <c r="PNE13" s="160"/>
      <c r="PNF13" s="160"/>
      <c r="PNG13" s="160"/>
      <c r="PNH13" s="160"/>
      <c r="PNI13" s="160"/>
      <c r="PNJ13" s="160"/>
      <c r="PNK13" s="160"/>
      <c r="PNL13" s="160"/>
      <c r="PNM13" s="160"/>
      <c r="PNN13" s="160"/>
      <c r="PNO13" s="160"/>
      <c r="PNP13" s="160"/>
      <c r="PNQ13" s="160"/>
      <c r="PNR13" s="160"/>
      <c r="PNS13" s="160"/>
      <c r="PNT13" s="160"/>
      <c r="PNU13" s="160"/>
      <c r="PNV13" s="160"/>
      <c r="PNW13" s="160"/>
      <c r="PNX13" s="160"/>
      <c r="PNY13" s="160"/>
      <c r="PNZ13" s="160"/>
      <c r="POA13" s="160"/>
      <c r="POB13" s="160"/>
      <c r="POC13" s="160"/>
      <c r="POD13" s="160"/>
      <c r="POE13" s="160"/>
      <c r="POF13" s="160"/>
      <c r="POG13" s="160"/>
      <c r="POH13" s="160"/>
      <c r="POI13" s="160"/>
      <c r="POJ13" s="160"/>
      <c r="POK13" s="160"/>
      <c r="POL13" s="160"/>
      <c r="POM13" s="160"/>
      <c r="PON13" s="160"/>
      <c r="POO13" s="160"/>
      <c r="POP13" s="160"/>
      <c r="POQ13" s="160"/>
      <c r="POR13" s="160"/>
      <c r="POS13" s="160"/>
      <c r="POT13" s="160"/>
      <c r="POU13" s="160"/>
      <c r="POV13" s="160"/>
      <c r="POW13" s="160"/>
      <c r="POX13" s="160"/>
      <c r="POY13" s="160"/>
      <c r="POZ13" s="160"/>
      <c r="PPA13" s="160"/>
      <c r="PPB13" s="160"/>
      <c r="PPC13" s="160"/>
      <c r="PPD13" s="160"/>
      <c r="PPE13" s="160"/>
      <c r="PPF13" s="160"/>
      <c r="PPG13" s="160"/>
      <c r="PPH13" s="160"/>
      <c r="PPI13" s="160"/>
      <c r="PPJ13" s="160"/>
      <c r="PPK13" s="160"/>
      <c r="PPL13" s="160"/>
      <c r="PPM13" s="160"/>
      <c r="PPN13" s="160"/>
      <c r="PPO13" s="160"/>
      <c r="PPP13" s="160"/>
      <c r="PPQ13" s="160"/>
      <c r="PPR13" s="160"/>
      <c r="PPS13" s="160"/>
      <c r="PPT13" s="160"/>
      <c r="PPU13" s="160"/>
      <c r="PPV13" s="160"/>
      <c r="PPW13" s="160"/>
      <c r="PPX13" s="160"/>
      <c r="PPY13" s="160"/>
      <c r="PPZ13" s="160"/>
      <c r="PQA13" s="160"/>
      <c r="PQB13" s="160"/>
      <c r="PQC13" s="160"/>
      <c r="PQD13" s="160"/>
      <c r="PQE13" s="160"/>
      <c r="PQF13" s="160"/>
      <c r="PQG13" s="160"/>
      <c r="PQH13" s="160"/>
      <c r="PQI13" s="160"/>
      <c r="PQJ13" s="160"/>
      <c r="PQK13" s="160"/>
      <c r="PQL13" s="160"/>
      <c r="PQM13" s="160"/>
      <c r="PQN13" s="160"/>
      <c r="PQO13" s="160"/>
      <c r="PQP13" s="160"/>
      <c r="PQQ13" s="160"/>
      <c r="PQR13" s="160"/>
      <c r="PQS13" s="160"/>
      <c r="PQT13" s="160"/>
      <c r="PQU13" s="160"/>
      <c r="PQV13" s="160"/>
      <c r="PQW13" s="160"/>
      <c r="PQX13" s="160"/>
      <c r="PQY13" s="160"/>
      <c r="PQZ13" s="160"/>
      <c r="PRA13" s="160"/>
      <c r="PRB13" s="160"/>
      <c r="PRC13" s="160"/>
      <c r="PRD13" s="160"/>
      <c r="PRE13" s="160"/>
      <c r="PRF13" s="160"/>
      <c r="PRG13" s="160"/>
      <c r="PRH13" s="160"/>
      <c r="PRI13" s="160"/>
      <c r="PRJ13" s="160"/>
      <c r="PRK13" s="160"/>
      <c r="PRL13" s="160"/>
      <c r="PRM13" s="160"/>
      <c r="PRN13" s="160"/>
      <c r="PRO13" s="160"/>
      <c r="PRP13" s="160"/>
      <c r="PRQ13" s="160"/>
      <c r="PRR13" s="160"/>
      <c r="PRS13" s="160"/>
      <c r="PRT13" s="160"/>
      <c r="PRU13" s="160"/>
      <c r="PRV13" s="160"/>
      <c r="PRW13" s="160"/>
      <c r="PRX13" s="160"/>
      <c r="PRY13" s="160"/>
      <c r="PRZ13" s="160"/>
      <c r="PSA13" s="160"/>
      <c r="PSB13" s="160"/>
      <c r="PSC13" s="160"/>
      <c r="PSD13" s="160"/>
      <c r="PSE13" s="160"/>
      <c r="PSF13" s="160"/>
      <c r="PSG13" s="160"/>
      <c r="PSH13" s="160"/>
      <c r="PSI13" s="160"/>
      <c r="PSJ13" s="160"/>
      <c r="PSK13" s="160"/>
      <c r="PSL13" s="160"/>
      <c r="PSM13" s="160"/>
      <c r="PSN13" s="160"/>
      <c r="PSO13" s="160"/>
      <c r="PSP13" s="160"/>
      <c r="PSQ13" s="160"/>
      <c r="PSR13" s="160"/>
      <c r="PSS13" s="160"/>
      <c r="PST13" s="160"/>
      <c r="PSU13" s="160"/>
      <c r="PSV13" s="160"/>
      <c r="PSW13" s="160"/>
      <c r="PSX13" s="160"/>
      <c r="PSY13" s="160"/>
      <c r="PSZ13" s="160"/>
      <c r="PTA13" s="160"/>
      <c r="PTB13" s="160"/>
      <c r="PTC13" s="160"/>
      <c r="PTD13" s="160"/>
      <c r="PTE13" s="160"/>
      <c r="PTF13" s="160"/>
      <c r="PTG13" s="160"/>
      <c r="PTH13" s="160"/>
      <c r="PTI13" s="160"/>
      <c r="PTJ13" s="160"/>
      <c r="PTK13" s="160"/>
      <c r="PTL13" s="160"/>
      <c r="PTM13" s="160"/>
      <c r="PTN13" s="160"/>
      <c r="PTO13" s="160"/>
      <c r="PTP13" s="160"/>
      <c r="PTQ13" s="160"/>
      <c r="PTR13" s="160"/>
      <c r="PTS13" s="160"/>
      <c r="PTT13" s="160"/>
      <c r="PTU13" s="160"/>
      <c r="PTV13" s="160"/>
      <c r="PTW13" s="160"/>
      <c r="PTX13" s="160"/>
      <c r="PTY13" s="160"/>
      <c r="PTZ13" s="160"/>
      <c r="PUA13" s="160"/>
      <c r="PUB13" s="160"/>
      <c r="PUC13" s="160"/>
      <c r="PUD13" s="160"/>
      <c r="PUE13" s="160"/>
      <c r="PUF13" s="160"/>
      <c r="PUG13" s="160"/>
      <c r="PUH13" s="160"/>
      <c r="PUI13" s="160"/>
      <c r="PUJ13" s="160"/>
      <c r="PUK13" s="160"/>
      <c r="PUL13" s="160"/>
      <c r="PUM13" s="160"/>
      <c r="PUN13" s="160"/>
      <c r="PUO13" s="160"/>
      <c r="PUP13" s="160"/>
      <c r="PUQ13" s="160"/>
      <c r="PUR13" s="160"/>
      <c r="PUS13" s="160"/>
      <c r="PUT13" s="160"/>
      <c r="PUU13" s="160"/>
      <c r="PUV13" s="160"/>
      <c r="PUW13" s="160"/>
      <c r="PUX13" s="160"/>
      <c r="PUY13" s="160"/>
      <c r="PUZ13" s="160"/>
      <c r="PVA13" s="160"/>
      <c r="PVB13" s="160"/>
      <c r="PVC13" s="160"/>
      <c r="PVD13" s="160"/>
      <c r="PVE13" s="160"/>
      <c r="PVF13" s="160"/>
      <c r="PVG13" s="160"/>
      <c r="PVH13" s="160"/>
      <c r="PVI13" s="160"/>
      <c r="PVJ13" s="160"/>
      <c r="PVK13" s="160"/>
      <c r="PVL13" s="160"/>
      <c r="PVM13" s="160"/>
      <c r="PVN13" s="160"/>
      <c r="PVO13" s="160"/>
      <c r="PVP13" s="160"/>
      <c r="PVQ13" s="160"/>
      <c r="PVR13" s="160"/>
      <c r="PVS13" s="160"/>
      <c r="PVT13" s="160"/>
      <c r="PVU13" s="160"/>
      <c r="PVV13" s="160"/>
      <c r="PVW13" s="160"/>
      <c r="PVX13" s="160"/>
      <c r="PVY13" s="160"/>
      <c r="PVZ13" s="160"/>
      <c r="PWA13" s="160"/>
      <c r="PWB13" s="160"/>
      <c r="PWC13" s="160"/>
      <c r="PWD13" s="160"/>
      <c r="PWE13" s="160"/>
      <c r="PWF13" s="160"/>
      <c r="PWG13" s="160"/>
      <c r="PWH13" s="160"/>
      <c r="PWI13" s="160"/>
      <c r="PWJ13" s="160"/>
      <c r="PWK13" s="160"/>
      <c r="PWL13" s="160"/>
      <c r="PWM13" s="160"/>
      <c r="PWN13" s="160"/>
      <c r="PWO13" s="160"/>
      <c r="PWP13" s="160"/>
      <c r="PWQ13" s="160"/>
      <c r="PWR13" s="160"/>
      <c r="PWS13" s="160"/>
      <c r="PWT13" s="160"/>
      <c r="PWU13" s="160"/>
      <c r="PWV13" s="160"/>
      <c r="PWW13" s="160"/>
      <c r="PWX13" s="160"/>
      <c r="PWY13" s="160"/>
      <c r="PWZ13" s="160"/>
      <c r="PXA13" s="160"/>
      <c r="PXB13" s="160"/>
      <c r="PXC13" s="160"/>
      <c r="PXD13" s="160"/>
      <c r="PXE13" s="160"/>
      <c r="PXF13" s="160"/>
      <c r="PXG13" s="160"/>
      <c r="PXH13" s="160"/>
      <c r="PXI13" s="160"/>
      <c r="PXJ13" s="160"/>
      <c r="PXK13" s="160"/>
      <c r="PXL13" s="160"/>
      <c r="PXM13" s="160"/>
      <c r="PXN13" s="160"/>
      <c r="PXO13" s="160"/>
      <c r="PXP13" s="160"/>
      <c r="PXQ13" s="160"/>
      <c r="PXR13" s="160"/>
      <c r="PXS13" s="160"/>
      <c r="PXT13" s="160"/>
      <c r="PXU13" s="160"/>
      <c r="PXV13" s="160"/>
      <c r="PXW13" s="160"/>
      <c r="PXX13" s="160"/>
      <c r="PXY13" s="160"/>
      <c r="PXZ13" s="160"/>
      <c r="PYA13" s="160"/>
      <c r="PYB13" s="160"/>
      <c r="PYC13" s="160"/>
      <c r="PYD13" s="160"/>
      <c r="PYE13" s="160"/>
      <c r="PYF13" s="160"/>
      <c r="PYG13" s="160"/>
      <c r="PYH13" s="160"/>
      <c r="PYI13" s="160"/>
      <c r="PYJ13" s="160"/>
      <c r="PYK13" s="160"/>
      <c r="PYL13" s="160"/>
      <c r="PYM13" s="160"/>
      <c r="PYN13" s="160"/>
      <c r="PYO13" s="160"/>
      <c r="PYP13" s="160"/>
      <c r="PYQ13" s="160"/>
      <c r="PYR13" s="160"/>
      <c r="PYS13" s="160"/>
      <c r="PYT13" s="160"/>
      <c r="PYU13" s="160"/>
      <c r="PYV13" s="160"/>
      <c r="PYW13" s="160"/>
      <c r="PYX13" s="160"/>
      <c r="PYY13" s="160"/>
      <c r="PYZ13" s="160"/>
      <c r="PZA13" s="160"/>
      <c r="PZB13" s="160"/>
      <c r="PZC13" s="160"/>
      <c r="PZD13" s="160"/>
      <c r="PZE13" s="160"/>
      <c r="PZF13" s="160"/>
      <c r="PZG13" s="160"/>
      <c r="PZH13" s="160"/>
      <c r="PZI13" s="160"/>
      <c r="PZJ13" s="160"/>
      <c r="PZK13" s="160"/>
      <c r="PZL13" s="160"/>
      <c r="PZM13" s="160"/>
      <c r="PZN13" s="160"/>
      <c r="PZO13" s="160"/>
      <c r="PZP13" s="160"/>
      <c r="PZQ13" s="160"/>
      <c r="PZR13" s="160"/>
      <c r="PZS13" s="160"/>
      <c r="PZT13" s="160"/>
      <c r="PZU13" s="160"/>
      <c r="PZV13" s="160"/>
      <c r="PZW13" s="160"/>
      <c r="PZX13" s="160"/>
      <c r="PZY13" s="160"/>
      <c r="PZZ13" s="160"/>
      <c r="QAA13" s="160"/>
      <c r="QAB13" s="160"/>
      <c r="QAC13" s="160"/>
      <c r="QAD13" s="160"/>
      <c r="QAE13" s="160"/>
      <c r="QAF13" s="160"/>
      <c r="QAG13" s="160"/>
      <c r="QAH13" s="160"/>
      <c r="QAI13" s="160"/>
      <c r="QAJ13" s="160"/>
      <c r="QAK13" s="160"/>
      <c r="QAL13" s="160"/>
      <c r="QAM13" s="160"/>
      <c r="QAN13" s="160"/>
      <c r="QAO13" s="160"/>
      <c r="QAP13" s="160"/>
      <c r="QAQ13" s="160"/>
      <c r="QAR13" s="160"/>
      <c r="QAS13" s="160"/>
      <c r="QAT13" s="160"/>
      <c r="QAU13" s="160"/>
      <c r="QAV13" s="160"/>
      <c r="QAW13" s="160"/>
      <c r="QAX13" s="160"/>
      <c r="QAY13" s="160"/>
      <c r="QAZ13" s="160"/>
      <c r="QBA13" s="160"/>
      <c r="QBB13" s="160"/>
      <c r="QBC13" s="160"/>
      <c r="QBD13" s="160"/>
      <c r="QBE13" s="160"/>
      <c r="QBF13" s="160"/>
      <c r="QBG13" s="160"/>
      <c r="QBH13" s="160"/>
      <c r="QBI13" s="160"/>
      <c r="QBJ13" s="160"/>
      <c r="QBK13" s="160"/>
      <c r="QBL13" s="160"/>
      <c r="QBM13" s="160"/>
      <c r="QBN13" s="160"/>
      <c r="QBO13" s="160"/>
      <c r="QBP13" s="160"/>
      <c r="QBQ13" s="160"/>
      <c r="QBR13" s="160"/>
      <c r="QBS13" s="160"/>
      <c r="QBT13" s="160"/>
      <c r="QBU13" s="160"/>
      <c r="QBV13" s="160"/>
      <c r="QBW13" s="160"/>
      <c r="QBX13" s="160"/>
      <c r="QBY13" s="160"/>
      <c r="QBZ13" s="160"/>
      <c r="QCA13" s="160"/>
      <c r="QCB13" s="160"/>
      <c r="QCC13" s="160"/>
      <c r="QCD13" s="160"/>
      <c r="QCE13" s="160"/>
      <c r="QCF13" s="160"/>
      <c r="QCG13" s="160"/>
      <c r="QCH13" s="160"/>
      <c r="QCI13" s="160"/>
      <c r="QCJ13" s="160"/>
      <c r="QCK13" s="160"/>
      <c r="QCL13" s="160"/>
      <c r="QCM13" s="160"/>
      <c r="QCN13" s="160"/>
      <c r="QCO13" s="160"/>
      <c r="QCP13" s="160"/>
      <c r="QCQ13" s="160"/>
      <c r="QCR13" s="160"/>
      <c r="QCS13" s="160"/>
      <c r="QCT13" s="160"/>
      <c r="QCU13" s="160"/>
      <c r="QCV13" s="160"/>
      <c r="QCW13" s="160"/>
      <c r="QCX13" s="160"/>
      <c r="QCY13" s="160"/>
      <c r="QCZ13" s="160"/>
      <c r="QDA13" s="160"/>
      <c r="QDB13" s="160"/>
      <c r="QDC13" s="160"/>
      <c r="QDD13" s="160"/>
      <c r="QDE13" s="160"/>
      <c r="QDF13" s="160"/>
      <c r="QDG13" s="160"/>
      <c r="QDH13" s="160"/>
      <c r="QDI13" s="160"/>
      <c r="QDJ13" s="160"/>
      <c r="QDK13" s="160"/>
      <c r="QDL13" s="160"/>
      <c r="QDM13" s="160"/>
      <c r="QDN13" s="160"/>
      <c r="QDO13" s="160"/>
      <c r="QDP13" s="160"/>
      <c r="QDQ13" s="160"/>
      <c r="QDR13" s="160"/>
      <c r="QDS13" s="160"/>
      <c r="QDT13" s="160"/>
      <c r="QDU13" s="160"/>
      <c r="QDV13" s="160"/>
      <c r="QDW13" s="160"/>
      <c r="QDX13" s="160"/>
      <c r="QDY13" s="160"/>
      <c r="QDZ13" s="160"/>
      <c r="QEA13" s="160"/>
      <c r="QEB13" s="160"/>
      <c r="QEC13" s="160"/>
      <c r="QED13" s="160"/>
      <c r="QEE13" s="160"/>
      <c r="QEF13" s="160"/>
      <c r="QEG13" s="160"/>
      <c r="QEH13" s="160"/>
      <c r="QEI13" s="160"/>
      <c r="QEJ13" s="160"/>
      <c r="QEK13" s="160"/>
      <c r="QEL13" s="160"/>
      <c r="QEM13" s="160"/>
      <c r="QEN13" s="160"/>
      <c r="QEO13" s="160"/>
      <c r="QEP13" s="160"/>
      <c r="QEQ13" s="160"/>
      <c r="QER13" s="160"/>
      <c r="QES13" s="160"/>
      <c r="QET13" s="160"/>
      <c r="QEU13" s="160"/>
      <c r="QEV13" s="160"/>
      <c r="QEW13" s="160"/>
      <c r="QEX13" s="160"/>
      <c r="QEY13" s="160"/>
      <c r="QEZ13" s="160"/>
      <c r="QFA13" s="160"/>
      <c r="QFB13" s="160"/>
      <c r="QFC13" s="160"/>
      <c r="QFD13" s="160"/>
      <c r="QFE13" s="160"/>
      <c r="QFF13" s="160"/>
      <c r="QFG13" s="160"/>
      <c r="QFH13" s="160"/>
      <c r="QFI13" s="160"/>
      <c r="QFJ13" s="160"/>
      <c r="QFK13" s="160"/>
      <c r="QFL13" s="160"/>
      <c r="QFM13" s="160"/>
      <c r="QFN13" s="160"/>
      <c r="QFO13" s="160"/>
      <c r="QFP13" s="160"/>
      <c r="QFQ13" s="160"/>
      <c r="QFR13" s="160"/>
      <c r="QFS13" s="160"/>
      <c r="QFT13" s="160"/>
      <c r="QFU13" s="160"/>
      <c r="QFV13" s="160"/>
      <c r="QFW13" s="160"/>
      <c r="QFX13" s="160"/>
      <c r="QFY13" s="160"/>
      <c r="QFZ13" s="160"/>
      <c r="QGA13" s="160"/>
      <c r="QGB13" s="160"/>
      <c r="QGC13" s="160"/>
      <c r="QGD13" s="160"/>
      <c r="QGE13" s="160"/>
      <c r="QGF13" s="160"/>
      <c r="QGG13" s="160"/>
      <c r="QGH13" s="160"/>
      <c r="QGI13" s="160"/>
      <c r="QGJ13" s="160"/>
      <c r="QGK13" s="160"/>
      <c r="QGL13" s="160"/>
      <c r="QGM13" s="160"/>
      <c r="QGN13" s="160"/>
      <c r="QGO13" s="160"/>
      <c r="QGP13" s="160"/>
      <c r="QGQ13" s="160"/>
      <c r="QGR13" s="160"/>
      <c r="QGS13" s="160"/>
      <c r="QGT13" s="160"/>
      <c r="QGU13" s="160"/>
      <c r="QGV13" s="160"/>
      <c r="QGW13" s="160"/>
      <c r="QGX13" s="160"/>
      <c r="QGY13" s="160"/>
      <c r="QGZ13" s="160"/>
      <c r="QHA13" s="160"/>
      <c r="QHB13" s="160"/>
      <c r="QHC13" s="160"/>
      <c r="QHD13" s="160"/>
      <c r="QHE13" s="160"/>
      <c r="QHF13" s="160"/>
      <c r="QHG13" s="160"/>
      <c r="QHH13" s="160"/>
      <c r="QHI13" s="160"/>
      <c r="QHJ13" s="160"/>
      <c r="QHK13" s="160"/>
      <c r="QHL13" s="160"/>
      <c r="QHM13" s="160"/>
      <c r="QHN13" s="160"/>
      <c r="QHO13" s="160"/>
      <c r="QHP13" s="160"/>
      <c r="QHQ13" s="160"/>
      <c r="QHR13" s="160"/>
      <c r="QHS13" s="160"/>
      <c r="QHT13" s="160"/>
      <c r="QHU13" s="160"/>
      <c r="QHV13" s="160"/>
      <c r="QHW13" s="160"/>
      <c r="QHX13" s="160"/>
      <c r="QHY13" s="160"/>
      <c r="QHZ13" s="160"/>
      <c r="QIA13" s="160"/>
      <c r="QIB13" s="160"/>
      <c r="QIC13" s="160"/>
      <c r="QID13" s="160"/>
      <c r="QIE13" s="160"/>
      <c r="QIF13" s="160"/>
      <c r="QIG13" s="160"/>
      <c r="QIH13" s="160"/>
      <c r="QII13" s="160"/>
      <c r="QIJ13" s="160"/>
      <c r="QIK13" s="160"/>
      <c r="QIL13" s="160"/>
      <c r="QIM13" s="160"/>
      <c r="QIN13" s="160"/>
      <c r="QIO13" s="160"/>
      <c r="QIP13" s="160"/>
      <c r="QIQ13" s="160"/>
      <c r="QIR13" s="160"/>
      <c r="QIS13" s="160"/>
      <c r="QIT13" s="160"/>
      <c r="QIU13" s="160"/>
      <c r="QIV13" s="160"/>
      <c r="QIW13" s="160"/>
      <c r="QIX13" s="160"/>
      <c r="QIY13" s="160"/>
      <c r="QIZ13" s="160"/>
      <c r="QJA13" s="160"/>
      <c r="QJB13" s="160"/>
      <c r="QJC13" s="160"/>
      <c r="QJD13" s="160"/>
      <c r="QJE13" s="160"/>
      <c r="QJF13" s="160"/>
      <c r="QJG13" s="160"/>
      <c r="QJH13" s="160"/>
      <c r="QJI13" s="160"/>
      <c r="QJJ13" s="160"/>
      <c r="QJK13" s="160"/>
      <c r="QJL13" s="160"/>
      <c r="QJM13" s="160"/>
      <c r="QJN13" s="160"/>
      <c r="QJO13" s="160"/>
      <c r="QJP13" s="160"/>
      <c r="QJQ13" s="160"/>
      <c r="QJR13" s="160"/>
      <c r="QJS13" s="160"/>
      <c r="QJT13" s="160"/>
      <c r="QJU13" s="160"/>
      <c r="QJV13" s="160"/>
      <c r="QJW13" s="160"/>
      <c r="QJX13" s="160"/>
      <c r="QJY13" s="160"/>
      <c r="QJZ13" s="160"/>
      <c r="QKA13" s="160"/>
      <c r="QKB13" s="160"/>
      <c r="QKC13" s="160"/>
      <c r="QKD13" s="160"/>
      <c r="QKE13" s="160"/>
      <c r="QKF13" s="160"/>
      <c r="QKG13" s="160"/>
      <c r="QKH13" s="160"/>
      <c r="QKI13" s="160"/>
      <c r="QKJ13" s="160"/>
      <c r="QKK13" s="160"/>
      <c r="QKL13" s="160"/>
      <c r="QKM13" s="160"/>
      <c r="QKN13" s="160"/>
      <c r="QKO13" s="160"/>
      <c r="QKP13" s="160"/>
      <c r="QKQ13" s="160"/>
      <c r="QKR13" s="160"/>
      <c r="QKS13" s="160"/>
      <c r="QKT13" s="160"/>
      <c r="QKU13" s="160"/>
      <c r="QKV13" s="160"/>
      <c r="QKW13" s="160"/>
      <c r="QKX13" s="160"/>
      <c r="QKY13" s="160"/>
      <c r="QKZ13" s="160"/>
      <c r="QLA13" s="160"/>
      <c r="QLB13" s="160"/>
      <c r="QLC13" s="160"/>
      <c r="QLD13" s="160"/>
      <c r="QLE13" s="160"/>
      <c r="QLF13" s="160"/>
      <c r="QLG13" s="160"/>
      <c r="QLH13" s="160"/>
      <c r="QLI13" s="160"/>
      <c r="QLJ13" s="160"/>
      <c r="QLK13" s="160"/>
      <c r="QLL13" s="160"/>
      <c r="QLM13" s="160"/>
      <c r="QLN13" s="160"/>
      <c r="QLO13" s="160"/>
      <c r="QLP13" s="160"/>
      <c r="QLQ13" s="160"/>
      <c r="QLR13" s="160"/>
      <c r="QLS13" s="160"/>
      <c r="QLT13" s="160"/>
      <c r="QLU13" s="160"/>
      <c r="QLV13" s="160"/>
      <c r="QLW13" s="160"/>
      <c r="QLX13" s="160"/>
      <c r="QLY13" s="160"/>
      <c r="QLZ13" s="160"/>
      <c r="QMA13" s="160"/>
      <c r="QMB13" s="160"/>
      <c r="QMC13" s="160"/>
      <c r="QMD13" s="160"/>
      <c r="QME13" s="160"/>
      <c r="QMF13" s="160"/>
      <c r="QMG13" s="160"/>
      <c r="QMH13" s="160"/>
      <c r="QMI13" s="160"/>
      <c r="QMJ13" s="160"/>
      <c r="QMK13" s="160"/>
      <c r="QML13" s="160"/>
      <c r="QMM13" s="160"/>
      <c r="QMN13" s="160"/>
      <c r="QMO13" s="160"/>
      <c r="QMP13" s="160"/>
      <c r="QMQ13" s="160"/>
      <c r="QMR13" s="160"/>
      <c r="QMS13" s="160"/>
      <c r="QMT13" s="160"/>
      <c r="QMU13" s="160"/>
      <c r="QMV13" s="160"/>
      <c r="QMW13" s="160"/>
      <c r="QMX13" s="160"/>
      <c r="QMY13" s="160"/>
      <c r="QMZ13" s="160"/>
      <c r="QNA13" s="160"/>
      <c r="QNB13" s="160"/>
      <c r="QNC13" s="160"/>
      <c r="QND13" s="160"/>
      <c r="QNE13" s="160"/>
      <c r="QNF13" s="160"/>
      <c r="QNG13" s="160"/>
      <c r="QNH13" s="160"/>
      <c r="QNI13" s="160"/>
      <c r="QNJ13" s="160"/>
      <c r="QNK13" s="160"/>
      <c r="QNL13" s="160"/>
      <c r="QNM13" s="160"/>
      <c r="QNN13" s="160"/>
      <c r="QNO13" s="160"/>
      <c r="QNP13" s="160"/>
      <c r="QNQ13" s="160"/>
      <c r="QNR13" s="160"/>
      <c r="QNS13" s="160"/>
      <c r="QNT13" s="160"/>
      <c r="QNU13" s="160"/>
      <c r="QNV13" s="160"/>
      <c r="QNW13" s="160"/>
      <c r="QNX13" s="160"/>
      <c r="QNY13" s="160"/>
      <c r="QNZ13" s="160"/>
      <c r="QOA13" s="160"/>
      <c r="QOB13" s="160"/>
      <c r="QOC13" s="160"/>
      <c r="QOD13" s="160"/>
      <c r="QOE13" s="160"/>
      <c r="QOF13" s="160"/>
      <c r="QOG13" s="160"/>
      <c r="QOH13" s="160"/>
      <c r="QOI13" s="160"/>
      <c r="QOJ13" s="160"/>
      <c r="QOK13" s="160"/>
      <c r="QOL13" s="160"/>
      <c r="QOM13" s="160"/>
      <c r="QON13" s="160"/>
      <c r="QOO13" s="160"/>
      <c r="QOP13" s="160"/>
      <c r="QOQ13" s="160"/>
      <c r="QOR13" s="160"/>
      <c r="QOS13" s="160"/>
      <c r="QOT13" s="160"/>
      <c r="QOU13" s="160"/>
      <c r="QOV13" s="160"/>
      <c r="QOW13" s="160"/>
      <c r="QOX13" s="160"/>
      <c r="QOY13" s="160"/>
      <c r="QOZ13" s="160"/>
      <c r="QPA13" s="160"/>
      <c r="QPB13" s="160"/>
      <c r="QPC13" s="160"/>
      <c r="QPD13" s="160"/>
      <c r="QPE13" s="160"/>
      <c r="QPF13" s="160"/>
      <c r="QPG13" s="160"/>
      <c r="QPH13" s="160"/>
      <c r="QPI13" s="160"/>
      <c r="QPJ13" s="160"/>
      <c r="QPK13" s="160"/>
      <c r="QPL13" s="160"/>
      <c r="QPM13" s="160"/>
      <c r="QPN13" s="160"/>
      <c r="QPO13" s="160"/>
      <c r="QPP13" s="160"/>
      <c r="QPQ13" s="160"/>
      <c r="QPR13" s="160"/>
      <c r="QPS13" s="160"/>
      <c r="QPT13" s="160"/>
      <c r="QPU13" s="160"/>
      <c r="QPV13" s="160"/>
      <c r="QPW13" s="160"/>
      <c r="QPX13" s="160"/>
      <c r="QPY13" s="160"/>
      <c r="QPZ13" s="160"/>
      <c r="QQA13" s="160"/>
      <c r="QQB13" s="160"/>
      <c r="QQC13" s="160"/>
      <c r="QQD13" s="160"/>
      <c r="QQE13" s="160"/>
      <c r="QQF13" s="160"/>
      <c r="QQG13" s="160"/>
      <c r="QQH13" s="160"/>
      <c r="QQI13" s="160"/>
      <c r="QQJ13" s="160"/>
      <c r="QQK13" s="160"/>
      <c r="QQL13" s="160"/>
      <c r="QQM13" s="160"/>
      <c r="QQN13" s="160"/>
      <c r="QQO13" s="160"/>
      <c r="QQP13" s="160"/>
      <c r="QQQ13" s="160"/>
      <c r="QQR13" s="160"/>
      <c r="QQS13" s="160"/>
      <c r="QQT13" s="160"/>
      <c r="QQU13" s="160"/>
      <c r="QQV13" s="160"/>
      <c r="QQW13" s="160"/>
      <c r="QQX13" s="160"/>
      <c r="QQY13" s="160"/>
      <c r="QQZ13" s="160"/>
      <c r="QRA13" s="160"/>
      <c r="QRB13" s="160"/>
      <c r="QRC13" s="160"/>
      <c r="QRD13" s="160"/>
      <c r="QRE13" s="160"/>
      <c r="QRF13" s="160"/>
      <c r="QRG13" s="160"/>
      <c r="QRH13" s="160"/>
      <c r="QRI13" s="160"/>
      <c r="QRJ13" s="160"/>
      <c r="QRK13" s="160"/>
      <c r="QRL13" s="160"/>
      <c r="QRM13" s="160"/>
      <c r="QRN13" s="160"/>
      <c r="QRO13" s="160"/>
      <c r="QRP13" s="160"/>
      <c r="QRQ13" s="160"/>
      <c r="QRR13" s="160"/>
      <c r="QRS13" s="160"/>
      <c r="QRT13" s="160"/>
      <c r="QRU13" s="160"/>
      <c r="QRV13" s="160"/>
      <c r="QRW13" s="160"/>
      <c r="QRX13" s="160"/>
      <c r="QRY13" s="160"/>
      <c r="QRZ13" s="160"/>
      <c r="QSA13" s="160"/>
      <c r="QSB13" s="160"/>
      <c r="QSC13" s="160"/>
      <c r="QSD13" s="160"/>
      <c r="QSE13" s="160"/>
      <c r="QSF13" s="160"/>
      <c r="QSG13" s="160"/>
      <c r="QSH13" s="160"/>
      <c r="QSI13" s="160"/>
      <c r="QSJ13" s="160"/>
      <c r="QSK13" s="160"/>
      <c r="QSL13" s="160"/>
      <c r="QSM13" s="160"/>
      <c r="QSN13" s="160"/>
      <c r="QSO13" s="160"/>
      <c r="QSP13" s="160"/>
      <c r="QSQ13" s="160"/>
      <c r="QSR13" s="160"/>
      <c r="QSS13" s="160"/>
      <c r="QST13" s="160"/>
      <c r="QSU13" s="160"/>
      <c r="QSV13" s="160"/>
      <c r="QSW13" s="160"/>
      <c r="QSX13" s="160"/>
      <c r="QSY13" s="160"/>
      <c r="QSZ13" s="160"/>
      <c r="QTA13" s="160"/>
      <c r="QTB13" s="160"/>
      <c r="QTC13" s="160"/>
      <c r="QTD13" s="160"/>
      <c r="QTE13" s="160"/>
      <c r="QTF13" s="160"/>
      <c r="QTG13" s="160"/>
      <c r="QTH13" s="160"/>
      <c r="QTI13" s="160"/>
      <c r="QTJ13" s="160"/>
      <c r="QTK13" s="160"/>
      <c r="QTL13" s="160"/>
      <c r="QTM13" s="160"/>
      <c r="QTN13" s="160"/>
      <c r="QTO13" s="160"/>
      <c r="QTP13" s="160"/>
      <c r="QTQ13" s="160"/>
      <c r="QTR13" s="160"/>
      <c r="QTS13" s="160"/>
      <c r="QTT13" s="160"/>
      <c r="QTU13" s="160"/>
      <c r="QTV13" s="160"/>
      <c r="QTW13" s="160"/>
      <c r="QTX13" s="160"/>
      <c r="QTY13" s="160"/>
      <c r="QTZ13" s="160"/>
      <c r="QUA13" s="160"/>
      <c r="QUB13" s="160"/>
      <c r="QUC13" s="160"/>
      <c r="QUD13" s="160"/>
      <c r="QUE13" s="160"/>
      <c r="QUF13" s="160"/>
      <c r="QUG13" s="160"/>
      <c r="QUH13" s="160"/>
      <c r="QUI13" s="160"/>
      <c r="QUJ13" s="160"/>
      <c r="QUK13" s="160"/>
      <c r="QUL13" s="160"/>
      <c r="QUM13" s="160"/>
      <c r="QUN13" s="160"/>
      <c r="QUO13" s="160"/>
      <c r="QUP13" s="160"/>
      <c r="QUQ13" s="160"/>
      <c r="QUR13" s="160"/>
      <c r="QUS13" s="160"/>
      <c r="QUT13" s="160"/>
      <c r="QUU13" s="160"/>
      <c r="QUV13" s="160"/>
      <c r="QUW13" s="160"/>
      <c r="QUX13" s="160"/>
      <c r="QUY13" s="160"/>
      <c r="QUZ13" s="160"/>
      <c r="QVA13" s="160"/>
      <c r="QVB13" s="160"/>
      <c r="QVC13" s="160"/>
      <c r="QVD13" s="160"/>
      <c r="QVE13" s="160"/>
      <c r="QVF13" s="160"/>
      <c r="QVG13" s="160"/>
      <c r="QVH13" s="160"/>
      <c r="QVI13" s="160"/>
      <c r="QVJ13" s="160"/>
      <c r="QVK13" s="160"/>
      <c r="QVL13" s="160"/>
      <c r="QVM13" s="160"/>
      <c r="QVN13" s="160"/>
      <c r="QVO13" s="160"/>
      <c r="QVP13" s="160"/>
      <c r="QVQ13" s="160"/>
      <c r="QVR13" s="160"/>
      <c r="QVS13" s="160"/>
      <c r="QVT13" s="160"/>
      <c r="QVU13" s="160"/>
      <c r="QVV13" s="160"/>
      <c r="QVW13" s="160"/>
      <c r="QVX13" s="160"/>
      <c r="QVY13" s="160"/>
      <c r="QVZ13" s="160"/>
      <c r="QWA13" s="160"/>
      <c r="QWB13" s="160"/>
      <c r="QWC13" s="160"/>
      <c r="QWD13" s="160"/>
      <c r="QWE13" s="160"/>
      <c r="QWF13" s="160"/>
      <c r="QWG13" s="160"/>
      <c r="QWH13" s="160"/>
      <c r="QWI13" s="160"/>
      <c r="QWJ13" s="160"/>
      <c r="QWK13" s="160"/>
      <c r="QWL13" s="160"/>
      <c r="QWM13" s="160"/>
      <c r="QWN13" s="160"/>
      <c r="QWO13" s="160"/>
      <c r="QWP13" s="160"/>
      <c r="QWQ13" s="160"/>
      <c r="QWR13" s="160"/>
      <c r="QWS13" s="160"/>
      <c r="QWT13" s="160"/>
      <c r="QWU13" s="160"/>
      <c r="QWV13" s="160"/>
      <c r="QWW13" s="160"/>
      <c r="QWX13" s="160"/>
      <c r="QWY13" s="160"/>
      <c r="QWZ13" s="160"/>
      <c r="QXA13" s="160"/>
      <c r="QXB13" s="160"/>
      <c r="QXC13" s="160"/>
      <c r="QXD13" s="160"/>
      <c r="QXE13" s="160"/>
      <c r="QXF13" s="160"/>
      <c r="QXG13" s="160"/>
      <c r="QXH13" s="160"/>
      <c r="QXI13" s="160"/>
      <c r="QXJ13" s="160"/>
      <c r="QXK13" s="160"/>
      <c r="QXL13" s="160"/>
      <c r="QXM13" s="160"/>
      <c r="QXN13" s="160"/>
      <c r="QXO13" s="160"/>
      <c r="QXP13" s="160"/>
      <c r="QXQ13" s="160"/>
      <c r="QXR13" s="160"/>
      <c r="QXS13" s="160"/>
      <c r="QXT13" s="160"/>
      <c r="QXU13" s="160"/>
      <c r="QXV13" s="160"/>
      <c r="QXW13" s="160"/>
      <c r="QXX13" s="160"/>
      <c r="QXY13" s="160"/>
      <c r="QXZ13" s="160"/>
      <c r="QYA13" s="160"/>
      <c r="QYB13" s="160"/>
      <c r="QYC13" s="160"/>
      <c r="QYD13" s="160"/>
      <c r="QYE13" s="160"/>
      <c r="QYF13" s="160"/>
      <c r="QYG13" s="160"/>
      <c r="QYH13" s="160"/>
      <c r="QYI13" s="160"/>
      <c r="QYJ13" s="160"/>
      <c r="QYK13" s="160"/>
      <c r="QYL13" s="160"/>
      <c r="QYM13" s="160"/>
      <c r="QYN13" s="160"/>
      <c r="QYO13" s="160"/>
      <c r="QYP13" s="160"/>
      <c r="QYQ13" s="160"/>
      <c r="QYR13" s="160"/>
      <c r="QYS13" s="160"/>
      <c r="QYT13" s="160"/>
      <c r="QYU13" s="160"/>
      <c r="QYV13" s="160"/>
      <c r="QYW13" s="160"/>
      <c r="QYX13" s="160"/>
      <c r="QYY13" s="160"/>
      <c r="QYZ13" s="160"/>
      <c r="QZA13" s="160"/>
      <c r="QZB13" s="160"/>
      <c r="QZC13" s="160"/>
      <c r="QZD13" s="160"/>
      <c r="QZE13" s="160"/>
      <c r="QZF13" s="160"/>
      <c r="QZG13" s="160"/>
      <c r="QZH13" s="160"/>
      <c r="QZI13" s="160"/>
      <c r="QZJ13" s="160"/>
      <c r="QZK13" s="160"/>
      <c r="QZL13" s="160"/>
      <c r="QZM13" s="160"/>
      <c r="QZN13" s="160"/>
      <c r="QZO13" s="160"/>
      <c r="QZP13" s="160"/>
      <c r="QZQ13" s="160"/>
      <c r="QZR13" s="160"/>
      <c r="QZS13" s="160"/>
      <c r="QZT13" s="160"/>
      <c r="QZU13" s="160"/>
      <c r="QZV13" s="160"/>
      <c r="QZW13" s="160"/>
      <c r="QZX13" s="160"/>
      <c r="QZY13" s="160"/>
      <c r="QZZ13" s="160"/>
      <c r="RAA13" s="160"/>
      <c r="RAB13" s="160"/>
      <c r="RAC13" s="160"/>
      <c r="RAD13" s="160"/>
      <c r="RAE13" s="160"/>
      <c r="RAF13" s="160"/>
      <c r="RAG13" s="160"/>
      <c r="RAH13" s="160"/>
      <c r="RAI13" s="160"/>
      <c r="RAJ13" s="160"/>
      <c r="RAK13" s="160"/>
      <c r="RAL13" s="160"/>
      <c r="RAM13" s="160"/>
      <c r="RAN13" s="160"/>
      <c r="RAO13" s="160"/>
      <c r="RAP13" s="160"/>
      <c r="RAQ13" s="160"/>
      <c r="RAR13" s="160"/>
      <c r="RAS13" s="160"/>
      <c r="RAT13" s="160"/>
      <c r="RAU13" s="160"/>
      <c r="RAV13" s="160"/>
      <c r="RAW13" s="160"/>
      <c r="RAX13" s="160"/>
      <c r="RAY13" s="160"/>
      <c r="RAZ13" s="160"/>
      <c r="RBA13" s="160"/>
      <c r="RBB13" s="160"/>
      <c r="RBC13" s="160"/>
      <c r="RBD13" s="160"/>
      <c r="RBE13" s="160"/>
      <c r="RBF13" s="160"/>
      <c r="RBG13" s="160"/>
      <c r="RBH13" s="160"/>
      <c r="RBI13" s="160"/>
      <c r="RBJ13" s="160"/>
      <c r="RBK13" s="160"/>
      <c r="RBL13" s="160"/>
      <c r="RBM13" s="160"/>
      <c r="RBN13" s="160"/>
      <c r="RBO13" s="160"/>
      <c r="RBP13" s="160"/>
      <c r="RBQ13" s="160"/>
      <c r="RBR13" s="160"/>
      <c r="RBS13" s="160"/>
      <c r="RBT13" s="160"/>
      <c r="RBU13" s="160"/>
      <c r="RBV13" s="160"/>
      <c r="RBW13" s="160"/>
      <c r="RBX13" s="160"/>
      <c r="RBY13" s="160"/>
      <c r="RBZ13" s="160"/>
      <c r="RCA13" s="160"/>
      <c r="RCB13" s="160"/>
      <c r="RCC13" s="160"/>
      <c r="RCD13" s="160"/>
      <c r="RCE13" s="160"/>
      <c r="RCF13" s="160"/>
      <c r="RCG13" s="160"/>
      <c r="RCH13" s="160"/>
      <c r="RCI13" s="160"/>
      <c r="RCJ13" s="160"/>
      <c r="RCK13" s="160"/>
      <c r="RCL13" s="160"/>
      <c r="RCM13" s="160"/>
      <c r="RCN13" s="160"/>
      <c r="RCO13" s="160"/>
      <c r="RCP13" s="160"/>
      <c r="RCQ13" s="160"/>
      <c r="RCR13" s="160"/>
      <c r="RCS13" s="160"/>
      <c r="RCT13" s="160"/>
      <c r="RCU13" s="160"/>
      <c r="RCV13" s="160"/>
      <c r="RCW13" s="160"/>
      <c r="RCX13" s="160"/>
      <c r="RCY13" s="160"/>
      <c r="RCZ13" s="160"/>
      <c r="RDA13" s="160"/>
      <c r="RDB13" s="160"/>
      <c r="RDC13" s="160"/>
      <c r="RDD13" s="160"/>
      <c r="RDE13" s="160"/>
      <c r="RDF13" s="160"/>
      <c r="RDG13" s="160"/>
      <c r="RDH13" s="160"/>
      <c r="RDI13" s="160"/>
      <c r="RDJ13" s="160"/>
      <c r="RDK13" s="160"/>
      <c r="RDL13" s="160"/>
      <c r="RDM13" s="160"/>
      <c r="RDN13" s="160"/>
      <c r="RDO13" s="160"/>
      <c r="RDP13" s="160"/>
      <c r="RDQ13" s="160"/>
      <c r="RDR13" s="160"/>
      <c r="RDS13" s="160"/>
      <c r="RDT13" s="160"/>
      <c r="RDU13" s="160"/>
      <c r="RDV13" s="160"/>
      <c r="RDW13" s="160"/>
      <c r="RDX13" s="160"/>
      <c r="RDY13" s="160"/>
      <c r="RDZ13" s="160"/>
      <c r="REA13" s="160"/>
      <c r="REB13" s="160"/>
      <c r="REC13" s="160"/>
      <c r="RED13" s="160"/>
      <c r="REE13" s="160"/>
      <c r="REF13" s="160"/>
      <c r="REG13" s="160"/>
      <c r="REH13" s="160"/>
      <c r="REI13" s="160"/>
      <c r="REJ13" s="160"/>
      <c r="REK13" s="160"/>
      <c r="REL13" s="160"/>
      <c r="REM13" s="160"/>
      <c r="REN13" s="160"/>
      <c r="REO13" s="160"/>
      <c r="REP13" s="160"/>
      <c r="REQ13" s="160"/>
      <c r="RER13" s="160"/>
      <c r="RES13" s="160"/>
      <c r="RET13" s="160"/>
      <c r="REU13" s="160"/>
      <c r="REV13" s="160"/>
      <c r="REW13" s="160"/>
      <c r="REX13" s="160"/>
      <c r="REY13" s="160"/>
      <c r="REZ13" s="160"/>
      <c r="RFA13" s="160"/>
      <c r="RFB13" s="160"/>
      <c r="RFC13" s="160"/>
      <c r="RFD13" s="160"/>
      <c r="RFE13" s="160"/>
      <c r="RFF13" s="160"/>
      <c r="RFG13" s="160"/>
      <c r="RFH13" s="160"/>
      <c r="RFI13" s="160"/>
      <c r="RFJ13" s="160"/>
      <c r="RFK13" s="160"/>
      <c r="RFL13" s="160"/>
      <c r="RFM13" s="160"/>
      <c r="RFN13" s="160"/>
      <c r="RFO13" s="160"/>
      <c r="RFP13" s="160"/>
      <c r="RFQ13" s="160"/>
      <c r="RFR13" s="160"/>
      <c r="RFS13" s="160"/>
      <c r="RFT13" s="160"/>
      <c r="RFU13" s="160"/>
      <c r="RFV13" s="160"/>
      <c r="RFW13" s="160"/>
      <c r="RFX13" s="160"/>
      <c r="RFY13" s="160"/>
      <c r="RFZ13" s="160"/>
      <c r="RGA13" s="160"/>
      <c r="RGB13" s="160"/>
      <c r="RGC13" s="160"/>
      <c r="RGD13" s="160"/>
      <c r="RGE13" s="160"/>
      <c r="RGF13" s="160"/>
      <c r="RGG13" s="160"/>
      <c r="RGH13" s="160"/>
      <c r="RGI13" s="160"/>
      <c r="RGJ13" s="160"/>
      <c r="RGK13" s="160"/>
      <c r="RGL13" s="160"/>
      <c r="RGM13" s="160"/>
      <c r="RGN13" s="160"/>
      <c r="RGO13" s="160"/>
      <c r="RGP13" s="160"/>
      <c r="RGQ13" s="160"/>
      <c r="RGR13" s="160"/>
      <c r="RGS13" s="160"/>
      <c r="RGT13" s="160"/>
      <c r="RGU13" s="160"/>
      <c r="RGV13" s="160"/>
      <c r="RGW13" s="160"/>
      <c r="RGX13" s="160"/>
      <c r="RGY13" s="160"/>
      <c r="RGZ13" s="160"/>
      <c r="RHA13" s="160"/>
      <c r="RHB13" s="160"/>
      <c r="RHC13" s="160"/>
      <c r="RHD13" s="160"/>
      <c r="RHE13" s="160"/>
      <c r="RHF13" s="160"/>
      <c r="RHG13" s="160"/>
      <c r="RHH13" s="160"/>
      <c r="RHI13" s="160"/>
      <c r="RHJ13" s="160"/>
      <c r="RHK13" s="160"/>
      <c r="RHL13" s="160"/>
      <c r="RHM13" s="160"/>
      <c r="RHN13" s="160"/>
      <c r="RHO13" s="160"/>
      <c r="RHP13" s="160"/>
      <c r="RHQ13" s="160"/>
      <c r="RHR13" s="160"/>
      <c r="RHS13" s="160"/>
      <c r="RHT13" s="160"/>
      <c r="RHU13" s="160"/>
      <c r="RHV13" s="160"/>
      <c r="RHW13" s="160"/>
      <c r="RHX13" s="160"/>
      <c r="RHY13" s="160"/>
      <c r="RHZ13" s="160"/>
      <c r="RIA13" s="160"/>
      <c r="RIB13" s="160"/>
      <c r="RIC13" s="160"/>
      <c r="RID13" s="160"/>
      <c r="RIE13" s="160"/>
      <c r="RIF13" s="160"/>
      <c r="RIG13" s="160"/>
      <c r="RIH13" s="160"/>
      <c r="RII13" s="160"/>
      <c r="RIJ13" s="160"/>
      <c r="RIK13" s="160"/>
      <c r="RIL13" s="160"/>
      <c r="RIM13" s="160"/>
      <c r="RIN13" s="160"/>
      <c r="RIO13" s="160"/>
      <c r="RIP13" s="160"/>
      <c r="RIQ13" s="160"/>
      <c r="RIR13" s="160"/>
      <c r="RIS13" s="160"/>
      <c r="RIT13" s="160"/>
      <c r="RIU13" s="160"/>
      <c r="RIV13" s="160"/>
      <c r="RIW13" s="160"/>
      <c r="RIX13" s="160"/>
      <c r="RIY13" s="160"/>
      <c r="RIZ13" s="160"/>
      <c r="RJA13" s="160"/>
      <c r="RJB13" s="160"/>
      <c r="RJC13" s="160"/>
      <c r="RJD13" s="160"/>
      <c r="RJE13" s="160"/>
      <c r="RJF13" s="160"/>
      <c r="RJG13" s="160"/>
      <c r="RJH13" s="160"/>
      <c r="RJI13" s="160"/>
      <c r="RJJ13" s="160"/>
      <c r="RJK13" s="160"/>
      <c r="RJL13" s="160"/>
      <c r="RJM13" s="160"/>
      <c r="RJN13" s="160"/>
      <c r="RJO13" s="160"/>
      <c r="RJP13" s="160"/>
      <c r="RJQ13" s="160"/>
      <c r="RJR13" s="160"/>
      <c r="RJS13" s="160"/>
      <c r="RJT13" s="160"/>
      <c r="RJU13" s="160"/>
      <c r="RJV13" s="160"/>
      <c r="RJW13" s="160"/>
      <c r="RJX13" s="160"/>
      <c r="RJY13" s="160"/>
      <c r="RJZ13" s="160"/>
      <c r="RKA13" s="160"/>
      <c r="RKB13" s="160"/>
      <c r="RKC13" s="160"/>
      <c r="RKD13" s="160"/>
      <c r="RKE13" s="160"/>
      <c r="RKF13" s="160"/>
      <c r="RKG13" s="160"/>
      <c r="RKH13" s="160"/>
      <c r="RKI13" s="160"/>
      <c r="RKJ13" s="160"/>
      <c r="RKK13" s="160"/>
      <c r="RKL13" s="160"/>
      <c r="RKM13" s="160"/>
      <c r="RKN13" s="160"/>
      <c r="RKO13" s="160"/>
      <c r="RKP13" s="160"/>
      <c r="RKQ13" s="160"/>
      <c r="RKR13" s="160"/>
      <c r="RKS13" s="160"/>
      <c r="RKT13" s="160"/>
      <c r="RKU13" s="160"/>
      <c r="RKV13" s="160"/>
      <c r="RKW13" s="160"/>
      <c r="RKX13" s="160"/>
      <c r="RKY13" s="160"/>
      <c r="RKZ13" s="160"/>
      <c r="RLA13" s="160"/>
      <c r="RLB13" s="160"/>
      <c r="RLC13" s="160"/>
      <c r="RLD13" s="160"/>
      <c r="RLE13" s="160"/>
      <c r="RLF13" s="160"/>
      <c r="RLG13" s="160"/>
      <c r="RLH13" s="160"/>
      <c r="RLI13" s="160"/>
      <c r="RLJ13" s="160"/>
      <c r="RLK13" s="160"/>
      <c r="RLL13" s="160"/>
      <c r="RLM13" s="160"/>
      <c r="RLN13" s="160"/>
      <c r="RLO13" s="160"/>
      <c r="RLP13" s="160"/>
      <c r="RLQ13" s="160"/>
      <c r="RLR13" s="160"/>
      <c r="RLS13" s="160"/>
      <c r="RLT13" s="160"/>
      <c r="RLU13" s="160"/>
      <c r="RLV13" s="160"/>
      <c r="RLW13" s="160"/>
      <c r="RLX13" s="160"/>
      <c r="RLY13" s="160"/>
      <c r="RLZ13" s="160"/>
      <c r="RMA13" s="160"/>
      <c r="RMB13" s="160"/>
      <c r="RMC13" s="160"/>
      <c r="RMD13" s="160"/>
      <c r="RME13" s="160"/>
      <c r="RMF13" s="160"/>
      <c r="RMG13" s="160"/>
      <c r="RMH13" s="160"/>
      <c r="RMI13" s="160"/>
      <c r="RMJ13" s="160"/>
      <c r="RMK13" s="160"/>
      <c r="RML13" s="160"/>
      <c r="RMM13" s="160"/>
      <c r="RMN13" s="160"/>
      <c r="RMO13" s="160"/>
      <c r="RMP13" s="160"/>
      <c r="RMQ13" s="160"/>
      <c r="RMR13" s="160"/>
      <c r="RMS13" s="160"/>
      <c r="RMT13" s="160"/>
      <c r="RMU13" s="160"/>
      <c r="RMV13" s="160"/>
      <c r="RMW13" s="160"/>
      <c r="RMX13" s="160"/>
      <c r="RMY13" s="160"/>
      <c r="RMZ13" s="160"/>
      <c r="RNA13" s="160"/>
      <c r="RNB13" s="160"/>
      <c r="RNC13" s="160"/>
      <c r="RND13" s="160"/>
      <c r="RNE13" s="160"/>
      <c r="RNF13" s="160"/>
      <c r="RNG13" s="160"/>
      <c r="RNH13" s="160"/>
      <c r="RNI13" s="160"/>
      <c r="RNJ13" s="160"/>
      <c r="RNK13" s="160"/>
      <c r="RNL13" s="160"/>
      <c r="RNM13" s="160"/>
      <c r="RNN13" s="160"/>
      <c r="RNO13" s="160"/>
      <c r="RNP13" s="160"/>
      <c r="RNQ13" s="160"/>
      <c r="RNR13" s="160"/>
      <c r="RNS13" s="160"/>
      <c r="RNT13" s="160"/>
      <c r="RNU13" s="160"/>
      <c r="RNV13" s="160"/>
      <c r="RNW13" s="160"/>
      <c r="RNX13" s="160"/>
      <c r="RNY13" s="160"/>
      <c r="RNZ13" s="160"/>
      <c r="ROA13" s="160"/>
      <c r="ROB13" s="160"/>
      <c r="ROC13" s="160"/>
      <c r="ROD13" s="160"/>
      <c r="ROE13" s="160"/>
      <c r="ROF13" s="160"/>
      <c r="ROG13" s="160"/>
      <c r="ROH13" s="160"/>
      <c r="ROI13" s="160"/>
      <c r="ROJ13" s="160"/>
      <c r="ROK13" s="160"/>
      <c r="ROL13" s="160"/>
      <c r="ROM13" s="160"/>
      <c r="RON13" s="160"/>
      <c r="ROO13" s="160"/>
      <c r="ROP13" s="160"/>
      <c r="ROQ13" s="160"/>
      <c r="ROR13" s="160"/>
      <c r="ROS13" s="160"/>
      <c r="ROT13" s="160"/>
      <c r="ROU13" s="160"/>
      <c r="ROV13" s="160"/>
      <c r="ROW13" s="160"/>
      <c r="ROX13" s="160"/>
      <c r="ROY13" s="160"/>
      <c r="ROZ13" s="160"/>
      <c r="RPA13" s="160"/>
      <c r="RPB13" s="160"/>
      <c r="RPC13" s="160"/>
      <c r="RPD13" s="160"/>
      <c r="RPE13" s="160"/>
      <c r="RPF13" s="160"/>
      <c r="RPG13" s="160"/>
      <c r="RPH13" s="160"/>
      <c r="RPI13" s="160"/>
      <c r="RPJ13" s="160"/>
      <c r="RPK13" s="160"/>
      <c r="RPL13" s="160"/>
      <c r="RPM13" s="160"/>
      <c r="RPN13" s="160"/>
      <c r="RPO13" s="160"/>
      <c r="RPP13" s="160"/>
      <c r="RPQ13" s="160"/>
      <c r="RPR13" s="160"/>
      <c r="RPS13" s="160"/>
      <c r="RPT13" s="160"/>
      <c r="RPU13" s="160"/>
      <c r="RPV13" s="160"/>
      <c r="RPW13" s="160"/>
      <c r="RPX13" s="160"/>
      <c r="RPY13" s="160"/>
      <c r="RPZ13" s="160"/>
      <c r="RQA13" s="160"/>
      <c r="RQB13" s="160"/>
      <c r="RQC13" s="160"/>
      <c r="RQD13" s="160"/>
      <c r="RQE13" s="160"/>
      <c r="RQF13" s="160"/>
      <c r="RQG13" s="160"/>
      <c r="RQH13" s="160"/>
      <c r="RQI13" s="160"/>
      <c r="RQJ13" s="160"/>
      <c r="RQK13" s="160"/>
      <c r="RQL13" s="160"/>
      <c r="RQM13" s="160"/>
      <c r="RQN13" s="160"/>
      <c r="RQO13" s="160"/>
      <c r="RQP13" s="160"/>
      <c r="RQQ13" s="160"/>
      <c r="RQR13" s="160"/>
      <c r="RQS13" s="160"/>
      <c r="RQT13" s="160"/>
      <c r="RQU13" s="160"/>
      <c r="RQV13" s="160"/>
      <c r="RQW13" s="160"/>
      <c r="RQX13" s="160"/>
      <c r="RQY13" s="160"/>
      <c r="RQZ13" s="160"/>
      <c r="RRA13" s="160"/>
      <c r="RRB13" s="160"/>
      <c r="RRC13" s="160"/>
      <c r="RRD13" s="160"/>
      <c r="RRE13" s="160"/>
      <c r="RRF13" s="160"/>
      <c r="RRG13" s="160"/>
      <c r="RRH13" s="160"/>
      <c r="RRI13" s="160"/>
      <c r="RRJ13" s="160"/>
      <c r="RRK13" s="160"/>
      <c r="RRL13" s="160"/>
      <c r="RRM13" s="160"/>
      <c r="RRN13" s="160"/>
      <c r="RRO13" s="160"/>
      <c r="RRP13" s="160"/>
      <c r="RRQ13" s="160"/>
      <c r="RRR13" s="160"/>
      <c r="RRS13" s="160"/>
      <c r="RRT13" s="160"/>
      <c r="RRU13" s="160"/>
      <c r="RRV13" s="160"/>
      <c r="RRW13" s="160"/>
      <c r="RRX13" s="160"/>
      <c r="RRY13" s="160"/>
      <c r="RRZ13" s="160"/>
      <c r="RSA13" s="160"/>
      <c r="RSB13" s="160"/>
      <c r="RSC13" s="160"/>
      <c r="RSD13" s="160"/>
      <c r="RSE13" s="160"/>
      <c r="RSF13" s="160"/>
      <c r="RSG13" s="160"/>
      <c r="RSH13" s="160"/>
      <c r="RSI13" s="160"/>
      <c r="RSJ13" s="160"/>
      <c r="RSK13" s="160"/>
      <c r="RSL13" s="160"/>
      <c r="RSM13" s="160"/>
      <c r="RSN13" s="160"/>
      <c r="RSO13" s="160"/>
      <c r="RSP13" s="160"/>
      <c r="RSQ13" s="160"/>
      <c r="RSR13" s="160"/>
      <c r="RSS13" s="160"/>
      <c r="RST13" s="160"/>
      <c r="RSU13" s="160"/>
      <c r="RSV13" s="160"/>
      <c r="RSW13" s="160"/>
      <c r="RSX13" s="160"/>
      <c r="RSY13" s="160"/>
      <c r="RSZ13" s="160"/>
      <c r="RTA13" s="160"/>
      <c r="RTB13" s="160"/>
      <c r="RTC13" s="160"/>
      <c r="RTD13" s="160"/>
      <c r="RTE13" s="160"/>
      <c r="RTF13" s="160"/>
      <c r="RTG13" s="160"/>
      <c r="RTH13" s="160"/>
      <c r="RTI13" s="160"/>
      <c r="RTJ13" s="160"/>
      <c r="RTK13" s="160"/>
      <c r="RTL13" s="160"/>
      <c r="RTM13" s="160"/>
      <c r="RTN13" s="160"/>
      <c r="RTO13" s="160"/>
      <c r="RTP13" s="160"/>
      <c r="RTQ13" s="160"/>
      <c r="RTR13" s="160"/>
      <c r="RTS13" s="160"/>
      <c r="RTT13" s="160"/>
      <c r="RTU13" s="160"/>
      <c r="RTV13" s="160"/>
      <c r="RTW13" s="160"/>
      <c r="RTX13" s="160"/>
      <c r="RTY13" s="160"/>
      <c r="RTZ13" s="160"/>
      <c r="RUA13" s="160"/>
      <c r="RUB13" s="160"/>
      <c r="RUC13" s="160"/>
      <c r="RUD13" s="160"/>
      <c r="RUE13" s="160"/>
      <c r="RUF13" s="160"/>
      <c r="RUG13" s="160"/>
      <c r="RUH13" s="160"/>
      <c r="RUI13" s="160"/>
      <c r="RUJ13" s="160"/>
      <c r="RUK13" s="160"/>
      <c r="RUL13" s="160"/>
      <c r="RUM13" s="160"/>
      <c r="RUN13" s="160"/>
      <c r="RUO13" s="160"/>
      <c r="RUP13" s="160"/>
      <c r="RUQ13" s="160"/>
      <c r="RUR13" s="160"/>
      <c r="RUS13" s="160"/>
      <c r="RUT13" s="160"/>
      <c r="RUU13" s="160"/>
      <c r="RUV13" s="160"/>
      <c r="RUW13" s="160"/>
      <c r="RUX13" s="160"/>
      <c r="RUY13" s="160"/>
      <c r="RUZ13" s="160"/>
      <c r="RVA13" s="160"/>
      <c r="RVB13" s="160"/>
      <c r="RVC13" s="160"/>
      <c r="RVD13" s="160"/>
      <c r="RVE13" s="160"/>
      <c r="RVF13" s="160"/>
      <c r="RVG13" s="160"/>
      <c r="RVH13" s="160"/>
      <c r="RVI13" s="160"/>
      <c r="RVJ13" s="160"/>
      <c r="RVK13" s="160"/>
      <c r="RVL13" s="160"/>
      <c r="RVM13" s="160"/>
      <c r="RVN13" s="160"/>
      <c r="RVO13" s="160"/>
      <c r="RVP13" s="160"/>
      <c r="RVQ13" s="160"/>
      <c r="RVR13" s="160"/>
      <c r="RVS13" s="160"/>
      <c r="RVT13" s="160"/>
      <c r="RVU13" s="160"/>
      <c r="RVV13" s="160"/>
      <c r="RVW13" s="160"/>
      <c r="RVX13" s="160"/>
      <c r="RVY13" s="160"/>
      <c r="RVZ13" s="160"/>
      <c r="RWA13" s="160"/>
      <c r="RWB13" s="160"/>
      <c r="RWC13" s="160"/>
      <c r="RWD13" s="160"/>
      <c r="RWE13" s="160"/>
      <c r="RWF13" s="160"/>
      <c r="RWG13" s="160"/>
      <c r="RWH13" s="160"/>
      <c r="RWI13" s="160"/>
      <c r="RWJ13" s="160"/>
      <c r="RWK13" s="160"/>
      <c r="RWL13" s="160"/>
      <c r="RWM13" s="160"/>
      <c r="RWN13" s="160"/>
      <c r="RWO13" s="160"/>
      <c r="RWP13" s="160"/>
      <c r="RWQ13" s="160"/>
      <c r="RWR13" s="160"/>
      <c r="RWS13" s="160"/>
      <c r="RWT13" s="160"/>
      <c r="RWU13" s="160"/>
      <c r="RWV13" s="160"/>
      <c r="RWW13" s="160"/>
      <c r="RWX13" s="160"/>
      <c r="RWY13" s="160"/>
      <c r="RWZ13" s="160"/>
      <c r="RXA13" s="160"/>
      <c r="RXB13" s="160"/>
      <c r="RXC13" s="160"/>
      <c r="RXD13" s="160"/>
      <c r="RXE13" s="160"/>
      <c r="RXF13" s="160"/>
      <c r="RXG13" s="160"/>
      <c r="RXH13" s="160"/>
      <c r="RXI13" s="160"/>
      <c r="RXJ13" s="160"/>
      <c r="RXK13" s="160"/>
      <c r="RXL13" s="160"/>
      <c r="RXM13" s="160"/>
      <c r="RXN13" s="160"/>
      <c r="RXO13" s="160"/>
      <c r="RXP13" s="160"/>
      <c r="RXQ13" s="160"/>
      <c r="RXR13" s="160"/>
      <c r="RXS13" s="160"/>
      <c r="RXT13" s="160"/>
      <c r="RXU13" s="160"/>
      <c r="RXV13" s="160"/>
      <c r="RXW13" s="160"/>
      <c r="RXX13" s="160"/>
      <c r="RXY13" s="160"/>
      <c r="RXZ13" s="160"/>
      <c r="RYA13" s="160"/>
      <c r="RYB13" s="160"/>
      <c r="RYC13" s="160"/>
      <c r="RYD13" s="160"/>
      <c r="RYE13" s="160"/>
      <c r="RYF13" s="160"/>
      <c r="RYG13" s="160"/>
      <c r="RYH13" s="160"/>
      <c r="RYI13" s="160"/>
      <c r="RYJ13" s="160"/>
      <c r="RYK13" s="160"/>
      <c r="RYL13" s="160"/>
      <c r="RYM13" s="160"/>
      <c r="RYN13" s="160"/>
      <c r="RYO13" s="160"/>
      <c r="RYP13" s="160"/>
      <c r="RYQ13" s="160"/>
      <c r="RYR13" s="160"/>
      <c r="RYS13" s="160"/>
      <c r="RYT13" s="160"/>
      <c r="RYU13" s="160"/>
      <c r="RYV13" s="160"/>
      <c r="RYW13" s="160"/>
      <c r="RYX13" s="160"/>
      <c r="RYY13" s="160"/>
      <c r="RYZ13" s="160"/>
      <c r="RZA13" s="160"/>
      <c r="RZB13" s="160"/>
      <c r="RZC13" s="160"/>
      <c r="RZD13" s="160"/>
      <c r="RZE13" s="160"/>
      <c r="RZF13" s="160"/>
      <c r="RZG13" s="160"/>
      <c r="RZH13" s="160"/>
      <c r="RZI13" s="160"/>
      <c r="RZJ13" s="160"/>
      <c r="RZK13" s="160"/>
      <c r="RZL13" s="160"/>
      <c r="RZM13" s="160"/>
      <c r="RZN13" s="160"/>
      <c r="RZO13" s="160"/>
      <c r="RZP13" s="160"/>
      <c r="RZQ13" s="160"/>
      <c r="RZR13" s="160"/>
      <c r="RZS13" s="160"/>
      <c r="RZT13" s="160"/>
      <c r="RZU13" s="160"/>
      <c r="RZV13" s="160"/>
      <c r="RZW13" s="160"/>
      <c r="RZX13" s="160"/>
      <c r="RZY13" s="160"/>
      <c r="RZZ13" s="160"/>
      <c r="SAA13" s="160"/>
      <c r="SAB13" s="160"/>
      <c r="SAC13" s="160"/>
      <c r="SAD13" s="160"/>
      <c r="SAE13" s="160"/>
      <c r="SAF13" s="160"/>
      <c r="SAG13" s="160"/>
      <c r="SAH13" s="160"/>
      <c r="SAI13" s="160"/>
      <c r="SAJ13" s="160"/>
      <c r="SAK13" s="160"/>
      <c r="SAL13" s="160"/>
      <c r="SAM13" s="160"/>
      <c r="SAN13" s="160"/>
      <c r="SAO13" s="160"/>
      <c r="SAP13" s="160"/>
      <c r="SAQ13" s="160"/>
      <c r="SAR13" s="160"/>
      <c r="SAS13" s="160"/>
      <c r="SAT13" s="160"/>
      <c r="SAU13" s="160"/>
      <c r="SAV13" s="160"/>
      <c r="SAW13" s="160"/>
      <c r="SAX13" s="160"/>
      <c r="SAY13" s="160"/>
      <c r="SAZ13" s="160"/>
      <c r="SBA13" s="160"/>
      <c r="SBB13" s="160"/>
      <c r="SBC13" s="160"/>
      <c r="SBD13" s="160"/>
      <c r="SBE13" s="160"/>
      <c r="SBF13" s="160"/>
      <c r="SBG13" s="160"/>
      <c r="SBH13" s="160"/>
      <c r="SBI13" s="160"/>
      <c r="SBJ13" s="160"/>
      <c r="SBK13" s="160"/>
      <c r="SBL13" s="160"/>
      <c r="SBM13" s="160"/>
      <c r="SBN13" s="160"/>
      <c r="SBO13" s="160"/>
      <c r="SBP13" s="160"/>
      <c r="SBQ13" s="160"/>
      <c r="SBR13" s="160"/>
      <c r="SBS13" s="160"/>
      <c r="SBT13" s="160"/>
      <c r="SBU13" s="160"/>
      <c r="SBV13" s="160"/>
      <c r="SBW13" s="160"/>
      <c r="SBX13" s="160"/>
      <c r="SBY13" s="160"/>
      <c r="SBZ13" s="160"/>
      <c r="SCA13" s="160"/>
      <c r="SCB13" s="160"/>
      <c r="SCC13" s="160"/>
      <c r="SCD13" s="160"/>
      <c r="SCE13" s="160"/>
      <c r="SCF13" s="160"/>
      <c r="SCG13" s="160"/>
      <c r="SCH13" s="160"/>
      <c r="SCI13" s="160"/>
      <c r="SCJ13" s="160"/>
      <c r="SCK13" s="160"/>
      <c r="SCL13" s="160"/>
      <c r="SCM13" s="160"/>
      <c r="SCN13" s="160"/>
      <c r="SCO13" s="160"/>
      <c r="SCP13" s="160"/>
      <c r="SCQ13" s="160"/>
      <c r="SCR13" s="160"/>
      <c r="SCS13" s="160"/>
      <c r="SCT13" s="160"/>
      <c r="SCU13" s="160"/>
      <c r="SCV13" s="160"/>
      <c r="SCW13" s="160"/>
      <c r="SCX13" s="160"/>
      <c r="SCY13" s="160"/>
      <c r="SCZ13" s="160"/>
      <c r="SDA13" s="160"/>
      <c r="SDB13" s="160"/>
      <c r="SDC13" s="160"/>
      <c r="SDD13" s="160"/>
      <c r="SDE13" s="160"/>
      <c r="SDF13" s="160"/>
      <c r="SDG13" s="160"/>
      <c r="SDH13" s="160"/>
      <c r="SDI13" s="160"/>
      <c r="SDJ13" s="160"/>
      <c r="SDK13" s="160"/>
      <c r="SDL13" s="160"/>
      <c r="SDM13" s="160"/>
      <c r="SDN13" s="160"/>
      <c r="SDO13" s="160"/>
      <c r="SDP13" s="160"/>
      <c r="SDQ13" s="160"/>
      <c r="SDR13" s="160"/>
      <c r="SDS13" s="160"/>
      <c r="SDT13" s="160"/>
      <c r="SDU13" s="160"/>
      <c r="SDV13" s="160"/>
      <c r="SDW13" s="160"/>
      <c r="SDX13" s="160"/>
      <c r="SDY13" s="160"/>
      <c r="SDZ13" s="160"/>
      <c r="SEA13" s="160"/>
      <c r="SEB13" s="160"/>
      <c r="SEC13" s="160"/>
      <c r="SED13" s="160"/>
      <c r="SEE13" s="160"/>
      <c r="SEF13" s="160"/>
      <c r="SEG13" s="160"/>
      <c r="SEH13" s="160"/>
      <c r="SEI13" s="160"/>
      <c r="SEJ13" s="160"/>
      <c r="SEK13" s="160"/>
      <c r="SEL13" s="160"/>
      <c r="SEM13" s="160"/>
      <c r="SEN13" s="160"/>
      <c r="SEO13" s="160"/>
      <c r="SEP13" s="160"/>
      <c r="SEQ13" s="160"/>
      <c r="SER13" s="160"/>
      <c r="SES13" s="160"/>
      <c r="SET13" s="160"/>
      <c r="SEU13" s="160"/>
      <c r="SEV13" s="160"/>
      <c r="SEW13" s="160"/>
      <c r="SEX13" s="160"/>
      <c r="SEY13" s="160"/>
      <c r="SEZ13" s="160"/>
      <c r="SFA13" s="160"/>
      <c r="SFB13" s="160"/>
      <c r="SFC13" s="160"/>
      <c r="SFD13" s="160"/>
      <c r="SFE13" s="160"/>
      <c r="SFF13" s="160"/>
      <c r="SFG13" s="160"/>
      <c r="SFH13" s="160"/>
      <c r="SFI13" s="160"/>
      <c r="SFJ13" s="160"/>
      <c r="SFK13" s="160"/>
      <c r="SFL13" s="160"/>
      <c r="SFM13" s="160"/>
      <c r="SFN13" s="160"/>
      <c r="SFO13" s="160"/>
      <c r="SFP13" s="160"/>
      <c r="SFQ13" s="160"/>
      <c r="SFR13" s="160"/>
      <c r="SFS13" s="160"/>
      <c r="SFT13" s="160"/>
      <c r="SFU13" s="160"/>
      <c r="SFV13" s="160"/>
      <c r="SFW13" s="160"/>
      <c r="SFX13" s="160"/>
      <c r="SFY13" s="160"/>
      <c r="SFZ13" s="160"/>
      <c r="SGA13" s="160"/>
      <c r="SGB13" s="160"/>
      <c r="SGC13" s="160"/>
      <c r="SGD13" s="160"/>
      <c r="SGE13" s="160"/>
      <c r="SGF13" s="160"/>
      <c r="SGG13" s="160"/>
      <c r="SGH13" s="160"/>
      <c r="SGI13" s="160"/>
      <c r="SGJ13" s="160"/>
      <c r="SGK13" s="160"/>
      <c r="SGL13" s="160"/>
      <c r="SGM13" s="160"/>
      <c r="SGN13" s="160"/>
      <c r="SGO13" s="160"/>
      <c r="SGP13" s="160"/>
      <c r="SGQ13" s="160"/>
      <c r="SGR13" s="160"/>
      <c r="SGS13" s="160"/>
      <c r="SGT13" s="160"/>
      <c r="SGU13" s="160"/>
      <c r="SGV13" s="160"/>
      <c r="SGW13" s="160"/>
      <c r="SGX13" s="160"/>
      <c r="SGY13" s="160"/>
      <c r="SGZ13" s="160"/>
      <c r="SHA13" s="160"/>
      <c r="SHB13" s="160"/>
      <c r="SHC13" s="160"/>
      <c r="SHD13" s="160"/>
      <c r="SHE13" s="160"/>
      <c r="SHF13" s="160"/>
      <c r="SHG13" s="160"/>
      <c r="SHH13" s="160"/>
      <c r="SHI13" s="160"/>
      <c r="SHJ13" s="160"/>
      <c r="SHK13" s="160"/>
      <c r="SHL13" s="160"/>
      <c r="SHM13" s="160"/>
      <c r="SHN13" s="160"/>
      <c r="SHO13" s="160"/>
      <c r="SHP13" s="160"/>
      <c r="SHQ13" s="160"/>
      <c r="SHR13" s="160"/>
      <c r="SHS13" s="160"/>
      <c r="SHT13" s="160"/>
      <c r="SHU13" s="160"/>
      <c r="SHV13" s="160"/>
      <c r="SHW13" s="160"/>
      <c r="SHX13" s="160"/>
      <c r="SHY13" s="160"/>
      <c r="SHZ13" s="160"/>
      <c r="SIA13" s="160"/>
      <c r="SIB13" s="160"/>
      <c r="SIC13" s="160"/>
      <c r="SID13" s="160"/>
      <c r="SIE13" s="160"/>
      <c r="SIF13" s="160"/>
      <c r="SIG13" s="160"/>
      <c r="SIH13" s="160"/>
      <c r="SII13" s="160"/>
      <c r="SIJ13" s="160"/>
      <c r="SIK13" s="160"/>
      <c r="SIL13" s="160"/>
      <c r="SIM13" s="160"/>
      <c r="SIN13" s="160"/>
      <c r="SIO13" s="160"/>
      <c r="SIP13" s="160"/>
      <c r="SIQ13" s="160"/>
      <c r="SIR13" s="160"/>
      <c r="SIS13" s="160"/>
      <c r="SIT13" s="160"/>
      <c r="SIU13" s="160"/>
      <c r="SIV13" s="160"/>
      <c r="SIW13" s="160"/>
      <c r="SIX13" s="160"/>
      <c r="SIY13" s="160"/>
      <c r="SIZ13" s="160"/>
      <c r="SJA13" s="160"/>
      <c r="SJB13" s="160"/>
      <c r="SJC13" s="160"/>
      <c r="SJD13" s="160"/>
      <c r="SJE13" s="160"/>
      <c r="SJF13" s="160"/>
      <c r="SJG13" s="160"/>
      <c r="SJH13" s="160"/>
      <c r="SJI13" s="160"/>
      <c r="SJJ13" s="160"/>
      <c r="SJK13" s="160"/>
      <c r="SJL13" s="160"/>
      <c r="SJM13" s="160"/>
      <c r="SJN13" s="160"/>
      <c r="SJO13" s="160"/>
      <c r="SJP13" s="160"/>
      <c r="SJQ13" s="160"/>
      <c r="SJR13" s="160"/>
      <c r="SJS13" s="160"/>
      <c r="SJT13" s="160"/>
      <c r="SJU13" s="160"/>
      <c r="SJV13" s="160"/>
      <c r="SJW13" s="160"/>
      <c r="SJX13" s="160"/>
      <c r="SJY13" s="160"/>
      <c r="SJZ13" s="160"/>
      <c r="SKA13" s="160"/>
      <c r="SKB13" s="160"/>
      <c r="SKC13" s="160"/>
      <c r="SKD13" s="160"/>
      <c r="SKE13" s="160"/>
      <c r="SKF13" s="160"/>
      <c r="SKG13" s="160"/>
      <c r="SKH13" s="160"/>
      <c r="SKI13" s="160"/>
      <c r="SKJ13" s="160"/>
      <c r="SKK13" s="160"/>
      <c r="SKL13" s="160"/>
      <c r="SKM13" s="160"/>
      <c r="SKN13" s="160"/>
      <c r="SKO13" s="160"/>
      <c r="SKP13" s="160"/>
      <c r="SKQ13" s="160"/>
      <c r="SKR13" s="160"/>
      <c r="SKS13" s="160"/>
      <c r="SKT13" s="160"/>
      <c r="SKU13" s="160"/>
      <c r="SKV13" s="160"/>
      <c r="SKW13" s="160"/>
      <c r="SKX13" s="160"/>
      <c r="SKY13" s="160"/>
      <c r="SKZ13" s="160"/>
      <c r="SLA13" s="160"/>
      <c r="SLB13" s="160"/>
      <c r="SLC13" s="160"/>
      <c r="SLD13" s="160"/>
      <c r="SLE13" s="160"/>
      <c r="SLF13" s="160"/>
      <c r="SLG13" s="160"/>
      <c r="SLH13" s="160"/>
      <c r="SLI13" s="160"/>
      <c r="SLJ13" s="160"/>
      <c r="SLK13" s="160"/>
      <c r="SLL13" s="160"/>
      <c r="SLM13" s="160"/>
      <c r="SLN13" s="160"/>
      <c r="SLO13" s="160"/>
      <c r="SLP13" s="160"/>
      <c r="SLQ13" s="160"/>
      <c r="SLR13" s="160"/>
      <c r="SLS13" s="160"/>
      <c r="SLT13" s="160"/>
      <c r="SLU13" s="160"/>
      <c r="SLV13" s="160"/>
      <c r="SLW13" s="160"/>
      <c r="SLX13" s="160"/>
      <c r="SLY13" s="160"/>
      <c r="SLZ13" s="160"/>
      <c r="SMA13" s="160"/>
      <c r="SMB13" s="160"/>
      <c r="SMC13" s="160"/>
      <c r="SMD13" s="160"/>
      <c r="SME13" s="160"/>
      <c r="SMF13" s="160"/>
      <c r="SMG13" s="160"/>
      <c r="SMH13" s="160"/>
      <c r="SMI13" s="160"/>
      <c r="SMJ13" s="160"/>
      <c r="SMK13" s="160"/>
      <c r="SML13" s="160"/>
      <c r="SMM13" s="160"/>
      <c r="SMN13" s="160"/>
      <c r="SMO13" s="160"/>
      <c r="SMP13" s="160"/>
      <c r="SMQ13" s="160"/>
      <c r="SMR13" s="160"/>
      <c r="SMS13" s="160"/>
      <c r="SMT13" s="160"/>
      <c r="SMU13" s="160"/>
      <c r="SMV13" s="160"/>
      <c r="SMW13" s="160"/>
      <c r="SMX13" s="160"/>
      <c r="SMY13" s="160"/>
      <c r="SMZ13" s="160"/>
      <c r="SNA13" s="160"/>
      <c r="SNB13" s="160"/>
      <c r="SNC13" s="160"/>
      <c r="SND13" s="160"/>
      <c r="SNE13" s="160"/>
      <c r="SNF13" s="160"/>
      <c r="SNG13" s="160"/>
      <c r="SNH13" s="160"/>
      <c r="SNI13" s="160"/>
      <c r="SNJ13" s="160"/>
      <c r="SNK13" s="160"/>
      <c r="SNL13" s="160"/>
      <c r="SNM13" s="160"/>
      <c r="SNN13" s="160"/>
      <c r="SNO13" s="160"/>
      <c r="SNP13" s="160"/>
      <c r="SNQ13" s="160"/>
      <c r="SNR13" s="160"/>
      <c r="SNS13" s="160"/>
      <c r="SNT13" s="160"/>
      <c r="SNU13" s="160"/>
      <c r="SNV13" s="160"/>
      <c r="SNW13" s="160"/>
      <c r="SNX13" s="160"/>
      <c r="SNY13" s="160"/>
      <c r="SNZ13" s="160"/>
      <c r="SOA13" s="160"/>
      <c r="SOB13" s="160"/>
      <c r="SOC13" s="160"/>
      <c r="SOD13" s="160"/>
      <c r="SOE13" s="160"/>
      <c r="SOF13" s="160"/>
      <c r="SOG13" s="160"/>
      <c r="SOH13" s="160"/>
      <c r="SOI13" s="160"/>
      <c r="SOJ13" s="160"/>
      <c r="SOK13" s="160"/>
      <c r="SOL13" s="160"/>
      <c r="SOM13" s="160"/>
      <c r="SON13" s="160"/>
      <c r="SOO13" s="160"/>
      <c r="SOP13" s="160"/>
      <c r="SOQ13" s="160"/>
      <c r="SOR13" s="160"/>
      <c r="SOS13" s="160"/>
      <c r="SOT13" s="160"/>
      <c r="SOU13" s="160"/>
      <c r="SOV13" s="160"/>
      <c r="SOW13" s="160"/>
      <c r="SOX13" s="160"/>
      <c r="SOY13" s="160"/>
      <c r="SOZ13" s="160"/>
      <c r="SPA13" s="160"/>
      <c r="SPB13" s="160"/>
      <c r="SPC13" s="160"/>
      <c r="SPD13" s="160"/>
      <c r="SPE13" s="160"/>
      <c r="SPF13" s="160"/>
      <c r="SPG13" s="160"/>
      <c r="SPH13" s="160"/>
      <c r="SPI13" s="160"/>
      <c r="SPJ13" s="160"/>
      <c r="SPK13" s="160"/>
      <c r="SPL13" s="160"/>
      <c r="SPM13" s="160"/>
      <c r="SPN13" s="160"/>
      <c r="SPO13" s="160"/>
      <c r="SPP13" s="160"/>
      <c r="SPQ13" s="160"/>
      <c r="SPR13" s="160"/>
      <c r="SPS13" s="160"/>
      <c r="SPT13" s="160"/>
      <c r="SPU13" s="160"/>
      <c r="SPV13" s="160"/>
      <c r="SPW13" s="160"/>
      <c r="SPX13" s="160"/>
      <c r="SPY13" s="160"/>
      <c r="SPZ13" s="160"/>
      <c r="SQA13" s="160"/>
      <c r="SQB13" s="160"/>
      <c r="SQC13" s="160"/>
      <c r="SQD13" s="160"/>
      <c r="SQE13" s="160"/>
      <c r="SQF13" s="160"/>
      <c r="SQG13" s="160"/>
      <c r="SQH13" s="160"/>
      <c r="SQI13" s="160"/>
      <c r="SQJ13" s="160"/>
      <c r="SQK13" s="160"/>
      <c r="SQL13" s="160"/>
      <c r="SQM13" s="160"/>
      <c r="SQN13" s="160"/>
      <c r="SQO13" s="160"/>
      <c r="SQP13" s="160"/>
      <c r="SQQ13" s="160"/>
      <c r="SQR13" s="160"/>
      <c r="SQS13" s="160"/>
      <c r="SQT13" s="160"/>
      <c r="SQU13" s="160"/>
      <c r="SQV13" s="160"/>
      <c r="SQW13" s="160"/>
      <c r="SQX13" s="160"/>
      <c r="SQY13" s="160"/>
      <c r="SQZ13" s="160"/>
      <c r="SRA13" s="160"/>
      <c r="SRB13" s="160"/>
      <c r="SRC13" s="160"/>
      <c r="SRD13" s="160"/>
      <c r="SRE13" s="160"/>
      <c r="SRF13" s="160"/>
      <c r="SRG13" s="160"/>
      <c r="SRH13" s="160"/>
      <c r="SRI13" s="160"/>
      <c r="SRJ13" s="160"/>
      <c r="SRK13" s="160"/>
      <c r="SRL13" s="160"/>
      <c r="SRM13" s="160"/>
      <c r="SRN13" s="160"/>
      <c r="SRO13" s="160"/>
      <c r="SRP13" s="160"/>
      <c r="SRQ13" s="160"/>
      <c r="SRR13" s="160"/>
      <c r="SRS13" s="160"/>
      <c r="SRT13" s="160"/>
      <c r="SRU13" s="160"/>
      <c r="SRV13" s="160"/>
      <c r="SRW13" s="160"/>
      <c r="SRX13" s="160"/>
      <c r="SRY13" s="160"/>
      <c r="SRZ13" s="160"/>
      <c r="SSA13" s="160"/>
      <c r="SSB13" s="160"/>
      <c r="SSC13" s="160"/>
      <c r="SSD13" s="160"/>
      <c r="SSE13" s="160"/>
      <c r="SSF13" s="160"/>
      <c r="SSG13" s="160"/>
      <c r="SSH13" s="160"/>
      <c r="SSI13" s="160"/>
      <c r="SSJ13" s="160"/>
      <c r="SSK13" s="160"/>
      <c r="SSL13" s="160"/>
      <c r="SSM13" s="160"/>
      <c r="SSN13" s="160"/>
      <c r="SSO13" s="160"/>
      <c r="SSP13" s="160"/>
      <c r="SSQ13" s="160"/>
      <c r="SSR13" s="160"/>
      <c r="SSS13" s="160"/>
      <c r="SST13" s="160"/>
      <c r="SSU13" s="160"/>
      <c r="SSV13" s="160"/>
      <c r="SSW13" s="160"/>
      <c r="SSX13" s="160"/>
      <c r="SSY13" s="160"/>
      <c r="SSZ13" s="160"/>
      <c r="STA13" s="160"/>
      <c r="STB13" s="160"/>
      <c r="STC13" s="160"/>
      <c r="STD13" s="160"/>
      <c r="STE13" s="160"/>
      <c r="STF13" s="160"/>
      <c r="STG13" s="160"/>
      <c r="STH13" s="160"/>
      <c r="STI13" s="160"/>
      <c r="STJ13" s="160"/>
      <c r="STK13" s="160"/>
      <c r="STL13" s="160"/>
      <c r="STM13" s="160"/>
      <c r="STN13" s="160"/>
      <c r="STO13" s="160"/>
      <c r="STP13" s="160"/>
      <c r="STQ13" s="160"/>
      <c r="STR13" s="160"/>
      <c r="STS13" s="160"/>
      <c r="STT13" s="160"/>
      <c r="STU13" s="160"/>
      <c r="STV13" s="160"/>
      <c r="STW13" s="160"/>
      <c r="STX13" s="160"/>
      <c r="STY13" s="160"/>
      <c r="STZ13" s="160"/>
      <c r="SUA13" s="160"/>
      <c r="SUB13" s="160"/>
      <c r="SUC13" s="160"/>
      <c r="SUD13" s="160"/>
      <c r="SUE13" s="160"/>
      <c r="SUF13" s="160"/>
      <c r="SUG13" s="160"/>
      <c r="SUH13" s="160"/>
      <c r="SUI13" s="160"/>
      <c r="SUJ13" s="160"/>
      <c r="SUK13" s="160"/>
      <c r="SUL13" s="160"/>
      <c r="SUM13" s="160"/>
      <c r="SUN13" s="160"/>
      <c r="SUO13" s="160"/>
      <c r="SUP13" s="160"/>
      <c r="SUQ13" s="160"/>
      <c r="SUR13" s="160"/>
      <c r="SUS13" s="160"/>
      <c r="SUT13" s="160"/>
      <c r="SUU13" s="160"/>
      <c r="SUV13" s="160"/>
      <c r="SUW13" s="160"/>
      <c r="SUX13" s="160"/>
      <c r="SUY13" s="160"/>
      <c r="SUZ13" s="160"/>
      <c r="SVA13" s="160"/>
      <c r="SVB13" s="160"/>
      <c r="SVC13" s="160"/>
      <c r="SVD13" s="160"/>
      <c r="SVE13" s="160"/>
      <c r="SVF13" s="160"/>
      <c r="SVG13" s="160"/>
      <c r="SVH13" s="160"/>
      <c r="SVI13" s="160"/>
      <c r="SVJ13" s="160"/>
      <c r="SVK13" s="160"/>
      <c r="SVL13" s="160"/>
      <c r="SVM13" s="160"/>
      <c r="SVN13" s="160"/>
      <c r="SVO13" s="160"/>
      <c r="SVP13" s="160"/>
      <c r="SVQ13" s="160"/>
      <c r="SVR13" s="160"/>
      <c r="SVS13" s="160"/>
      <c r="SVT13" s="160"/>
      <c r="SVU13" s="160"/>
      <c r="SVV13" s="160"/>
      <c r="SVW13" s="160"/>
      <c r="SVX13" s="160"/>
      <c r="SVY13" s="160"/>
      <c r="SVZ13" s="160"/>
      <c r="SWA13" s="160"/>
      <c r="SWB13" s="160"/>
      <c r="SWC13" s="160"/>
      <c r="SWD13" s="160"/>
      <c r="SWE13" s="160"/>
      <c r="SWF13" s="160"/>
      <c r="SWG13" s="160"/>
      <c r="SWH13" s="160"/>
      <c r="SWI13" s="160"/>
      <c r="SWJ13" s="160"/>
      <c r="SWK13" s="160"/>
      <c r="SWL13" s="160"/>
      <c r="SWM13" s="160"/>
      <c r="SWN13" s="160"/>
      <c r="SWO13" s="160"/>
      <c r="SWP13" s="160"/>
      <c r="SWQ13" s="160"/>
      <c r="SWR13" s="160"/>
      <c r="SWS13" s="160"/>
      <c r="SWT13" s="160"/>
      <c r="SWU13" s="160"/>
      <c r="SWV13" s="160"/>
      <c r="SWW13" s="160"/>
      <c r="SWX13" s="160"/>
      <c r="SWY13" s="160"/>
      <c r="SWZ13" s="160"/>
      <c r="SXA13" s="160"/>
      <c r="SXB13" s="160"/>
      <c r="SXC13" s="160"/>
      <c r="SXD13" s="160"/>
      <c r="SXE13" s="160"/>
      <c r="SXF13" s="160"/>
      <c r="SXG13" s="160"/>
      <c r="SXH13" s="160"/>
      <c r="SXI13" s="160"/>
      <c r="SXJ13" s="160"/>
      <c r="SXK13" s="160"/>
      <c r="SXL13" s="160"/>
      <c r="SXM13" s="160"/>
      <c r="SXN13" s="160"/>
      <c r="SXO13" s="160"/>
      <c r="SXP13" s="160"/>
      <c r="SXQ13" s="160"/>
      <c r="SXR13" s="160"/>
      <c r="SXS13" s="160"/>
      <c r="SXT13" s="160"/>
      <c r="SXU13" s="160"/>
      <c r="SXV13" s="160"/>
      <c r="SXW13" s="160"/>
      <c r="SXX13" s="160"/>
      <c r="SXY13" s="160"/>
      <c r="SXZ13" s="160"/>
      <c r="SYA13" s="160"/>
      <c r="SYB13" s="160"/>
      <c r="SYC13" s="160"/>
      <c r="SYD13" s="160"/>
      <c r="SYE13" s="160"/>
      <c r="SYF13" s="160"/>
      <c r="SYG13" s="160"/>
      <c r="SYH13" s="160"/>
      <c r="SYI13" s="160"/>
      <c r="SYJ13" s="160"/>
      <c r="SYK13" s="160"/>
      <c r="SYL13" s="160"/>
      <c r="SYM13" s="160"/>
      <c r="SYN13" s="160"/>
      <c r="SYO13" s="160"/>
      <c r="SYP13" s="160"/>
      <c r="SYQ13" s="160"/>
      <c r="SYR13" s="160"/>
      <c r="SYS13" s="160"/>
      <c r="SYT13" s="160"/>
      <c r="SYU13" s="160"/>
      <c r="SYV13" s="160"/>
      <c r="SYW13" s="160"/>
      <c r="SYX13" s="160"/>
      <c r="SYY13" s="160"/>
      <c r="SYZ13" s="160"/>
      <c r="SZA13" s="160"/>
      <c r="SZB13" s="160"/>
      <c r="SZC13" s="160"/>
      <c r="SZD13" s="160"/>
      <c r="SZE13" s="160"/>
      <c r="SZF13" s="160"/>
      <c r="SZG13" s="160"/>
      <c r="SZH13" s="160"/>
      <c r="SZI13" s="160"/>
      <c r="SZJ13" s="160"/>
      <c r="SZK13" s="160"/>
      <c r="SZL13" s="160"/>
      <c r="SZM13" s="160"/>
      <c r="SZN13" s="160"/>
      <c r="SZO13" s="160"/>
      <c r="SZP13" s="160"/>
      <c r="SZQ13" s="160"/>
      <c r="SZR13" s="160"/>
      <c r="SZS13" s="160"/>
      <c r="SZT13" s="160"/>
      <c r="SZU13" s="160"/>
      <c r="SZV13" s="160"/>
      <c r="SZW13" s="160"/>
      <c r="SZX13" s="160"/>
      <c r="SZY13" s="160"/>
      <c r="SZZ13" s="160"/>
      <c r="TAA13" s="160"/>
      <c r="TAB13" s="160"/>
      <c r="TAC13" s="160"/>
      <c r="TAD13" s="160"/>
      <c r="TAE13" s="160"/>
      <c r="TAF13" s="160"/>
      <c r="TAG13" s="160"/>
      <c r="TAH13" s="160"/>
      <c r="TAI13" s="160"/>
      <c r="TAJ13" s="160"/>
      <c r="TAK13" s="160"/>
      <c r="TAL13" s="160"/>
      <c r="TAM13" s="160"/>
      <c r="TAN13" s="160"/>
      <c r="TAO13" s="160"/>
      <c r="TAP13" s="160"/>
      <c r="TAQ13" s="160"/>
      <c r="TAR13" s="160"/>
      <c r="TAS13" s="160"/>
      <c r="TAT13" s="160"/>
      <c r="TAU13" s="160"/>
      <c r="TAV13" s="160"/>
      <c r="TAW13" s="160"/>
      <c r="TAX13" s="160"/>
      <c r="TAY13" s="160"/>
      <c r="TAZ13" s="160"/>
      <c r="TBA13" s="160"/>
      <c r="TBB13" s="160"/>
      <c r="TBC13" s="160"/>
      <c r="TBD13" s="160"/>
      <c r="TBE13" s="160"/>
      <c r="TBF13" s="160"/>
      <c r="TBG13" s="160"/>
      <c r="TBH13" s="160"/>
      <c r="TBI13" s="160"/>
      <c r="TBJ13" s="160"/>
      <c r="TBK13" s="160"/>
      <c r="TBL13" s="160"/>
      <c r="TBM13" s="160"/>
      <c r="TBN13" s="160"/>
      <c r="TBO13" s="160"/>
      <c r="TBP13" s="160"/>
      <c r="TBQ13" s="160"/>
      <c r="TBR13" s="160"/>
      <c r="TBS13" s="160"/>
      <c r="TBT13" s="160"/>
      <c r="TBU13" s="160"/>
      <c r="TBV13" s="160"/>
      <c r="TBW13" s="160"/>
      <c r="TBX13" s="160"/>
      <c r="TBY13" s="160"/>
      <c r="TBZ13" s="160"/>
      <c r="TCA13" s="160"/>
      <c r="TCB13" s="160"/>
      <c r="TCC13" s="160"/>
      <c r="TCD13" s="160"/>
      <c r="TCE13" s="160"/>
      <c r="TCF13" s="160"/>
      <c r="TCG13" s="160"/>
      <c r="TCH13" s="160"/>
      <c r="TCI13" s="160"/>
      <c r="TCJ13" s="160"/>
      <c r="TCK13" s="160"/>
      <c r="TCL13" s="160"/>
      <c r="TCM13" s="160"/>
      <c r="TCN13" s="160"/>
      <c r="TCO13" s="160"/>
      <c r="TCP13" s="160"/>
      <c r="TCQ13" s="160"/>
      <c r="TCR13" s="160"/>
      <c r="TCS13" s="160"/>
      <c r="TCT13" s="160"/>
      <c r="TCU13" s="160"/>
      <c r="TCV13" s="160"/>
      <c r="TCW13" s="160"/>
      <c r="TCX13" s="160"/>
      <c r="TCY13" s="160"/>
      <c r="TCZ13" s="160"/>
      <c r="TDA13" s="160"/>
      <c r="TDB13" s="160"/>
      <c r="TDC13" s="160"/>
      <c r="TDD13" s="160"/>
      <c r="TDE13" s="160"/>
      <c r="TDF13" s="160"/>
      <c r="TDG13" s="160"/>
      <c r="TDH13" s="160"/>
      <c r="TDI13" s="160"/>
      <c r="TDJ13" s="160"/>
      <c r="TDK13" s="160"/>
      <c r="TDL13" s="160"/>
      <c r="TDM13" s="160"/>
      <c r="TDN13" s="160"/>
      <c r="TDO13" s="160"/>
      <c r="TDP13" s="160"/>
      <c r="TDQ13" s="160"/>
      <c r="TDR13" s="160"/>
      <c r="TDS13" s="160"/>
      <c r="TDT13" s="160"/>
      <c r="TDU13" s="160"/>
      <c r="TDV13" s="160"/>
      <c r="TDW13" s="160"/>
      <c r="TDX13" s="160"/>
      <c r="TDY13" s="160"/>
      <c r="TDZ13" s="160"/>
      <c r="TEA13" s="160"/>
      <c r="TEB13" s="160"/>
      <c r="TEC13" s="160"/>
      <c r="TED13" s="160"/>
      <c r="TEE13" s="160"/>
      <c r="TEF13" s="160"/>
      <c r="TEG13" s="160"/>
      <c r="TEH13" s="160"/>
      <c r="TEI13" s="160"/>
      <c r="TEJ13" s="160"/>
      <c r="TEK13" s="160"/>
      <c r="TEL13" s="160"/>
      <c r="TEM13" s="160"/>
      <c r="TEN13" s="160"/>
      <c r="TEO13" s="160"/>
      <c r="TEP13" s="160"/>
      <c r="TEQ13" s="160"/>
      <c r="TER13" s="160"/>
      <c r="TES13" s="160"/>
      <c r="TET13" s="160"/>
      <c r="TEU13" s="160"/>
      <c r="TEV13" s="160"/>
      <c r="TEW13" s="160"/>
      <c r="TEX13" s="160"/>
      <c r="TEY13" s="160"/>
      <c r="TEZ13" s="160"/>
      <c r="TFA13" s="160"/>
      <c r="TFB13" s="160"/>
      <c r="TFC13" s="160"/>
      <c r="TFD13" s="160"/>
      <c r="TFE13" s="160"/>
      <c r="TFF13" s="160"/>
      <c r="TFG13" s="160"/>
      <c r="TFH13" s="160"/>
      <c r="TFI13" s="160"/>
      <c r="TFJ13" s="160"/>
      <c r="TFK13" s="160"/>
      <c r="TFL13" s="160"/>
      <c r="TFM13" s="160"/>
      <c r="TFN13" s="160"/>
      <c r="TFO13" s="160"/>
      <c r="TFP13" s="160"/>
      <c r="TFQ13" s="160"/>
      <c r="TFR13" s="160"/>
      <c r="TFS13" s="160"/>
      <c r="TFT13" s="160"/>
      <c r="TFU13" s="160"/>
      <c r="TFV13" s="160"/>
      <c r="TFW13" s="160"/>
      <c r="TFX13" s="160"/>
      <c r="TFY13" s="160"/>
      <c r="TFZ13" s="160"/>
      <c r="TGA13" s="160"/>
      <c r="TGB13" s="160"/>
      <c r="TGC13" s="160"/>
      <c r="TGD13" s="160"/>
      <c r="TGE13" s="160"/>
      <c r="TGF13" s="160"/>
      <c r="TGG13" s="160"/>
      <c r="TGH13" s="160"/>
      <c r="TGI13" s="160"/>
      <c r="TGJ13" s="160"/>
      <c r="TGK13" s="160"/>
      <c r="TGL13" s="160"/>
      <c r="TGM13" s="160"/>
      <c r="TGN13" s="160"/>
      <c r="TGO13" s="160"/>
      <c r="TGP13" s="160"/>
      <c r="TGQ13" s="160"/>
      <c r="TGR13" s="160"/>
      <c r="TGS13" s="160"/>
      <c r="TGT13" s="160"/>
      <c r="TGU13" s="160"/>
      <c r="TGV13" s="160"/>
      <c r="TGW13" s="160"/>
      <c r="TGX13" s="160"/>
      <c r="TGY13" s="160"/>
      <c r="TGZ13" s="160"/>
      <c r="THA13" s="160"/>
      <c r="THB13" s="160"/>
      <c r="THC13" s="160"/>
      <c r="THD13" s="160"/>
      <c r="THE13" s="160"/>
      <c r="THF13" s="160"/>
      <c r="THG13" s="160"/>
      <c r="THH13" s="160"/>
      <c r="THI13" s="160"/>
      <c r="THJ13" s="160"/>
      <c r="THK13" s="160"/>
      <c r="THL13" s="160"/>
      <c r="THM13" s="160"/>
      <c r="THN13" s="160"/>
      <c r="THO13" s="160"/>
      <c r="THP13" s="160"/>
      <c r="THQ13" s="160"/>
      <c r="THR13" s="160"/>
      <c r="THS13" s="160"/>
      <c r="THT13" s="160"/>
      <c r="THU13" s="160"/>
      <c r="THV13" s="160"/>
      <c r="THW13" s="160"/>
      <c r="THX13" s="160"/>
      <c r="THY13" s="160"/>
      <c r="THZ13" s="160"/>
      <c r="TIA13" s="160"/>
      <c r="TIB13" s="160"/>
      <c r="TIC13" s="160"/>
      <c r="TID13" s="160"/>
      <c r="TIE13" s="160"/>
      <c r="TIF13" s="160"/>
      <c r="TIG13" s="160"/>
      <c r="TIH13" s="160"/>
      <c r="TII13" s="160"/>
      <c r="TIJ13" s="160"/>
      <c r="TIK13" s="160"/>
      <c r="TIL13" s="160"/>
      <c r="TIM13" s="160"/>
      <c r="TIN13" s="160"/>
      <c r="TIO13" s="160"/>
      <c r="TIP13" s="160"/>
      <c r="TIQ13" s="160"/>
      <c r="TIR13" s="160"/>
      <c r="TIS13" s="160"/>
      <c r="TIT13" s="160"/>
      <c r="TIU13" s="160"/>
      <c r="TIV13" s="160"/>
      <c r="TIW13" s="160"/>
      <c r="TIX13" s="160"/>
      <c r="TIY13" s="160"/>
      <c r="TIZ13" s="160"/>
      <c r="TJA13" s="160"/>
      <c r="TJB13" s="160"/>
      <c r="TJC13" s="160"/>
      <c r="TJD13" s="160"/>
      <c r="TJE13" s="160"/>
      <c r="TJF13" s="160"/>
      <c r="TJG13" s="160"/>
      <c r="TJH13" s="160"/>
      <c r="TJI13" s="160"/>
      <c r="TJJ13" s="160"/>
      <c r="TJK13" s="160"/>
      <c r="TJL13" s="160"/>
      <c r="TJM13" s="160"/>
      <c r="TJN13" s="160"/>
      <c r="TJO13" s="160"/>
      <c r="TJP13" s="160"/>
      <c r="TJQ13" s="160"/>
      <c r="TJR13" s="160"/>
      <c r="TJS13" s="160"/>
      <c r="TJT13" s="160"/>
      <c r="TJU13" s="160"/>
      <c r="TJV13" s="160"/>
      <c r="TJW13" s="160"/>
      <c r="TJX13" s="160"/>
      <c r="TJY13" s="160"/>
      <c r="TJZ13" s="160"/>
      <c r="TKA13" s="160"/>
      <c r="TKB13" s="160"/>
      <c r="TKC13" s="160"/>
      <c r="TKD13" s="160"/>
      <c r="TKE13" s="160"/>
      <c r="TKF13" s="160"/>
      <c r="TKG13" s="160"/>
      <c r="TKH13" s="160"/>
      <c r="TKI13" s="160"/>
      <c r="TKJ13" s="160"/>
      <c r="TKK13" s="160"/>
      <c r="TKL13" s="160"/>
      <c r="TKM13" s="160"/>
      <c r="TKN13" s="160"/>
      <c r="TKO13" s="160"/>
      <c r="TKP13" s="160"/>
      <c r="TKQ13" s="160"/>
      <c r="TKR13" s="160"/>
      <c r="TKS13" s="160"/>
      <c r="TKT13" s="160"/>
      <c r="TKU13" s="160"/>
      <c r="TKV13" s="160"/>
      <c r="TKW13" s="160"/>
      <c r="TKX13" s="160"/>
      <c r="TKY13" s="160"/>
      <c r="TKZ13" s="160"/>
      <c r="TLA13" s="160"/>
      <c r="TLB13" s="160"/>
      <c r="TLC13" s="160"/>
      <c r="TLD13" s="160"/>
      <c r="TLE13" s="160"/>
      <c r="TLF13" s="160"/>
      <c r="TLG13" s="160"/>
      <c r="TLH13" s="160"/>
      <c r="TLI13" s="160"/>
      <c r="TLJ13" s="160"/>
      <c r="TLK13" s="160"/>
      <c r="TLL13" s="160"/>
      <c r="TLM13" s="160"/>
      <c r="TLN13" s="160"/>
      <c r="TLO13" s="160"/>
      <c r="TLP13" s="160"/>
      <c r="TLQ13" s="160"/>
      <c r="TLR13" s="160"/>
      <c r="TLS13" s="160"/>
      <c r="TLT13" s="160"/>
      <c r="TLU13" s="160"/>
      <c r="TLV13" s="160"/>
      <c r="TLW13" s="160"/>
      <c r="TLX13" s="160"/>
      <c r="TLY13" s="160"/>
      <c r="TLZ13" s="160"/>
      <c r="TMA13" s="160"/>
      <c r="TMB13" s="160"/>
      <c r="TMC13" s="160"/>
      <c r="TMD13" s="160"/>
      <c r="TME13" s="160"/>
      <c r="TMF13" s="160"/>
      <c r="TMG13" s="160"/>
      <c r="TMH13" s="160"/>
      <c r="TMI13" s="160"/>
      <c r="TMJ13" s="160"/>
      <c r="TMK13" s="160"/>
      <c r="TML13" s="160"/>
      <c r="TMM13" s="160"/>
      <c r="TMN13" s="160"/>
      <c r="TMO13" s="160"/>
      <c r="TMP13" s="160"/>
      <c r="TMQ13" s="160"/>
      <c r="TMR13" s="160"/>
      <c r="TMS13" s="160"/>
      <c r="TMT13" s="160"/>
      <c r="TMU13" s="160"/>
      <c r="TMV13" s="160"/>
      <c r="TMW13" s="160"/>
      <c r="TMX13" s="160"/>
      <c r="TMY13" s="160"/>
      <c r="TMZ13" s="160"/>
      <c r="TNA13" s="160"/>
      <c r="TNB13" s="160"/>
      <c r="TNC13" s="160"/>
      <c r="TND13" s="160"/>
      <c r="TNE13" s="160"/>
      <c r="TNF13" s="160"/>
      <c r="TNG13" s="160"/>
      <c r="TNH13" s="160"/>
      <c r="TNI13" s="160"/>
      <c r="TNJ13" s="160"/>
      <c r="TNK13" s="160"/>
      <c r="TNL13" s="160"/>
      <c r="TNM13" s="160"/>
      <c r="TNN13" s="160"/>
      <c r="TNO13" s="160"/>
      <c r="TNP13" s="160"/>
      <c r="TNQ13" s="160"/>
      <c r="TNR13" s="160"/>
      <c r="TNS13" s="160"/>
      <c r="TNT13" s="160"/>
      <c r="TNU13" s="160"/>
      <c r="TNV13" s="160"/>
      <c r="TNW13" s="160"/>
      <c r="TNX13" s="160"/>
      <c r="TNY13" s="160"/>
      <c r="TNZ13" s="160"/>
      <c r="TOA13" s="160"/>
      <c r="TOB13" s="160"/>
      <c r="TOC13" s="160"/>
      <c r="TOD13" s="160"/>
      <c r="TOE13" s="160"/>
      <c r="TOF13" s="160"/>
      <c r="TOG13" s="160"/>
      <c r="TOH13" s="160"/>
      <c r="TOI13" s="160"/>
      <c r="TOJ13" s="160"/>
      <c r="TOK13" s="160"/>
      <c r="TOL13" s="160"/>
      <c r="TOM13" s="160"/>
      <c r="TON13" s="160"/>
      <c r="TOO13" s="160"/>
      <c r="TOP13" s="160"/>
      <c r="TOQ13" s="160"/>
      <c r="TOR13" s="160"/>
      <c r="TOS13" s="160"/>
      <c r="TOT13" s="160"/>
      <c r="TOU13" s="160"/>
      <c r="TOV13" s="160"/>
      <c r="TOW13" s="160"/>
      <c r="TOX13" s="160"/>
      <c r="TOY13" s="160"/>
      <c r="TOZ13" s="160"/>
      <c r="TPA13" s="160"/>
      <c r="TPB13" s="160"/>
      <c r="TPC13" s="160"/>
      <c r="TPD13" s="160"/>
      <c r="TPE13" s="160"/>
      <c r="TPF13" s="160"/>
      <c r="TPG13" s="160"/>
      <c r="TPH13" s="160"/>
      <c r="TPI13" s="160"/>
      <c r="TPJ13" s="160"/>
      <c r="TPK13" s="160"/>
      <c r="TPL13" s="160"/>
      <c r="TPM13" s="160"/>
      <c r="TPN13" s="160"/>
      <c r="TPO13" s="160"/>
      <c r="TPP13" s="160"/>
      <c r="TPQ13" s="160"/>
      <c r="TPR13" s="160"/>
      <c r="TPS13" s="160"/>
      <c r="TPT13" s="160"/>
      <c r="TPU13" s="160"/>
      <c r="TPV13" s="160"/>
      <c r="TPW13" s="160"/>
      <c r="TPX13" s="160"/>
      <c r="TPY13" s="160"/>
      <c r="TPZ13" s="160"/>
      <c r="TQA13" s="160"/>
      <c r="TQB13" s="160"/>
      <c r="TQC13" s="160"/>
      <c r="TQD13" s="160"/>
      <c r="TQE13" s="160"/>
      <c r="TQF13" s="160"/>
      <c r="TQG13" s="160"/>
      <c r="TQH13" s="160"/>
      <c r="TQI13" s="160"/>
      <c r="TQJ13" s="160"/>
      <c r="TQK13" s="160"/>
      <c r="TQL13" s="160"/>
      <c r="TQM13" s="160"/>
      <c r="TQN13" s="160"/>
      <c r="TQO13" s="160"/>
      <c r="TQP13" s="160"/>
      <c r="TQQ13" s="160"/>
      <c r="TQR13" s="160"/>
      <c r="TQS13" s="160"/>
      <c r="TQT13" s="160"/>
      <c r="TQU13" s="160"/>
      <c r="TQV13" s="160"/>
      <c r="TQW13" s="160"/>
      <c r="TQX13" s="160"/>
      <c r="TQY13" s="160"/>
      <c r="TQZ13" s="160"/>
      <c r="TRA13" s="160"/>
      <c r="TRB13" s="160"/>
      <c r="TRC13" s="160"/>
      <c r="TRD13" s="160"/>
      <c r="TRE13" s="160"/>
      <c r="TRF13" s="160"/>
      <c r="TRG13" s="160"/>
      <c r="TRH13" s="160"/>
      <c r="TRI13" s="160"/>
      <c r="TRJ13" s="160"/>
      <c r="TRK13" s="160"/>
      <c r="TRL13" s="160"/>
      <c r="TRM13" s="160"/>
      <c r="TRN13" s="160"/>
      <c r="TRO13" s="160"/>
      <c r="TRP13" s="160"/>
      <c r="TRQ13" s="160"/>
      <c r="TRR13" s="160"/>
      <c r="TRS13" s="160"/>
      <c r="TRT13" s="160"/>
      <c r="TRU13" s="160"/>
      <c r="TRV13" s="160"/>
      <c r="TRW13" s="160"/>
      <c r="TRX13" s="160"/>
      <c r="TRY13" s="160"/>
      <c r="TRZ13" s="160"/>
      <c r="TSA13" s="160"/>
      <c r="TSB13" s="160"/>
      <c r="TSC13" s="160"/>
      <c r="TSD13" s="160"/>
      <c r="TSE13" s="160"/>
      <c r="TSF13" s="160"/>
      <c r="TSG13" s="160"/>
      <c r="TSH13" s="160"/>
      <c r="TSI13" s="160"/>
      <c r="TSJ13" s="160"/>
      <c r="TSK13" s="160"/>
      <c r="TSL13" s="160"/>
      <c r="TSM13" s="160"/>
      <c r="TSN13" s="160"/>
      <c r="TSO13" s="160"/>
      <c r="TSP13" s="160"/>
      <c r="TSQ13" s="160"/>
      <c r="TSR13" s="160"/>
      <c r="TSS13" s="160"/>
      <c r="TST13" s="160"/>
      <c r="TSU13" s="160"/>
      <c r="TSV13" s="160"/>
      <c r="TSW13" s="160"/>
      <c r="TSX13" s="160"/>
      <c r="TSY13" s="160"/>
      <c r="TSZ13" s="160"/>
      <c r="TTA13" s="160"/>
      <c r="TTB13" s="160"/>
      <c r="TTC13" s="160"/>
      <c r="TTD13" s="160"/>
      <c r="TTE13" s="160"/>
      <c r="TTF13" s="160"/>
      <c r="TTG13" s="160"/>
      <c r="TTH13" s="160"/>
      <c r="TTI13" s="160"/>
      <c r="TTJ13" s="160"/>
      <c r="TTK13" s="160"/>
      <c r="TTL13" s="160"/>
      <c r="TTM13" s="160"/>
      <c r="TTN13" s="160"/>
      <c r="TTO13" s="160"/>
      <c r="TTP13" s="160"/>
      <c r="TTQ13" s="160"/>
      <c r="TTR13" s="160"/>
      <c r="TTS13" s="160"/>
      <c r="TTT13" s="160"/>
      <c r="TTU13" s="160"/>
      <c r="TTV13" s="160"/>
      <c r="TTW13" s="160"/>
      <c r="TTX13" s="160"/>
      <c r="TTY13" s="160"/>
      <c r="TTZ13" s="160"/>
      <c r="TUA13" s="160"/>
      <c r="TUB13" s="160"/>
      <c r="TUC13" s="160"/>
      <c r="TUD13" s="160"/>
      <c r="TUE13" s="160"/>
      <c r="TUF13" s="160"/>
      <c r="TUG13" s="160"/>
      <c r="TUH13" s="160"/>
      <c r="TUI13" s="160"/>
      <c r="TUJ13" s="160"/>
      <c r="TUK13" s="160"/>
      <c r="TUL13" s="160"/>
      <c r="TUM13" s="160"/>
      <c r="TUN13" s="160"/>
      <c r="TUO13" s="160"/>
      <c r="TUP13" s="160"/>
      <c r="TUQ13" s="160"/>
      <c r="TUR13" s="160"/>
      <c r="TUS13" s="160"/>
      <c r="TUT13" s="160"/>
      <c r="TUU13" s="160"/>
      <c r="TUV13" s="160"/>
      <c r="TUW13" s="160"/>
      <c r="TUX13" s="160"/>
      <c r="TUY13" s="160"/>
      <c r="TUZ13" s="160"/>
      <c r="TVA13" s="160"/>
      <c r="TVB13" s="160"/>
      <c r="TVC13" s="160"/>
      <c r="TVD13" s="160"/>
      <c r="TVE13" s="160"/>
      <c r="TVF13" s="160"/>
      <c r="TVG13" s="160"/>
      <c r="TVH13" s="160"/>
      <c r="TVI13" s="160"/>
      <c r="TVJ13" s="160"/>
      <c r="TVK13" s="160"/>
      <c r="TVL13" s="160"/>
      <c r="TVM13" s="160"/>
      <c r="TVN13" s="160"/>
      <c r="TVO13" s="160"/>
      <c r="TVP13" s="160"/>
      <c r="TVQ13" s="160"/>
      <c r="TVR13" s="160"/>
      <c r="TVS13" s="160"/>
      <c r="TVT13" s="160"/>
      <c r="TVU13" s="160"/>
      <c r="TVV13" s="160"/>
      <c r="TVW13" s="160"/>
      <c r="TVX13" s="160"/>
      <c r="TVY13" s="160"/>
      <c r="TVZ13" s="160"/>
      <c r="TWA13" s="160"/>
      <c r="TWB13" s="160"/>
      <c r="TWC13" s="160"/>
      <c r="TWD13" s="160"/>
      <c r="TWE13" s="160"/>
      <c r="TWF13" s="160"/>
      <c r="TWG13" s="160"/>
      <c r="TWH13" s="160"/>
      <c r="TWI13" s="160"/>
      <c r="TWJ13" s="160"/>
      <c r="TWK13" s="160"/>
      <c r="TWL13" s="160"/>
      <c r="TWM13" s="160"/>
      <c r="TWN13" s="160"/>
      <c r="TWO13" s="160"/>
      <c r="TWP13" s="160"/>
      <c r="TWQ13" s="160"/>
      <c r="TWR13" s="160"/>
      <c r="TWS13" s="160"/>
      <c r="TWT13" s="160"/>
      <c r="TWU13" s="160"/>
      <c r="TWV13" s="160"/>
      <c r="TWW13" s="160"/>
      <c r="TWX13" s="160"/>
      <c r="TWY13" s="160"/>
      <c r="TWZ13" s="160"/>
      <c r="TXA13" s="160"/>
      <c r="TXB13" s="160"/>
      <c r="TXC13" s="160"/>
      <c r="TXD13" s="160"/>
      <c r="TXE13" s="160"/>
      <c r="TXF13" s="160"/>
      <c r="TXG13" s="160"/>
      <c r="TXH13" s="160"/>
      <c r="TXI13" s="160"/>
      <c r="TXJ13" s="160"/>
      <c r="TXK13" s="160"/>
      <c r="TXL13" s="160"/>
      <c r="TXM13" s="160"/>
      <c r="TXN13" s="160"/>
      <c r="TXO13" s="160"/>
      <c r="TXP13" s="160"/>
      <c r="TXQ13" s="160"/>
      <c r="TXR13" s="160"/>
      <c r="TXS13" s="160"/>
      <c r="TXT13" s="160"/>
      <c r="TXU13" s="160"/>
      <c r="TXV13" s="160"/>
      <c r="TXW13" s="160"/>
      <c r="TXX13" s="160"/>
      <c r="TXY13" s="160"/>
      <c r="TXZ13" s="160"/>
      <c r="TYA13" s="160"/>
      <c r="TYB13" s="160"/>
      <c r="TYC13" s="160"/>
      <c r="TYD13" s="160"/>
      <c r="TYE13" s="160"/>
      <c r="TYF13" s="160"/>
      <c r="TYG13" s="160"/>
      <c r="TYH13" s="160"/>
      <c r="TYI13" s="160"/>
      <c r="TYJ13" s="160"/>
      <c r="TYK13" s="160"/>
      <c r="TYL13" s="160"/>
      <c r="TYM13" s="160"/>
      <c r="TYN13" s="160"/>
      <c r="TYO13" s="160"/>
      <c r="TYP13" s="160"/>
      <c r="TYQ13" s="160"/>
      <c r="TYR13" s="160"/>
      <c r="TYS13" s="160"/>
      <c r="TYT13" s="160"/>
      <c r="TYU13" s="160"/>
      <c r="TYV13" s="160"/>
      <c r="TYW13" s="160"/>
      <c r="TYX13" s="160"/>
      <c r="TYY13" s="160"/>
      <c r="TYZ13" s="160"/>
      <c r="TZA13" s="160"/>
      <c r="TZB13" s="160"/>
      <c r="TZC13" s="160"/>
      <c r="TZD13" s="160"/>
      <c r="TZE13" s="160"/>
      <c r="TZF13" s="160"/>
      <c r="TZG13" s="160"/>
      <c r="TZH13" s="160"/>
      <c r="TZI13" s="160"/>
      <c r="TZJ13" s="160"/>
      <c r="TZK13" s="160"/>
      <c r="TZL13" s="160"/>
      <c r="TZM13" s="160"/>
      <c r="TZN13" s="160"/>
      <c r="TZO13" s="160"/>
      <c r="TZP13" s="160"/>
      <c r="TZQ13" s="160"/>
      <c r="TZR13" s="160"/>
      <c r="TZS13" s="160"/>
      <c r="TZT13" s="160"/>
      <c r="TZU13" s="160"/>
      <c r="TZV13" s="160"/>
      <c r="TZW13" s="160"/>
      <c r="TZX13" s="160"/>
      <c r="TZY13" s="160"/>
      <c r="TZZ13" s="160"/>
      <c r="UAA13" s="160"/>
      <c r="UAB13" s="160"/>
      <c r="UAC13" s="160"/>
      <c r="UAD13" s="160"/>
      <c r="UAE13" s="160"/>
      <c r="UAF13" s="160"/>
      <c r="UAG13" s="160"/>
      <c r="UAH13" s="160"/>
      <c r="UAI13" s="160"/>
      <c r="UAJ13" s="160"/>
      <c r="UAK13" s="160"/>
      <c r="UAL13" s="160"/>
      <c r="UAM13" s="160"/>
      <c r="UAN13" s="160"/>
      <c r="UAO13" s="160"/>
      <c r="UAP13" s="160"/>
      <c r="UAQ13" s="160"/>
      <c r="UAR13" s="160"/>
      <c r="UAS13" s="160"/>
      <c r="UAT13" s="160"/>
      <c r="UAU13" s="160"/>
      <c r="UAV13" s="160"/>
      <c r="UAW13" s="160"/>
      <c r="UAX13" s="160"/>
      <c r="UAY13" s="160"/>
      <c r="UAZ13" s="160"/>
      <c r="UBA13" s="160"/>
      <c r="UBB13" s="160"/>
      <c r="UBC13" s="160"/>
      <c r="UBD13" s="160"/>
      <c r="UBE13" s="160"/>
      <c r="UBF13" s="160"/>
      <c r="UBG13" s="160"/>
      <c r="UBH13" s="160"/>
      <c r="UBI13" s="160"/>
      <c r="UBJ13" s="160"/>
      <c r="UBK13" s="160"/>
      <c r="UBL13" s="160"/>
      <c r="UBM13" s="160"/>
      <c r="UBN13" s="160"/>
      <c r="UBO13" s="160"/>
      <c r="UBP13" s="160"/>
      <c r="UBQ13" s="160"/>
      <c r="UBR13" s="160"/>
      <c r="UBS13" s="160"/>
      <c r="UBT13" s="160"/>
      <c r="UBU13" s="160"/>
      <c r="UBV13" s="160"/>
      <c r="UBW13" s="160"/>
      <c r="UBX13" s="160"/>
      <c r="UBY13" s="160"/>
      <c r="UBZ13" s="160"/>
      <c r="UCA13" s="160"/>
      <c r="UCB13" s="160"/>
      <c r="UCC13" s="160"/>
      <c r="UCD13" s="160"/>
      <c r="UCE13" s="160"/>
      <c r="UCF13" s="160"/>
      <c r="UCG13" s="160"/>
      <c r="UCH13" s="160"/>
      <c r="UCI13" s="160"/>
      <c r="UCJ13" s="160"/>
      <c r="UCK13" s="160"/>
      <c r="UCL13" s="160"/>
      <c r="UCM13" s="160"/>
      <c r="UCN13" s="160"/>
      <c r="UCO13" s="160"/>
      <c r="UCP13" s="160"/>
      <c r="UCQ13" s="160"/>
      <c r="UCR13" s="160"/>
      <c r="UCS13" s="160"/>
      <c r="UCT13" s="160"/>
      <c r="UCU13" s="160"/>
      <c r="UCV13" s="160"/>
      <c r="UCW13" s="160"/>
      <c r="UCX13" s="160"/>
      <c r="UCY13" s="160"/>
      <c r="UCZ13" s="160"/>
      <c r="UDA13" s="160"/>
      <c r="UDB13" s="160"/>
      <c r="UDC13" s="160"/>
      <c r="UDD13" s="160"/>
      <c r="UDE13" s="160"/>
      <c r="UDF13" s="160"/>
      <c r="UDG13" s="160"/>
      <c r="UDH13" s="160"/>
      <c r="UDI13" s="160"/>
      <c r="UDJ13" s="160"/>
      <c r="UDK13" s="160"/>
      <c r="UDL13" s="160"/>
      <c r="UDM13" s="160"/>
      <c r="UDN13" s="160"/>
      <c r="UDO13" s="160"/>
      <c r="UDP13" s="160"/>
      <c r="UDQ13" s="160"/>
      <c r="UDR13" s="160"/>
      <c r="UDS13" s="160"/>
      <c r="UDT13" s="160"/>
      <c r="UDU13" s="160"/>
      <c r="UDV13" s="160"/>
      <c r="UDW13" s="160"/>
      <c r="UDX13" s="160"/>
      <c r="UDY13" s="160"/>
      <c r="UDZ13" s="160"/>
      <c r="UEA13" s="160"/>
      <c r="UEB13" s="160"/>
      <c r="UEC13" s="160"/>
      <c r="UED13" s="160"/>
      <c r="UEE13" s="160"/>
      <c r="UEF13" s="160"/>
      <c r="UEG13" s="160"/>
      <c r="UEH13" s="160"/>
      <c r="UEI13" s="160"/>
      <c r="UEJ13" s="160"/>
      <c r="UEK13" s="160"/>
      <c r="UEL13" s="160"/>
      <c r="UEM13" s="160"/>
      <c r="UEN13" s="160"/>
      <c r="UEO13" s="160"/>
      <c r="UEP13" s="160"/>
      <c r="UEQ13" s="160"/>
      <c r="UER13" s="160"/>
      <c r="UES13" s="160"/>
      <c r="UET13" s="160"/>
      <c r="UEU13" s="160"/>
      <c r="UEV13" s="160"/>
      <c r="UEW13" s="160"/>
      <c r="UEX13" s="160"/>
      <c r="UEY13" s="160"/>
      <c r="UEZ13" s="160"/>
      <c r="UFA13" s="160"/>
      <c r="UFB13" s="160"/>
      <c r="UFC13" s="160"/>
      <c r="UFD13" s="160"/>
      <c r="UFE13" s="160"/>
      <c r="UFF13" s="160"/>
      <c r="UFG13" s="160"/>
      <c r="UFH13" s="160"/>
      <c r="UFI13" s="160"/>
      <c r="UFJ13" s="160"/>
      <c r="UFK13" s="160"/>
      <c r="UFL13" s="160"/>
      <c r="UFM13" s="160"/>
      <c r="UFN13" s="160"/>
      <c r="UFO13" s="160"/>
      <c r="UFP13" s="160"/>
      <c r="UFQ13" s="160"/>
      <c r="UFR13" s="160"/>
      <c r="UFS13" s="160"/>
      <c r="UFT13" s="160"/>
      <c r="UFU13" s="160"/>
      <c r="UFV13" s="160"/>
      <c r="UFW13" s="160"/>
      <c r="UFX13" s="160"/>
      <c r="UFY13" s="160"/>
      <c r="UFZ13" s="160"/>
      <c r="UGA13" s="160"/>
      <c r="UGB13" s="160"/>
      <c r="UGC13" s="160"/>
      <c r="UGD13" s="160"/>
      <c r="UGE13" s="160"/>
      <c r="UGF13" s="160"/>
      <c r="UGG13" s="160"/>
      <c r="UGH13" s="160"/>
      <c r="UGI13" s="160"/>
      <c r="UGJ13" s="160"/>
      <c r="UGK13" s="160"/>
      <c r="UGL13" s="160"/>
      <c r="UGM13" s="160"/>
      <c r="UGN13" s="160"/>
      <c r="UGO13" s="160"/>
      <c r="UGP13" s="160"/>
      <c r="UGQ13" s="160"/>
      <c r="UGR13" s="160"/>
      <c r="UGS13" s="160"/>
      <c r="UGT13" s="160"/>
      <c r="UGU13" s="160"/>
      <c r="UGV13" s="160"/>
      <c r="UGW13" s="160"/>
      <c r="UGX13" s="160"/>
      <c r="UGY13" s="160"/>
      <c r="UGZ13" s="160"/>
      <c r="UHA13" s="160"/>
      <c r="UHB13" s="160"/>
      <c r="UHC13" s="160"/>
      <c r="UHD13" s="160"/>
      <c r="UHE13" s="160"/>
      <c r="UHF13" s="160"/>
      <c r="UHG13" s="160"/>
      <c r="UHH13" s="160"/>
      <c r="UHI13" s="160"/>
      <c r="UHJ13" s="160"/>
      <c r="UHK13" s="160"/>
      <c r="UHL13" s="160"/>
      <c r="UHM13" s="160"/>
      <c r="UHN13" s="160"/>
      <c r="UHO13" s="160"/>
      <c r="UHP13" s="160"/>
      <c r="UHQ13" s="160"/>
      <c r="UHR13" s="160"/>
      <c r="UHS13" s="160"/>
      <c r="UHT13" s="160"/>
      <c r="UHU13" s="160"/>
      <c r="UHV13" s="160"/>
      <c r="UHW13" s="160"/>
      <c r="UHX13" s="160"/>
      <c r="UHY13" s="160"/>
      <c r="UHZ13" s="160"/>
      <c r="UIA13" s="160"/>
      <c r="UIB13" s="160"/>
      <c r="UIC13" s="160"/>
      <c r="UID13" s="160"/>
      <c r="UIE13" s="160"/>
      <c r="UIF13" s="160"/>
      <c r="UIG13" s="160"/>
      <c r="UIH13" s="160"/>
      <c r="UII13" s="160"/>
      <c r="UIJ13" s="160"/>
      <c r="UIK13" s="160"/>
      <c r="UIL13" s="160"/>
      <c r="UIM13" s="160"/>
      <c r="UIN13" s="160"/>
      <c r="UIO13" s="160"/>
      <c r="UIP13" s="160"/>
      <c r="UIQ13" s="160"/>
      <c r="UIR13" s="160"/>
      <c r="UIS13" s="160"/>
      <c r="UIT13" s="160"/>
      <c r="UIU13" s="160"/>
      <c r="UIV13" s="160"/>
      <c r="UIW13" s="160"/>
      <c r="UIX13" s="160"/>
      <c r="UIY13" s="160"/>
      <c r="UIZ13" s="160"/>
      <c r="UJA13" s="160"/>
      <c r="UJB13" s="160"/>
      <c r="UJC13" s="160"/>
      <c r="UJD13" s="160"/>
      <c r="UJE13" s="160"/>
      <c r="UJF13" s="160"/>
      <c r="UJG13" s="160"/>
      <c r="UJH13" s="160"/>
      <c r="UJI13" s="160"/>
      <c r="UJJ13" s="160"/>
      <c r="UJK13" s="160"/>
      <c r="UJL13" s="160"/>
      <c r="UJM13" s="160"/>
      <c r="UJN13" s="160"/>
      <c r="UJO13" s="160"/>
      <c r="UJP13" s="160"/>
      <c r="UJQ13" s="160"/>
      <c r="UJR13" s="160"/>
      <c r="UJS13" s="160"/>
      <c r="UJT13" s="160"/>
      <c r="UJU13" s="160"/>
      <c r="UJV13" s="160"/>
      <c r="UJW13" s="160"/>
      <c r="UJX13" s="160"/>
      <c r="UJY13" s="160"/>
      <c r="UJZ13" s="160"/>
      <c r="UKA13" s="160"/>
      <c r="UKB13" s="160"/>
      <c r="UKC13" s="160"/>
      <c r="UKD13" s="160"/>
      <c r="UKE13" s="160"/>
      <c r="UKF13" s="160"/>
      <c r="UKG13" s="160"/>
      <c r="UKH13" s="160"/>
      <c r="UKI13" s="160"/>
      <c r="UKJ13" s="160"/>
      <c r="UKK13" s="160"/>
      <c r="UKL13" s="160"/>
      <c r="UKM13" s="160"/>
      <c r="UKN13" s="160"/>
      <c r="UKO13" s="160"/>
      <c r="UKP13" s="160"/>
      <c r="UKQ13" s="160"/>
      <c r="UKR13" s="160"/>
      <c r="UKS13" s="160"/>
      <c r="UKT13" s="160"/>
      <c r="UKU13" s="160"/>
      <c r="UKV13" s="160"/>
      <c r="UKW13" s="160"/>
      <c r="UKX13" s="160"/>
      <c r="UKY13" s="160"/>
      <c r="UKZ13" s="160"/>
      <c r="ULA13" s="160"/>
      <c r="ULB13" s="160"/>
      <c r="ULC13" s="160"/>
      <c r="ULD13" s="160"/>
      <c r="ULE13" s="160"/>
      <c r="ULF13" s="160"/>
      <c r="ULG13" s="160"/>
      <c r="ULH13" s="160"/>
      <c r="ULI13" s="160"/>
      <c r="ULJ13" s="160"/>
      <c r="ULK13" s="160"/>
      <c r="ULL13" s="160"/>
      <c r="ULM13" s="160"/>
      <c r="ULN13" s="160"/>
      <c r="ULO13" s="160"/>
      <c r="ULP13" s="160"/>
      <c r="ULQ13" s="160"/>
      <c r="ULR13" s="160"/>
      <c r="ULS13" s="160"/>
      <c r="ULT13" s="160"/>
      <c r="ULU13" s="160"/>
      <c r="ULV13" s="160"/>
      <c r="ULW13" s="160"/>
      <c r="ULX13" s="160"/>
      <c r="ULY13" s="160"/>
      <c r="ULZ13" s="160"/>
      <c r="UMA13" s="160"/>
      <c r="UMB13" s="160"/>
      <c r="UMC13" s="160"/>
      <c r="UMD13" s="160"/>
      <c r="UME13" s="160"/>
      <c r="UMF13" s="160"/>
      <c r="UMG13" s="160"/>
      <c r="UMH13" s="160"/>
      <c r="UMI13" s="160"/>
      <c r="UMJ13" s="160"/>
      <c r="UMK13" s="160"/>
      <c r="UML13" s="160"/>
      <c r="UMM13" s="160"/>
      <c r="UMN13" s="160"/>
      <c r="UMO13" s="160"/>
      <c r="UMP13" s="160"/>
      <c r="UMQ13" s="160"/>
      <c r="UMR13" s="160"/>
      <c r="UMS13" s="160"/>
      <c r="UMT13" s="160"/>
      <c r="UMU13" s="160"/>
      <c r="UMV13" s="160"/>
      <c r="UMW13" s="160"/>
      <c r="UMX13" s="160"/>
      <c r="UMY13" s="160"/>
      <c r="UMZ13" s="160"/>
      <c r="UNA13" s="160"/>
      <c r="UNB13" s="160"/>
      <c r="UNC13" s="160"/>
      <c r="UND13" s="160"/>
      <c r="UNE13" s="160"/>
      <c r="UNF13" s="160"/>
      <c r="UNG13" s="160"/>
      <c r="UNH13" s="160"/>
      <c r="UNI13" s="160"/>
      <c r="UNJ13" s="160"/>
      <c r="UNK13" s="160"/>
      <c r="UNL13" s="160"/>
      <c r="UNM13" s="160"/>
      <c r="UNN13" s="160"/>
      <c r="UNO13" s="160"/>
      <c r="UNP13" s="160"/>
      <c r="UNQ13" s="160"/>
      <c r="UNR13" s="160"/>
      <c r="UNS13" s="160"/>
      <c r="UNT13" s="160"/>
      <c r="UNU13" s="160"/>
      <c r="UNV13" s="160"/>
      <c r="UNW13" s="160"/>
      <c r="UNX13" s="160"/>
      <c r="UNY13" s="160"/>
      <c r="UNZ13" s="160"/>
      <c r="UOA13" s="160"/>
      <c r="UOB13" s="160"/>
      <c r="UOC13" s="160"/>
      <c r="UOD13" s="160"/>
      <c r="UOE13" s="160"/>
      <c r="UOF13" s="160"/>
      <c r="UOG13" s="160"/>
      <c r="UOH13" s="160"/>
      <c r="UOI13" s="160"/>
      <c r="UOJ13" s="160"/>
      <c r="UOK13" s="160"/>
      <c r="UOL13" s="160"/>
      <c r="UOM13" s="160"/>
      <c r="UON13" s="160"/>
      <c r="UOO13" s="160"/>
      <c r="UOP13" s="160"/>
      <c r="UOQ13" s="160"/>
      <c r="UOR13" s="160"/>
      <c r="UOS13" s="160"/>
      <c r="UOT13" s="160"/>
      <c r="UOU13" s="160"/>
      <c r="UOV13" s="160"/>
      <c r="UOW13" s="160"/>
      <c r="UOX13" s="160"/>
      <c r="UOY13" s="160"/>
      <c r="UOZ13" s="160"/>
      <c r="UPA13" s="160"/>
      <c r="UPB13" s="160"/>
      <c r="UPC13" s="160"/>
      <c r="UPD13" s="160"/>
      <c r="UPE13" s="160"/>
      <c r="UPF13" s="160"/>
      <c r="UPG13" s="160"/>
      <c r="UPH13" s="160"/>
      <c r="UPI13" s="160"/>
      <c r="UPJ13" s="160"/>
      <c r="UPK13" s="160"/>
      <c r="UPL13" s="160"/>
      <c r="UPM13" s="160"/>
      <c r="UPN13" s="160"/>
      <c r="UPO13" s="160"/>
      <c r="UPP13" s="160"/>
      <c r="UPQ13" s="160"/>
      <c r="UPR13" s="160"/>
      <c r="UPS13" s="160"/>
      <c r="UPT13" s="160"/>
      <c r="UPU13" s="160"/>
      <c r="UPV13" s="160"/>
      <c r="UPW13" s="160"/>
      <c r="UPX13" s="160"/>
      <c r="UPY13" s="160"/>
      <c r="UPZ13" s="160"/>
      <c r="UQA13" s="160"/>
      <c r="UQB13" s="160"/>
      <c r="UQC13" s="160"/>
      <c r="UQD13" s="160"/>
      <c r="UQE13" s="160"/>
      <c r="UQF13" s="160"/>
      <c r="UQG13" s="160"/>
      <c r="UQH13" s="160"/>
      <c r="UQI13" s="160"/>
      <c r="UQJ13" s="160"/>
      <c r="UQK13" s="160"/>
      <c r="UQL13" s="160"/>
      <c r="UQM13" s="160"/>
      <c r="UQN13" s="160"/>
      <c r="UQO13" s="160"/>
      <c r="UQP13" s="160"/>
      <c r="UQQ13" s="160"/>
      <c r="UQR13" s="160"/>
      <c r="UQS13" s="160"/>
      <c r="UQT13" s="160"/>
      <c r="UQU13" s="160"/>
      <c r="UQV13" s="160"/>
      <c r="UQW13" s="160"/>
      <c r="UQX13" s="160"/>
      <c r="UQY13" s="160"/>
      <c r="UQZ13" s="160"/>
      <c r="URA13" s="160"/>
      <c r="URB13" s="160"/>
      <c r="URC13" s="160"/>
      <c r="URD13" s="160"/>
      <c r="URE13" s="160"/>
      <c r="URF13" s="160"/>
      <c r="URG13" s="160"/>
      <c r="URH13" s="160"/>
      <c r="URI13" s="160"/>
      <c r="URJ13" s="160"/>
      <c r="URK13" s="160"/>
      <c r="URL13" s="160"/>
      <c r="URM13" s="160"/>
      <c r="URN13" s="160"/>
      <c r="URO13" s="160"/>
      <c r="URP13" s="160"/>
      <c r="URQ13" s="160"/>
      <c r="URR13" s="160"/>
      <c r="URS13" s="160"/>
      <c r="URT13" s="160"/>
      <c r="URU13" s="160"/>
      <c r="URV13" s="160"/>
      <c r="URW13" s="160"/>
      <c r="URX13" s="160"/>
      <c r="URY13" s="160"/>
      <c r="URZ13" s="160"/>
      <c r="USA13" s="160"/>
      <c r="USB13" s="160"/>
      <c r="USC13" s="160"/>
      <c r="USD13" s="160"/>
      <c r="USE13" s="160"/>
      <c r="USF13" s="160"/>
      <c r="USG13" s="160"/>
      <c r="USH13" s="160"/>
      <c r="USI13" s="160"/>
      <c r="USJ13" s="160"/>
      <c r="USK13" s="160"/>
      <c r="USL13" s="160"/>
      <c r="USM13" s="160"/>
      <c r="USN13" s="160"/>
      <c r="USO13" s="160"/>
      <c r="USP13" s="160"/>
      <c r="USQ13" s="160"/>
      <c r="USR13" s="160"/>
      <c r="USS13" s="160"/>
      <c r="UST13" s="160"/>
      <c r="USU13" s="160"/>
      <c r="USV13" s="160"/>
      <c r="USW13" s="160"/>
      <c r="USX13" s="160"/>
      <c r="USY13" s="160"/>
      <c r="USZ13" s="160"/>
      <c r="UTA13" s="160"/>
      <c r="UTB13" s="160"/>
      <c r="UTC13" s="160"/>
      <c r="UTD13" s="160"/>
      <c r="UTE13" s="160"/>
      <c r="UTF13" s="160"/>
      <c r="UTG13" s="160"/>
      <c r="UTH13" s="160"/>
      <c r="UTI13" s="160"/>
      <c r="UTJ13" s="160"/>
      <c r="UTK13" s="160"/>
      <c r="UTL13" s="160"/>
      <c r="UTM13" s="160"/>
      <c r="UTN13" s="160"/>
      <c r="UTO13" s="160"/>
      <c r="UTP13" s="160"/>
      <c r="UTQ13" s="160"/>
      <c r="UTR13" s="160"/>
      <c r="UTS13" s="160"/>
      <c r="UTT13" s="160"/>
      <c r="UTU13" s="160"/>
      <c r="UTV13" s="160"/>
      <c r="UTW13" s="160"/>
      <c r="UTX13" s="160"/>
      <c r="UTY13" s="160"/>
      <c r="UTZ13" s="160"/>
      <c r="UUA13" s="160"/>
      <c r="UUB13" s="160"/>
      <c r="UUC13" s="160"/>
      <c r="UUD13" s="160"/>
      <c r="UUE13" s="160"/>
      <c r="UUF13" s="160"/>
      <c r="UUG13" s="160"/>
      <c r="UUH13" s="160"/>
      <c r="UUI13" s="160"/>
      <c r="UUJ13" s="160"/>
      <c r="UUK13" s="160"/>
      <c r="UUL13" s="160"/>
      <c r="UUM13" s="160"/>
      <c r="UUN13" s="160"/>
      <c r="UUO13" s="160"/>
      <c r="UUP13" s="160"/>
      <c r="UUQ13" s="160"/>
      <c r="UUR13" s="160"/>
      <c r="UUS13" s="160"/>
      <c r="UUT13" s="160"/>
      <c r="UUU13" s="160"/>
      <c r="UUV13" s="160"/>
      <c r="UUW13" s="160"/>
      <c r="UUX13" s="160"/>
      <c r="UUY13" s="160"/>
      <c r="UUZ13" s="160"/>
      <c r="UVA13" s="160"/>
      <c r="UVB13" s="160"/>
      <c r="UVC13" s="160"/>
      <c r="UVD13" s="160"/>
      <c r="UVE13" s="160"/>
      <c r="UVF13" s="160"/>
      <c r="UVG13" s="160"/>
      <c r="UVH13" s="160"/>
      <c r="UVI13" s="160"/>
      <c r="UVJ13" s="160"/>
      <c r="UVK13" s="160"/>
      <c r="UVL13" s="160"/>
      <c r="UVM13" s="160"/>
      <c r="UVN13" s="160"/>
      <c r="UVO13" s="160"/>
      <c r="UVP13" s="160"/>
      <c r="UVQ13" s="160"/>
      <c r="UVR13" s="160"/>
      <c r="UVS13" s="160"/>
      <c r="UVT13" s="160"/>
      <c r="UVU13" s="160"/>
      <c r="UVV13" s="160"/>
      <c r="UVW13" s="160"/>
      <c r="UVX13" s="160"/>
      <c r="UVY13" s="160"/>
      <c r="UVZ13" s="160"/>
      <c r="UWA13" s="160"/>
      <c r="UWB13" s="160"/>
      <c r="UWC13" s="160"/>
      <c r="UWD13" s="160"/>
      <c r="UWE13" s="160"/>
      <c r="UWF13" s="160"/>
      <c r="UWG13" s="160"/>
      <c r="UWH13" s="160"/>
      <c r="UWI13" s="160"/>
      <c r="UWJ13" s="160"/>
      <c r="UWK13" s="160"/>
      <c r="UWL13" s="160"/>
      <c r="UWM13" s="160"/>
      <c r="UWN13" s="160"/>
      <c r="UWO13" s="160"/>
      <c r="UWP13" s="160"/>
      <c r="UWQ13" s="160"/>
      <c r="UWR13" s="160"/>
      <c r="UWS13" s="160"/>
      <c r="UWT13" s="160"/>
      <c r="UWU13" s="160"/>
      <c r="UWV13" s="160"/>
      <c r="UWW13" s="160"/>
      <c r="UWX13" s="160"/>
      <c r="UWY13" s="160"/>
      <c r="UWZ13" s="160"/>
      <c r="UXA13" s="160"/>
      <c r="UXB13" s="160"/>
      <c r="UXC13" s="160"/>
      <c r="UXD13" s="160"/>
      <c r="UXE13" s="160"/>
      <c r="UXF13" s="160"/>
      <c r="UXG13" s="160"/>
      <c r="UXH13" s="160"/>
      <c r="UXI13" s="160"/>
      <c r="UXJ13" s="160"/>
      <c r="UXK13" s="160"/>
      <c r="UXL13" s="160"/>
      <c r="UXM13" s="160"/>
      <c r="UXN13" s="160"/>
      <c r="UXO13" s="160"/>
      <c r="UXP13" s="160"/>
      <c r="UXQ13" s="160"/>
      <c r="UXR13" s="160"/>
      <c r="UXS13" s="160"/>
      <c r="UXT13" s="160"/>
      <c r="UXU13" s="160"/>
      <c r="UXV13" s="160"/>
      <c r="UXW13" s="160"/>
      <c r="UXX13" s="160"/>
      <c r="UXY13" s="160"/>
      <c r="UXZ13" s="160"/>
      <c r="UYA13" s="160"/>
      <c r="UYB13" s="160"/>
      <c r="UYC13" s="160"/>
      <c r="UYD13" s="160"/>
      <c r="UYE13" s="160"/>
      <c r="UYF13" s="160"/>
      <c r="UYG13" s="160"/>
      <c r="UYH13" s="160"/>
      <c r="UYI13" s="160"/>
      <c r="UYJ13" s="160"/>
      <c r="UYK13" s="160"/>
      <c r="UYL13" s="160"/>
      <c r="UYM13" s="160"/>
      <c r="UYN13" s="160"/>
      <c r="UYO13" s="160"/>
      <c r="UYP13" s="160"/>
      <c r="UYQ13" s="160"/>
      <c r="UYR13" s="160"/>
      <c r="UYS13" s="160"/>
      <c r="UYT13" s="160"/>
      <c r="UYU13" s="160"/>
      <c r="UYV13" s="160"/>
      <c r="UYW13" s="160"/>
      <c r="UYX13" s="160"/>
      <c r="UYY13" s="160"/>
      <c r="UYZ13" s="160"/>
      <c r="UZA13" s="160"/>
      <c r="UZB13" s="160"/>
      <c r="UZC13" s="160"/>
      <c r="UZD13" s="160"/>
      <c r="UZE13" s="160"/>
      <c r="UZF13" s="160"/>
      <c r="UZG13" s="160"/>
      <c r="UZH13" s="160"/>
      <c r="UZI13" s="160"/>
      <c r="UZJ13" s="160"/>
      <c r="UZK13" s="160"/>
      <c r="UZL13" s="160"/>
      <c r="UZM13" s="160"/>
      <c r="UZN13" s="160"/>
      <c r="UZO13" s="160"/>
      <c r="UZP13" s="160"/>
      <c r="UZQ13" s="160"/>
      <c r="UZR13" s="160"/>
      <c r="UZS13" s="160"/>
      <c r="UZT13" s="160"/>
      <c r="UZU13" s="160"/>
      <c r="UZV13" s="160"/>
      <c r="UZW13" s="160"/>
      <c r="UZX13" s="160"/>
      <c r="UZY13" s="160"/>
      <c r="UZZ13" s="160"/>
      <c r="VAA13" s="160"/>
      <c r="VAB13" s="160"/>
      <c r="VAC13" s="160"/>
      <c r="VAD13" s="160"/>
      <c r="VAE13" s="160"/>
      <c r="VAF13" s="160"/>
      <c r="VAG13" s="160"/>
      <c r="VAH13" s="160"/>
      <c r="VAI13" s="160"/>
      <c r="VAJ13" s="160"/>
      <c r="VAK13" s="160"/>
      <c r="VAL13" s="160"/>
      <c r="VAM13" s="160"/>
      <c r="VAN13" s="160"/>
      <c r="VAO13" s="160"/>
      <c r="VAP13" s="160"/>
      <c r="VAQ13" s="160"/>
      <c r="VAR13" s="160"/>
      <c r="VAS13" s="160"/>
      <c r="VAT13" s="160"/>
      <c r="VAU13" s="160"/>
      <c r="VAV13" s="160"/>
      <c r="VAW13" s="160"/>
      <c r="VAX13" s="160"/>
      <c r="VAY13" s="160"/>
      <c r="VAZ13" s="160"/>
      <c r="VBA13" s="160"/>
      <c r="VBB13" s="160"/>
      <c r="VBC13" s="160"/>
      <c r="VBD13" s="160"/>
      <c r="VBE13" s="160"/>
      <c r="VBF13" s="160"/>
      <c r="VBG13" s="160"/>
      <c r="VBH13" s="160"/>
      <c r="VBI13" s="160"/>
      <c r="VBJ13" s="160"/>
      <c r="VBK13" s="160"/>
      <c r="VBL13" s="160"/>
      <c r="VBM13" s="160"/>
      <c r="VBN13" s="160"/>
      <c r="VBO13" s="160"/>
      <c r="VBP13" s="160"/>
      <c r="VBQ13" s="160"/>
      <c r="VBR13" s="160"/>
      <c r="VBS13" s="160"/>
      <c r="VBT13" s="160"/>
      <c r="VBU13" s="160"/>
      <c r="VBV13" s="160"/>
      <c r="VBW13" s="160"/>
      <c r="VBX13" s="160"/>
      <c r="VBY13" s="160"/>
      <c r="VBZ13" s="160"/>
      <c r="VCA13" s="160"/>
      <c r="VCB13" s="160"/>
      <c r="VCC13" s="160"/>
      <c r="VCD13" s="160"/>
      <c r="VCE13" s="160"/>
      <c r="VCF13" s="160"/>
      <c r="VCG13" s="160"/>
      <c r="VCH13" s="160"/>
      <c r="VCI13" s="160"/>
      <c r="VCJ13" s="160"/>
      <c r="VCK13" s="160"/>
      <c r="VCL13" s="160"/>
      <c r="VCM13" s="160"/>
      <c r="VCN13" s="160"/>
      <c r="VCO13" s="160"/>
      <c r="VCP13" s="160"/>
      <c r="VCQ13" s="160"/>
      <c r="VCR13" s="160"/>
      <c r="VCS13" s="160"/>
      <c r="VCT13" s="160"/>
      <c r="VCU13" s="160"/>
      <c r="VCV13" s="160"/>
      <c r="VCW13" s="160"/>
      <c r="VCX13" s="160"/>
      <c r="VCY13" s="160"/>
      <c r="VCZ13" s="160"/>
      <c r="VDA13" s="160"/>
      <c r="VDB13" s="160"/>
      <c r="VDC13" s="160"/>
      <c r="VDD13" s="160"/>
      <c r="VDE13" s="160"/>
      <c r="VDF13" s="160"/>
      <c r="VDG13" s="160"/>
      <c r="VDH13" s="160"/>
      <c r="VDI13" s="160"/>
      <c r="VDJ13" s="160"/>
      <c r="VDK13" s="160"/>
      <c r="VDL13" s="160"/>
      <c r="VDM13" s="160"/>
      <c r="VDN13" s="160"/>
      <c r="VDO13" s="160"/>
      <c r="VDP13" s="160"/>
      <c r="VDQ13" s="160"/>
      <c r="VDR13" s="160"/>
      <c r="VDS13" s="160"/>
      <c r="VDT13" s="160"/>
      <c r="VDU13" s="160"/>
      <c r="VDV13" s="160"/>
      <c r="VDW13" s="160"/>
      <c r="VDX13" s="160"/>
      <c r="VDY13" s="160"/>
      <c r="VDZ13" s="160"/>
      <c r="VEA13" s="160"/>
      <c r="VEB13" s="160"/>
      <c r="VEC13" s="160"/>
      <c r="VED13" s="160"/>
      <c r="VEE13" s="160"/>
      <c r="VEF13" s="160"/>
      <c r="VEG13" s="160"/>
      <c r="VEH13" s="160"/>
      <c r="VEI13" s="160"/>
      <c r="VEJ13" s="160"/>
      <c r="VEK13" s="160"/>
      <c r="VEL13" s="160"/>
      <c r="VEM13" s="160"/>
      <c r="VEN13" s="160"/>
      <c r="VEO13" s="160"/>
      <c r="VEP13" s="160"/>
      <c r="VEQ13" s="160"/>
      <c r="VER13" s="160"/>
      <c r="VES13" s="160"/>
      <c r="VET13" s="160"/>
      <c r="VEU13" s="160"/>
      <c r="VEV13" s="160"/>
      <c r="VEW13" s="160"/>
      <c r="VEX13" s="160"/>
      <c r="VEY13" s="160"/>
      <c r="VEZ13" s="160"/>
      <c r="VFA13" s="160"/>
      <c r="VFB13" s="160"/>
      <c r="VFC13" s="160"/>
      <c r="VFD13" s="160"/>
      <c r="VFE13" s="160"/>
      <c r="VFF13" s="160"/>
      <c r="VFG13" s="160"/>
      <c r="VFH13" s="160"/>
      <c r="VFI13" s="160"/>
      <c r="VFJ13" s="160"/>
      <c r="VFK13" s="160"/>
      <c r="VFL13" s="160"/>
      <c r="VFM13" s="160"/>
      <c r="VFN13" s="160"/>
      <c r="VFO13" s="160"/>
      <c r="VFP13" s="160"/>
      <c r="VFQ13" s="160"/>
      <c r="VFR13" s="160"/>
      <c r="VFS13" s="160"/>
      <c r="VFT13" s="160"/>
      <c r="VFU13" s="160"/>
      <c r="VFV13" s="160"/>
      <c r="VFW13" s="160"/>
      <c r="VFX13" s="160"/>
      <c r="VFY13" s="160"/>
      <c r="VFZ13" s="160"/>
      <c r="VGA13" s="160"/>
      <c r="VGB13" s="160"/>
      <c r="VGC13" s="160"/>
      <c r="VGD13" s="160"/>
      <c r="VGE13" s="160"/>
      <c r="VGF13" s="160"/>
      <c r="VGG13" s="160"/>
      <c r="VGH13" s="160"/>
      <c r="VGI13" s="160"/>
      <c r="VGJ13" s="160"/>
      <c r="VGK13" s="160"/>
      <c r="VGL13" s="160"/>
      <c r="VGM13" s="160"/>
      <c r="VGN13" s="160"/>
      <c r="VGO13" s="160"/>
      <c r="VGP13" s="160"/>
      <c r="VGQ13" s="160"/>
      <c r="VGR13" s="160"/>
      <c r="VGS13" s="160"/>
      <c r="VGT13" s="160"/>
      <c r="VGU13" s="160"/>
      <c r="VGV13" s="160"/>
      <c r="VGW13" s="160"/>
      <c r="VGX13" s="160"/>
      <c r="VGY13" s="160"/>
      <c r="VGZ13" s="160"/>
      <c r="VHA13" s="160"/>
      <c r="VHB13" s="160"/>
      <c r="VHC13" s="160"/>
      <c r="VHD13" s="160"/>
      <c r="VHE13" s="160"/>
      <c r="VHF13" s="160"/>
      <c r="VHG13" s="160"/>
      <c r="VHH13" s="160"/>
      <c r="VHI13" s="160"/>
      <c r="VHJ13" s="160"/>
      <c r="VHK13" s="160"/>
      <c r="VHL13" s="160"/>
      <c r="VHM13" s="160"/>
      <c r="VHN13" s="160"/>
      <c r="VHO13" s="160"/>
      <c r="VHP13" s="160"/>
      <c r="VHQ13" s="160"/>
      <c r="VHR13" s="160"/>
      <c r="VHS13" s="160"/>
      <c r="VHT13" s="160"/>
      <c r="VHU13" s="160"/>
      <c r="VHV13" s="160"/>
      <c r="VHW13" s="160"/>
      <c r="VHX13" s="160"/>
      <c r="VHY13" s="160"/>
      <c r="VHZ13" s="160"/>
      <c r="VIA13" s="160"/>
      <c r="VIB13" s="160"/>
      <c r="VIC13" s="160"/>
      <c r="VID13" s="160"/>
      <c r="VIE13" s="160"/>
      <c r="VIF13" s="160"/>
      <c r="VIG13" s="160"/>
      <c r="VIH13" s="160"/>
      <c r="VII13" s="160"/>
      <c r="VIJ13" s="160"/>
      <c r="VIK13" s="160"/>
      <c r="VIL13" s="160"/>
      <c r="VIM13" s="160"/>
      <c r="VIN13" s="160"/>
      <c r="VIO13" s="160"/>
      <c r="VIP13" s="160"/>
      <c r="VIQ13" s="160"/>
      <c r="VIR13" s="160"/>
      <c r="VIS13" s="160"/>
      <c r="VIT13" s="160"/>
      <c r="VIU13" s="160"/>
      <c r="VIV13" s="160"/>
      <c r="VIW13" s="160"/>
      <c r="VIX13" s="160"/>
      <c r="VIY13" s="160"/>
      <c r="VIZ13" s="160"/>
      <c r="VJA13" s="160"/>
      <c r="VJB13" s="160"/>
      <c r="VJC13" s="160"/>
      <c r="VJD13" s="160"/>
      <c r="VJE13" s="160"/>
      <c r="VJF13" s="160"/>
      <c r="VJG13" s="160"/>
      <c r="VJH13" s="160"/>
      <c r="VJI13" s="160"/>
      <c r="VJJ13" s="160"/>
      <c r="VJK13" s="160"/>
      <c r="VJL13" s="160"/>
      <c r="VJM13" s="160"/>
      <c r="VJN13" s="160"/>
      <c r="VJO13" s="160"/>
      <c r="VJP13" s="160"/>
      <c r="VJQ13" s="160"/>
      <c r="VJR13" s="160"/>
      <c r="VJS13" s="160"/>
      <c r="VJT13" s="160"/>
      <c r="VJU13" s="160"/>
      <c r="VJV13" s="160"/>
      <c r="VJW13" s="160"/>
      <c r="VJX13" s="160"/>
      <c r="VJY13" s="160"/>
      <c r="VJZ13" s="160"/>
      <c r="VKA13" s="160"/>
      <c r="VKB13" s="160"/>
      <c r="VKC13" s="160"/>
      <c r="VKD13" s="160"/>
      <c r="VKE13" s="160"/>
      <c r="VKF13" s="160"/>
      <c r="VKG13" s="160"/>
      <c r="VKH13" s="160"/>
      <c r="VKI13" s="160"/>
      <c r="VKJ13" s="160"/>
      <c r="VKK13" s="160"/>
      <c r="VKL13" s="160"/>
      <c r="VKM13" s="160"/>
      <c r="VKN13" s="160"/>
      <c r="VKO13" s="160"/>
      <c r="VKP13" s="160"/>
      <c r="VKQ13" s="160"/>
      <c r="VKR13" s="160"/>
      <c r="VKS13" s="160"/>
      <c r="VKT13" s="160"/>
      <c r="VKU13" s="160"/>
      <c r="VKV13" s="160"/>
      <c r="VKW13" s="160"/>
      <c r="VKX13" s="160"/>
      <c r="VKY13" s="160"/>
      <c r="VKZ13" s="160"/>
      <c r="VLA13" s="160"/>
      <c r="VLB13" s="160"/>
      <c r="VLC13" s="160"/>
      <c r="VLD13" s="160"/>
      <c r="VLE13" s="160"/>
      <c r="VLF13" s="160"/>
      <c r="VLG13" s="160"/>
      <c r="VLH13" s="160"/>
      <c r="VLI13" s="160"/>
      <c r="VLJ13" s="160"/>
      <c r="VLK13" s="160"/>
      <c r="VLL13" s="160"/>
      <c r="VLM13" s="160"/>
      <c r="VLN13" s="160"/>
      <c r="VLO13" s="160"/>
      <c r="VLP13" s="160"/>
      <c r="VLQ13" s="160"/>
      <c r="VLR13" s="160"/>
      <c r="VLS13" s="160"/>
      <c r="VLT13" s="160"/>
      <c r="VLU13" s="160"/>
      <c r="VLV13" s="160"/>
      <c r="VLW13" s="160"/>
      <c r="VLX13" s="160"/>
      <c r="VLY13" s="160"/>
      <c r="VLZ13" s="160"/>
      <c r="VMA13" s="160"/>
      <c r="VMB13" s="160"/>
      <c r="VMC13" s="160"/>
      <c r="VMD13" s="160"/>
      <c r="VME13" s="160"/>
      <c r="VMF13" s="160"/>
      <c r="VMG13" s="160"/>
      <c r="VMH13" s="160"/>
      <c r="VMI13" s="160"/>
      <c r="VMJ13" s="160"/>
      <c r="VMK13" s="160"/>
      <c r="VML13" s="160"/>
      <c r="VMM13" s="160"/>
      <c r="VMN13" s="160"/>
      <c r="VMO13" s="160"/>
      <c r="VMP13" s="160"/>
      <c r="VMQ13" s="160"/>
      <c r="VMR13" s="160"/>
      <c r="VMS13" s="160"/>
      <c r="VMT13" s="160"/>
      <c r="VMU13" s="160"/>
      <c r="VMV13" s="160"/>
      <c r="VMW13" s="160"/>
      <c r="VMX13" s="160"/>
      <c r="VMY13" s="160"/>
      <c r="VMZ13" s="160"/>
      <c r="VNA13" s="160"/>
      <c r="VNB13" s="160"/>
      <c r="VNC13" s="160"/>
      <c r="VND13" s="160"/>
      <c r="VNE13" s="160"/>
      <c r="VNF13" s="160"/>
      <c r="VNG13" s="160"/>
      <c r="VNH13" s="160"/>
      <c r="VNI13" s="160"/>
      <c r="VNJ13" s="160"/>
      <c r="VNK13" s="160"/>
      <c r="VNL13" s="160"/>
      <c r="VNM13" s="160"/>
      <c r="VNN13" s="160"/>
      <c r="VNO13" s="160"/>
      <c r="VNP13" s="160"/>
      <c r="VNQ13" s="160"/>
      <c r="VNR13" s="160"/>
      <c r="VNS13" s="160"/>
      <c r="VNT13" s="160"/>
      <c r="VNU13" s="160"/>
      <c r="VNV13" s="160"/>
      <c r="VNW13" s="160"/>
      <c r="VNX13" s="160"/>
      <c r="VNY13" s="160"/>
      <c r="VNZ13" s="160"/>
      <c r="VOA13" s="160"/>
      <c r="VOB13" s="160"/>
      <c r="VOC13" s="160"/>
      <c r="VOD13" s="160"/>
      <c r="VOE13" s="160"/>
      <c r="VOF13" s="160"/>
      <c r="VOG13" s="160"/>
      <c r="VOH13" s="160"/>
      <c r="VOI13" s="160"/>
      <c r="VOJ13" s="160"/>
      <c r="VOK13" s="160"/>
      <c r="VOL13" s="160"/>
      <c r="VOM13" s="160"/>
      <c r="VON13" s="160"/>
      <c r="VOO13" s="160"/>
      <c r="VOP13" s="160"/>
      <c r="VOQ13" s="160"/>
      <c r="VOR13" s="160"/>
      <c r="VOS13" s="160"/>
      <c r="VOT13" s="160"/>
      <c r="VOU13" s="160"/>
      <c r="VOV13" s="160"/>
      <c r="VOW13" s="160"/>
      <c r="VOX13" s="160"/>
      <c r="VOY13" s="160"/>
      <c r="VOZ13" s="160"/>
      <c r="VPA13" s="160"/>
      <c r="VPB13" s="160"/>
      <c r="VPC13" s="160"/>
      <c r="VPD13" s="160"/>
      <c r="VPE13" s="160"/>
      <c r="VPF13" s="160"/>
      <c r="VPG13" s="160"/>
      <c r="VPH13" s="160"/>
      <c r="VPI13" s="160"/>
      <c r="VPJ13" s="160"/>
      <c r="VPK13" s="160"/>
      <c r="VPL13" s="160"/>
      <c r="VPM13" s="160"/>
      <c r="VPN13" s="160"/>
      <c r="VPO13" s="160"/>
      <c r="VPP13" s="160"/>
      <c r="VPQ13" s="160"/>
      <c r="VPR13" s="160"/>
      <c r="VPS13" s="160"/>
      <c r="VPT13" s="160"/>
      <c r="VPU13" s="160"/>
      <c r="VPV13" s="160"/>
      <c r="VPW13" s="160"/>
      <c r="VPX13" s="160"/>
      <c r="VPY13" s="160"/>
      <c r="VPZ13" s="160"/>
      <c r="VQA13" s="160"/>
      <c r="VQB13" s="160"/>
      <c r="VQC13" s="160"/>
      <c r="VQD13" s="160"/>
      <c r="VQE13" s="160"/>
      <c r="VQF13" s="160"/>
      <c r="VQG13" s="160"/>
      <c r="VQH13" s="160"/>
      <c r="VQI13" s="160"/>
      <c r="VQJ13" s="160"/>
      <c r="VQK13" s="160"/>
      <c r="VQL13" s="160"/>
      <c r="VQM13" s="160"/>
      <c r="VQN13" s="160"/>
      <c r="VQO13" s="160"/>
      <c r="VQP13" s="160"/>
      <c r="VQQ13" s="160"/>
      <c r="VQR13" s="160"/>
      <c r="VQS13" s="160"/>
      <c r="VQT13" s="160"/>
      <c r="VQU13" s="160"/>
      <c r="VQV13" s="160"/>
      <c r="VQW13" s="160"/>
      <c r="VQX13" s="160"/>
      <c r="VQY13" s="160"/>
      <c r="VQZ13" s="160"/>
      <c r="VRA13" s="160"/>
      <c r="VRB13" s="160"/>
      <c r="VRC13" s="160"/>
      <c r="VRD13" s="160"/>
      <c r="VRE13" s="160"/>
      <c r="VRF13" s="160"/>
      <c r="VRG13" s="160"/>
      <c r="VRH13" s="160"/>
      <c r="VRI13" s="160"/>
      <c r="VRJ13" s="160"/>
      <c r="VRK13" s="160"/>
      <c r="VRL13" s="160"/>
      <c r="VRM13" s="160"/>
      <c r="VRN13" s="160"/>
      <c r="VRO13" s="160"/>
      <c r="VRP13" s="160"/>
      <c r="VRQ13" s="160"/>
      <c r="VRR13" s="160"/>
      <c r="VRS13" s="160"/>
      <c r="VRT13" s="160"/>
      <c r="VRU13" s="160"/>
      <c r="VRV13" s="160"/>
      <c r="VRW13" s="160"/>
      <c r="VRX13" s="160"/>
      <c r="VRY13" s="160"/>
      <c r="VRZ13" s="160"/>
      <c r="VSA13" s="160"/>
      <c r="VSB13" s="160"/>
      <c r="VSC13" s="160"/>
      <c r="VSD13" s="160"/>
      <c r="VSE13" s="160"/>
      <c r="VSF13" s="160"/>
      <c r="VSG13" s="160"/>
      <c r="VSH13" s="160"/>
      <c r="VSI13" s="160"/>
      <c r="VSJ13" s="160"/>
      <c r="VSK13" s="160"/>
      <c r="VSL13" s="160"/>
      <c r="VSM13" s="160"/>
      <c r="VSN13" s="160"/>
      <c r="VSO13" s="160"/>
      <c r="VSP13" s="160"/>
      <c r="VSQ13" s="160"/>
      <c r="VSR13" s="160"/>
      <c r="VSS13" s="160"/>
      <c r="VST13" s="160"/>
      <c r="VSU13" s="160"/>
      <c r="VSV13" s="160"/>
      <c r="VSW13" s="160"/>
      <c r="VSX13" s="160"/>
      <c r="VSY13" s="160"/>
      <c r="VSZ13" s="160"/>
      <c r="VTA13" s="160"/>
      <c r="VTB13" s="160"/>
      <c r="VTC13" s="160"/>
      <c r="VTD13" s="160"/>
      <c r="VTE13" s="160"/>
      <c r="VTF13" s="160"/>
      <c r="VTG13" s="160"/>
      <c r="VTH13" s="160"/>
      <c r="VTI13" s="160"/>
      <c r="VTJ13" s="160"/>
      <c r="VTK13" s="160"/>
      <c r="VTL13" s="160"/>
      <c r="VTM13" s="160"/>
      <c r="VTN13" s="160"/>
      <c r="VTO13" s="160"/>
      <c r="VTP13" s="160"/>
      <c r="VTQ13" s="160"/>
      <c r="VTR13" s="160"/>
      <c r="VTS13" s="160"/>
      <c r="VTT13" s="160"/>
      <c r="VTU13" s="160"/>
      <c r="VTV13" s="160"/>
      <c r="VTW13" s="160"/>
      <c r="VTX13" s="160"/>
      <c r="VTY13" s="160"/>
      <c r="VTZ13" s="160"/>
      <c r="VUA13" s="160"/>
      <c r="VUB13" s="160"/>
      <c r="VUC13" s="160"/>
      <c r="VUD13" s="160"/>
      <c r="VUE13" s="160"/>
      <c r="VUF13" s="160"/>
      <c r="VUG13" s="160"/>
      <c r="VUH13" s="160"/>
      <c r="VUI13" s="160"/>
      <c r="VUJ13" s="160"/>
      <c r="VUK13" s="160"/>
      <c r="VUL13" s="160"/>
      <c r="VUM13" s="160"/>
      <c r="VUN13" s="160"/>
      <c r="VUO13" s="160"/>
      <c r="VUP13" s="160"/>
      <c r="VUQ13" s="160"/>
      <c r="VUR13" s="160"/>
      <c r="VUS13" s="160"/>
      <c r="VUT13" s="160"/>
      <c r="VUU13" s="160"/>
      <c r="VUV13" s="160"/>
      <c r="VUW13" s="160"/>
      <c r="VUX13" s="160"/>
      <c r="VUY13" s="160"/>
      <c r="VUZ13" s="160"/>
      <c r="VVA13" s="160"/>
      <c r="VVB13" s="160"/>
      <c r="VVC13" s="160"/>
      <c r="VVD13" s="160"/>
      <c r="VVE13" s="160"/>
      <c r="VVF13" s="160"/>
      <c r="VVG13" s="160"/>
      <c r="VVH13" s="160"/>
      <c r="VVI13" s="160"/>
      <c r="VVJ13" s="160"/>
      <c r="VVK13" s="160"/>
      <c r="VVL13" s="160"/>
      <c r="VVM13" s="160"/>
      <c r="VVN13" s="160"/>
      <c r="VVO13" s="160"/>
      <c r="VVP13" s="160"/>
      <c r="VVQ13" s="160"/>
      <c r="VVR13" s="160"/>
      <c r="VVS13" s="160"/>
      <c r="VVT13" s="160"/>
      <c r="VVU13" s="160"/>
      <c r="VVV13" s="160"/>
      <c r="VVW13" s="160"/>
      <c r="VVX13" s="160"/>
      <c r="VVY13" s="160"/>
      <c r="VVZ13" s="160"/>
      <c r="VWA13" s="160"/>
      <c r="VWB13" s="160"/>
      <c r="VWC13" s="160"/>
      <c r="VWD13" s="160"/>
      <c r="VWE13" s="160"/>
      <c r="VWF13" s="160"/>
      <c r="VWG13" s="160"/>
      <c r="VWH13" s="160"/>
      <c r="VWI13" s="160"/>
      <c r="VWJ13" s="160"/>
      <c r="VWK13" s="160"/>
      <c r="VWL13" s="160"/>
      <c r="VWM13" s="160"/>
      <c r="VWN13" s="160"/>
      <c r="VWO13" s="160"/>
      <c r="VWP13" s="160"/>
      <c r="VWQ13" s="160"/>
      <c r="VWR13" s="160"/>
      <c r="VWS13" s="160"/>
      <c r="VWT13" s="160"/>
      <c r="VWU13" s="160"/>
      <c r="VWV13" s="160"/>
      <c r="VWW13" s="160"/>
      <c r="VWX13" s="160"/>
      <c r="VWY13" s="160"/>
      <c r="VWZ13" s="160"/>
      <c r="VXA13" s="160"/>
      <c r="VXB13" s="160"/>
      <c r="VXC13" s="160"/>
      <c r="VXD13" s="160"/>
      <c r="VXE13" s="160"/>
      <c r="VXF13" s="160"/>
      <c r="VXG13" s="160"/>
      <c r="VXH13" s="160"/>
      <c r="VXI13" s="160"/>
      <c r="VXJ13" s="160"/>
      <c r="VXK13" s="160"/>
      <c r="VXL13" s="160"/>
      <c r="VXM13" s="160"/>
      <c r="VXN13" s="160"/>
      <c r="VXO13" s="160"/>
      <c r="VXP13" s="160"/>
      <c r="VXQ13" s="160"/>
      <c r="VXR13" s="160"/>
      <c r="VXS13" s="160"/>
      <c r="VXT13" s="160"/>
      <c r="VXU13" s="160"/>
      <c r="VXV13" s="160"/>
      <c r="VXW13" s="160"/>
      <c r="VXX13" s="160"/>
      <c r="VXY13" s="160"/>
      <c r="VXZ13" s="160"/>
      <c r="VYA13" s="160"/>
      <c r="VYB13" s="160"/>
      <c r="VYC13" s="160"/>
      <c r="VYD13" s="160"/>
      <c r="VYE13" s="160"/>
      <c r="VYF13" s="160"/>
      <c r="VYG13" s="160"/>
      <c r="VYH13" s="160"/>
      <c r="VYI13" s="160"/>
      <c r="VYJ13" s="160"/>
      <c r="VYK13" s="160"/>
      <c r="VYL13" s="160"/>
      <c r="VYM13" s="160"/>
      <c r="VYN13" s="160"/>
      <c r="VYO13" s="160"/>
      <c r="VYP13" s="160"/>
      <c r="VYQ13" s="160"/>
      <c r="VYR13" s="160"/>
      <c r="VYS13" s="160"/>
      <c r="VYT13" s="160"/>
      <c r="VYU13" s="160"/>
      <c r="VYV13" s="160"/>
      <c r="VYW13" s="160"/>
      <c r="VYX13" s="160"/>
      <c r="VYY13" s="160"/>
      <c r="VYZ13" s="160"/>
      <c r="VZA13" s="160"/>
      <c r="VZB13" s="160"/>
      <c r="VZC13" s="160"/>
      <c r="VZD13" s="160"/>
      <c r="VZE13" s="160"/>
      <c r="VZF13" s="160"/>
      <c r="VZG13" s="160"/>
      <c r="VZH13" s="160"/>
      <c r="VZI13" s="160"/>
      <c r="VZJ13" s="160"/>
      <c r="VZK13" s="160"/>
      <c r="VZL13" s="160"/>
      <c r="VZM13" s="160"/>
      <c r="VZN13" s="160"/>
      <c r="VZO13" s="160"/>
      <c r="VZP13" s="160"/>
      <c r="VZQ13" s="160"/>
      <c r="VZR13" s="160"/>
      <c r="VZS13" s="160"/>
      <c r="VZT13" s="160"/>
      <c r="VZU13" s="160"/>
      <c r="VZV13" s="160"/>
      <c r="VZW13" s="160"/>
      <c r="VZX13" s="160"/>
      <c r="VZY13" s="160"/>
      <c r="VZZ13" s="160"/>
      <c r="WAA13" s="160"/>
      <c r="WAB13" s="160"/>
      <c r="WAC13" s="160"/>
      <c r="WAD13" s="160"/>
      <c r="WAE13" s="160"/>
      <c r="WAF13" s="160"/>
      <c r="WAG13" s="160"/>
      <c r="WAH13" s="160"/>
      <c r="WAI13" s="160"/>
      <c r="WAJ13" s="160"/>
      <c r="WAK13" s="160"/>
      <c r="WAL13" s="160"/>
      <c r="WAM13" s="160"/>
      <c r="WAN13" s="160"/>
      <c r="WAO13" s="160"/>
      <c r="WAP13" s="160"/>
      <c r="WAQ13" s="160"/>
      <c r="WAR13" s="160"/>
      <c r="WAS13" s="160"/>
      <c r="WAT13" s="160"/>
      <c r="WAU13" s="160"/>
      <c r="WAV13" s="160"/>
      <c r="WAW13" s="160"/>
      <c r="WAX13" s="160"/>
      <c r="WAY13" s="160"/>
      <c r="WAZ13" s="160"/>
      <c r="WBA13" s="160"/>
      <c r="WBB13" s="160"/>
      <c r="WBC13" s="160"/>
      <c r="WBD13" s="160"/>
      <c r="WBE13" s="160"/>
      <c r="WBF13" s="160"/>
      <c r="WBG13" s="160"/>
      <c r="WBH13" s="160"/>
      <c r="WBI13" s="160"/>
      <c r="WBJ13" s="160"/>
      <c r="WBK13" s="160"/>
      <c r="WBL13" s="160"/>
      <c r="WBM13" s="160"/>
      <c r="WBN13" s="160"/>
      <c r="WBO13" s="160"/>
      <c r="WBP13" s="160"/>
      <c r="WBQ13" s="160"/>
      <c r="WBR13" s="160"/>
      <c r="WBS13" s="160"/>
      <c r="WBT13" s="160"/>
      <c r="WBU13" s="160"/>
      <c r="WBV13" s="160"/>
      <c r="WBW13" s="160"/>
      <c r="WBX13" s="160"/>
      <c r="WBY13" s="160"/>
      <c r="WBZ13" s="160"/>
      <c r="WCA13" s="160"/>
      <c r="WCB13" s="160"/>
      <c r="WCC13" s="160"/>
      <c r="WCD13" s="160"/>
      <c r="WCE13" s="160"/>
      <c r="WCF13" s="160"/>
      <c r="WCG13" s="160"/>
      <c r="WCH13" s="160"/>
      <c r="WCI13" s="160"/>
      <c r="WCJ13" s="160"/>
      <c r="WCK13" s="160"/>
      <c r="WCL13" s="160"/>
      <c r="WCM13" s="160"/>
      <c r="WCN13" s="160"/>
      <c r="WCO13" s="160"/>
      <c r="WCP13" s="160"/>
      <c r="WCQ13" s="160"/>
      <c r="WCR13" s="160"/>
      <c r="WCS13" s="160"/>
      <c r="WCT13" s="160"/>
      <c r="WCU13" s="160"/>
      <c r="WCV13" s="160"/>
      <c r="WCW13" s="160"/>
      <c r="WCX13" s="160"/>
      <c r="WCY13" s="160"/>
      <c r="WCZ13" s="160"/>
      <c r="WDA13" s="160"/>
      <c r="WDB13" s="160"/>
      <c r="WDC13" s="160"/>
      <c r="WDD13" s="160"/>
      <c r="WDE13" s="160"/>
      <c r="WDF13" s="160"/>
      <c r="WDG13" s="160"/>
      <c r="WDH13" s="160"/>
      <c r="WDI13" s="160"/>
      <c r="WDJ13" s="160"/>
      <c r="WDK13" s="160"/>
      <c r="WDL13" s="160"/>
      <c r="WDM13" s="160"/>
      <c r="WDN13" s="160"/>
      <c r="WDO13" s="160"/>
      <c r="WDP13" s="160"/>
      <c r="WDQ13" s="160"/>
      <c r="WDR13" s="160"/>
      <c r="WDS13" s="160"/>
      <c r="WDT13" s="160"/>
      <c r="WDU13" s="160"/>
      <c r="WDV13" s="160"/>
      <c r="WDW13" s="160"/>
      <c r="WDX13" s="160"/>
      <c r="WDY13" s="160"/>
      <c r="WDZ13" s="160"/>
      <c r="WEA13" s="160"/>
      <c r="WEB13" s="160"/>
      <c r="WEC13" s="160"/>
      <c r="WED13" s="160"/>
      <c r="WEE13" s="160"/>
      <c r="WEF13" s="160"/>
      <c r="WEG13" s="160"/>
      <c r="WEH13" s="160"/>
      <c r="WEI13" s="160"/>
      <c r="WEJ13" s="160"/>
      <c r="WEK13" s="160"/>
      <c r="WEL13" s="160"/>
      <c r="WEM13" s="160"/>
      <c r="WEN13" s="160"/>
      <c r="WEO13" s="160"/>
      <c r="WEP13" s="160"/>
      <c r="WEQ13" s="160"/>
      <c r="WER13" s="160"/>
      <c r="WES13" s="160"/>
      <c r="WET13" s="160"/>
      <c r="WEU13" s="160"/>
      <c r="WEV13" s="160"/>
      <c r="WEW13" s="160"/>
      <c r="WEX13" s="160"/>
      <c r="WEY13" s="160"/>
      <c r="WEZ13" s="160"/>
      <c r="WFA13" s="160"/>
      <c r="WFB13" s="160"/>
      <c r="WFC13" s="160"/>
      <c r="WFD13" s="160"/>
      <c r="WFE13" s="160"/>
      <c r="WFF13" s="160"/>
      <c r="WFG13" s="160"/>
      <c r="WFH13" s="160"/>
      <c r="WFI13" s="160"/>
      <c r="WFJ13" s="160"/>
      <c r="WFK13" s="160"/>
      <c r="WFL13" s="160"/>
      <c r="WFM13" s="160"/>
      <c r="WFN13" s="160"/>
      <c r="WFO13" s="160"/>
      <c r="WFP13" s="160"/>
      <c r="WFQ13" s="160"/>
      <c r="WFR13" s="160"/>
      <c r="WFS13" s="160"/>
      <c r="WFT13" s="160"/>
      <c r="WFU13" s="160"/>
      <c r="WFV13" s="160"/>
      <c r="WFW13" s="160"/>
      <c r="WFX13" s="160"/>
      <c r="WFY13" s="160"/>
      <c r="WFZ13" s="160"/>
      <c r="WGA13" s="160"/>
      <c r="WGB13" s="160"/>
      <c r="WGC13" s="160"/>
      <c r="WGD13" s="160"/>
      <c r="WGE13" s="160"/>
      <c r="WGF13" s="160"/>
      <c r="WGG13" s="160"/>
      <c r="WGH13" s="160"/>
      <c r="WGI13" s="160"/>
      <c r="WGJ13" s="160"/>
      <c r="WGK13" s="160"/>
      <c r="WGL13" s="160"/>
      <c r="WGM13" s="160"/>
      <c r="WGN13" s="160"/>
      <c r="WGO13" s="160"/>
      <c r="WGP13" s="160"/>
      <c r="WGQ13" s="160"/>
      <c r="WGR13" s="160"/>
      <c r="WGS13" s="160"/>
      <c r="WGT13" s="160"/>
      <c r="WGU13" s="160"/>
      <c r="WGV13" s="160"/>
      <c r="WGW13" s="160"/>
      <c r="WGX13" s="160"/>
      <c r="WGY13" s="160"/>
      <c r="WGZ13" s="160"/>
      <c r="WHA13" s="160"/>
      <c r="WHB13" s="160"/>
      <c r="WHC13" s="160"/>
      <c r="WHD13" s="160"/>
      <c r="WHE13" s="160"/>
      <c r="WHF13" s="160"/>
      <c r="WHG13" s="160"/>
      <c r="WHH13" s="160"/>
      <c r="WHI13" s="160"/>
      <c r="WHJ13" s="160"/>
      <c r="WHK13" s="160"/>
      <c r="WHL13" s="160"/>
      <c r="WHM13" s="160"/>
      <c r="WHN13" s="160"/>
      <c r="WHO13" s="160"/>
      <c r="WHP13" s="160"/>
      <c r="WHQ13" s="160"/>
      <c r="WHR13" s="160"/>
      <c r="WHS13" s="160"/>
      <c r="WHT13" s="160"/>
      <c r="WHU13" s="160"/>
      <c r="WHV13" s="160"/>
      <c r="WHW13" s="160"/>
      <c r="WHX13" s="160"/>
      <c r="WHY13" s="160"/>
      <c r="WHZ13" s="160"/>
      <c r="WIA13" s="160"/>
      <c r="WIB13" s="160"/>
      <c r="WIC13" s="160"/>
      <c r="WID13" s="160"/>
      <c r="WIE13" s="160"/>
      <c r="WIF13" s="160"/>
      <c r="WIG13" s="160"/>
      <c r="WIH13" s="160"/>
      <c r="WII13" s="160"/>
      <c r="WIJ13" s="160"/>
      <c r="WIK13" s="160"/>
      <c r="WIL13" s="160"/>
      <c r="WIM13" s="160"/>
      <c r="WIN13" s="160"/>
      <c r="WIO13" s="160"/>
      <c r="WIP13" s="160"/>
      <c r="WIQ13" s="160"/>
      <c r="WIR13" s="160"/>
      <c r="WIS13" s="160"/>
      <c r="WIT13" s="160"/>
      <c r="WIU13" s="160"/>
      <c r="WIV13" s="160"/>
      <c r="WIW13" s="160"/>
      <c r="WIX13" s="160"/>
      <c r="WIY13" s="160"/>
      <c r="WIZ13" s="160"/>
      <c r="WJA13" s="160"/>
      <c r="WJB13" s="160"/>
      <c r="WJC13" s="160"/>
      <c r="WJD13" s="160"/>
      <c r="WJE13" s="160"/>
      <c r="WJF13" s="160"/>
      <c r="WJG13" s="160"/>
      <c r="WJH13" s="160"/>
      <c r="WJI13" s="160"/>
      <c r="WJJ13" s="160"/>
      <c r="WJK13" s="160"/>
      <c r="WJL13" s="160"/>
      <c r="WJM13" s="160"/>
      <c r="WJN13" s="160"/>
      <c r="WJO13" s="160"/>
      <c r="WJP13" s="160"/>
      <c r="WJQ13" s="160"/>
      <c r="WJR13" s="160"/>
      <c r="WJS13" s="160"/>
      <c r="WJT13" s="160"/>
      <c r="WJU13" s="160"/>
      <c r="WJV13" s="160"/>
      <c r="WJW13" s="160"/>
      <c r="WJX13" s="160"/>
      <c r="WJY13" s="160"/>
      <c r="WJZ13" s="160"/>
      <c r="WKA13" s="160"/>
      <c r="WKB13" s="160"/>
      <c r="WKC13" s="160"/>
      <c r="WKD13" s="160"/>
      <c r="WKE13" s="160"/>
      <c r="WKF13" s="160"/>
      <c r="WKG13" s="160"/>
      <c r="WKH13" s="160"/>
      <c r="WKI13" s="160"/>
      <c r="WKJ13" s="160"/>
      <c r="WKK13" s="160"/>
      <c r="WKL13" s="160"/>
      <c r="WKM13" s="160"/>
      <c r="WKN13" s="160"/>
      <c r="WKO13" s="160"/>
      <c r="WKP13" s="160"/>
      <c r="WKQ13" s="160"/>
      <c r="WKR13" s="160"/>
      <c r="WKS13" s="160"/>
      <c r="WKT13" s="160"/>
      <c r="WKU13" s="160"/>
      <c r="WKV13" s="160"/>
      <c r="WKW13" s="160"/>
      <c r="WKX13" s="160"/>
      <c r="WKY13" s="160"/>
      <c r="WKZ13" s="160"/>
      <c r="WLA13" s="160"/>
      <c r="WLB13" s="160"/>
      <c r="WLC13" s="160"/>
      <c r="WLD13" s="160"/>
      <c r="WLE13" s="160"/>
      <c r="WLF13" s="160"/>
      <c r="WLG13" s="160"/>
      <c r="WLH13" s="160"/>
      <c r="WLI13" s="160"/>
      <c r="WLJ13" s="160"/>
      <c r="WLK13" s="160"/>
      <c r="WLL13" s="160"/>
      <c r="WLM13" s="160"/>
      <c r="WLN13" s="160"/>
      <c r="WLO13" s="160"/>
      <c r="WLP13" s="160"/>
      <c r="WLQ13" s="160"/>
      <c r="WLR13" s="160"/>
      <c r="WLS13" s="160"/>
      <c r="WLT13" s="160"/>
      <c r="WLU13" s="160"/>
      <c r="WLV13" s="160"/>
      <c r="WLW13" s="160"/>
      <c r="WLX13" s="160"/>
      <c r="WLY13" s="160"/>
      <c r="WLZ13" s="160"/>
      <c r="WMA13" s="160"/>
      <c r="WMB13" s="160"/>
      <c r="WMC13" s="160"/>
      <c r="WMD13" s="160"/>
      <c r="WME13" s="160"/>
      <c r="WMF13" s="160"/>
      <c r="WMG13" s="160"/>
      <c r="WMH13" s="160"/>
      <c r="WMI13" s="160"/>
      <c r="WMJ13" s="160"/>
      <c r="WMK13" s="160"/>
      <c r="WML13" s="160"/>
      <c r="WMM13" s="160"/>
      <c r="WMN13" s="160"/>
      <c r="WMO13" s="160"/>
      <c r="WMP13" s="160"/>
      <c r="WMQ13" s="160"/>
      <c r="WMR13" s="160"/>
      <c r="WMS13" s="160"/>
      <c r="WMT13" s="160"/>
      <c r="WMU13" s="160"/>
      <c r="WMV13" s="160"/>
      <c r="WMW13" s="160"/>
      <c r="WMX13" s="160"/>
      <c r="WMY13" s="160"/>
      <c r="WMZ13" s="160"/>
      <c r="WNA13" s="160"/>
      <c r="WNB13" s="160"/>
      <c r="WNC13" s="160"/>
      <c r="WND13" s="160"/>
      <c r="WNE13" s="160"/>
      <c r="WNF13" s="160"/>
      <c r="WNG13" s="160"/>
      <c r="WNH13" s="160"/>
      <c r="WNI13" s="160"/>
      <c r="WNJ13" s="160"/>
      <c r="WNK13" s="160"/>
      <c r="WNL13" s="160"/>
      <c r="WNM13" s="160"/>
      <c r="WNN13" s="160"/>
      <c r="WNO13" s="160"/>
      <c r="WNP13" s="160"/>
      <c r="WNQ13" s="160"/>
      <c r="WNR13" s="160"/>
      <c r="WNS13" s="160"/>
      <c r="WNT13" s="160"/>
      <c r="WNU13" s="160"/>
      <c r="WNV13" s="160"/>
      <c r="WNW13" s="160"/>
      <c r="WNX13" s="160"/>
      <c r="WNY13" s="160"/>
      <c r="WNZ13" s="160"/>
      <c r="WOA13" s="160"/>
      <c r="WOB13" s="160"/>
      <c r="WOC13" s="160"/>
      <c r="WOD13" s="160"/>
      <c r="WOE13" s="160"/>
      <c r="WOF13" s="160"/>
      <c r="WOG13" s="160"/>
      <c r="WOH13" s="160"/>
      <c r="WOI13" s="160"/>
      <c r="WOJ13" s="160"/>
      <c r="WOK13" s="160"/>
      <c r="WOL13" s="160"/>
      <c r="WOM13" s="160"/>
      <c r="WON13" s="160"/>
      <c r="WOO13" s="160"/>
      <c r="WOP13" s="160"/>
      <c r="WOQ13" s="160"/>
      <c r="WOR13" s="160"/>
      <c r="WOS13" s="160"/>
      <c r="WOT13" s="160"/>
      <c r="WOU13" s="160"/>
      <c r="WOV13" s="160"/>
      <c r="WOW13" s="160"/>
      <c r="WOX13" s="160"/>
      <c r="WOY13" s="160"/>
      <c r="WOZ13" s="160"/>
      <c r="WPA13" s="160"/>
      <c r="WPB13" s="160"/>
      <c r="WPC13" s="160"/>
      <c r="WPD13" s="160"/>
      <c r="WPE13" s="160"/>
      <c r="WPF13" s="160"/>
      <c r="WPG13" s="160"/>
      <c r="WPH13" s="160"/>
      <c r="WPI13" s="160"/>
      <c r="WPJ13" s="160"/>
      <c r="WPK13" s="160"/>
      <c r="WPL13" s="160"/>
      <c r="WPM13" s="160"/>
      <c r="WPN13" s="160"/>
      <c r="WPO13" s="160"/>
      <c r="WPP13" s="160"/>
      <c r="WPQ13" s="160"/>
      <c r="WPR13" s="160"/>
      <c r="WPS13" s="160"/>
      <c r="WPT13" s="160"/>
      <c r="WPU13" s="160"/>
      <c r="WPV13" s="160"/>
      <c r="WPW13" s="160"/>
      <c r="WPX13" s="160"/>
      <c r="WPY13" s="160"/>
      <c r="WPZ13" s="160"/>
      <c r="WQA13" s="160"/>
      <c r="WQB13" s="160"/>
      <c r="WQC13" s="160"/>
      <c r="WQD13" s="160"/>
      <c r="WQE13" s="160"/>
      <c r="WQF13" s="160"/>
      <c r="WQG13" s="160"/>
      <c r="WQH13" s="160"/>
      <c r="WQI13" s="160"/>
      <c r="WQJ13" s="160"/>
      <c r="WQK13" s="160"/>
      <c r="WQL13" s="160"/>
      <c r="WQM13" s="160"/>
      <c r="WQN13" s="160"/>
      <c r="WQO13" s="160"/>
      <c r="WQP13" s="160"/>
      <c r="WQQ13" s="160"/>
      <c r="WQR13" s="160"/>
      <c r="WQS13" s="160"/>
      <c r="WQT13" s="160"/>
      <c r="WQU13" s="160"/>
      <c r="WQV13" s="160"/>
      <c r="WQW13" s="160"/>
      <c r="WQX13" s="160"/>
      <c r="WQY13" s="160"/>
      <c r="WQZ13" s="160"/>
      <c r="WRA13" s="160"/>
      <c r="WRB13" s="160"/>
      <c r="WRC13" s="160"/>
      <c r="WRD13" s="160"/>
      <c r="WRE13" s="160"/>
      <c r="WRF13" s="160"/>
      <c r="WRG13" s="160"/>
      <c r="WRH13" s="160"/>
      <c r="WRI13" s="160"/>
      <c r="WRJ13" s="160"/>
      <c r="WRK13" s="160"/>
      <c r="WRL13" s="160"/>
      <c r="WRM13" s="160"/>
      <c r="WRN13" s="160"/>
      <c r="WRO13" s="160"/>
      <c r="WRP13" s="160"/>
      <c r="WRQ13" s="160"/>
      <c r="WRR13" s="160"/>
      <c r="WRS13" s="160"/>
      <c r="WRT13" s="160"/>
      <c r="WRU13" s="160"/>
      <c r="WRV13" s="160"/>
      <c r="WRW13" s="160"/>
      <c r="WRX13" s="160"/>
      <c r="WRY13" s="160"/>
      <c r="WRZ13" s="160"/>
      <c r="WSA13" s="160"/>
      <c r="WSB13" s="160"/>
      <c r="WSC13" s="160"/>
      <c r="WSD13" s="160"/>
      <c r="WSE13" s="160"/>
      <c r="WSF13" s="160"/>
      <c r="WSG13" s="160"/>
      <c r="WSH13" s="160"/>
      <c r="WSI13" s="160"/>
      <c r="WSJ13" s="160"/>
      <c r="WSK13" s="160"/>
      <c r="WSL13" s="160"/>
      <c r="WSM13" s="160"/>
      <c r="WSN13" s="160"/>
      <c r="WSO13" s="160"/>
      <c r="WSP13" s="160"/>
      <c r="WSQ13" s="160"/>
      <c r="WSR13" s="160"/>
      <c r="WSS13" s="160"/>
      <c r="WST13" s="160"/>
      <c r="WSU13" s="160"/>
      <c r="WSV13" s="160"/>
      <c r="WSW13" s="160"/>
      <c r="WSX13" s="160"/>
      <c r="WSY13" s="160"/>
      <c r="WSZ13" s="160"/>
      <c r="WTA13" s="160"/>
      <c r="WTB13" s="160"/>
      <c r="WTC13" s="160"/>
      <c r="WTD13" s="160"/>
      <c r="WTE13" s="160"/>
      <c r="WTF13" s="160"/>
      <c r="WTG13" s="160"/>
      <c r="WTH13" s="160"/>
      <c r="WTI13" s="160"/>
      <c r="WTJ13" s="160"/>
      <c r="WTK13" s="160"/>
      <c r="WTL13" s="160"/>
      <c r="WTM13" s="160"/>
      <c r="WTN13" s="160"/>
      <c r="WTO13" s="160"/>
      <c r="WTP13" s="160"/>
      <c r="WTQ13" s="160"/>
      <c r="WTR13" s="160"/>
      <c r="WTS13" s="160"/>
      <c r="WTT13" s="160"/>
      <c r="WTU13" s="160"/>
      <c r="WTV13" s="160"/>
      <c r="WTW13" s="160"/>
      <c r="WTX13" s="160"/>
      <c r="WTY13" s="160"/>
      <c r="WTZ13" s="160"/>
      <c r="WUA13" s="160"/>
      <c r="WUB13" s="160"/>
      <c r="WUC13" s="160"/>
      <c r="WUD13" s="160"/>
      <c r="WUE13" s="160"/>
      <c r="WUF13" s="160"/>
      <c r="WUG13" s="160"/>
      <c r="WUH13" s="160"/>
      <c r="WUI13" s="160"/>
      <c r="WUJ13" s="160"/>
      <c r="WUK13" s="160"/>
      <c r="WUL13" s="160"/>
      <c r="WUM13" s="160"/>
      <c r="WUN13" s="160"/>
      <c r="WUO13" s="160"/>
      <c r="WUP13" s="160"/>
      <c r="WUQ13" s="160"/>
      <c r="WUR13" s="160"/>
      <c r="WUS13" s="160"/>
      <c r="WUT13" s="160"/>
      <c r="WUU13" s="160"/>
      <c r="WUV13" s="160"/>
      <c r="WUW13" s="160"/>
      <c r="WUX13" s="160"/>
      <c r="WUY13" s="160"/>
      <c r="WUZ13" s="160"/>
      <c r="WVA13" s="160"/>
      <c r="WVB13" s="160"/>
      <c r="WVC13" s="160"/>
      <c r="WVD13" s="160"/>
      <c r="WVE13" s="160"/>
      <c r="WVF13" s="160"/>
      <c r="WVG13" s="160"/>
      <c r="WVH13" s="160"/>
      <c r="WVI13" s="160"/>
      <c r="WVJ13" s="160"/>
      <c r="WVK13" s="160"/>
      <c r="WVL13" s="160"/>
      <c r="WVM13" s="160"/>
      <c r="WVN13" s="160"/>
      <c r="WVO13" s="160"/>
      <c r="WVP13" s="160"/>
      <c r="WVQ13" s="160"/>
      <c r="WVR13" s="160"/>
      <c r="WVS13" s="160"/>
      <c r="WVT13" s="160"/>
      <c r="WVU13" s="160"/>
      <c r="WVV13" s="160"/>
      <c r="WVW13" s="160"/>
      <c r="WVX13" s="160"/>
      <c r="WVY13" s="160"/>
      <c r="WVZ13" s="160"/>
      <c r="WWA13" s="160"/>
      <c r="WWB13" s="160"/>
      <c r="WWC13" s="160"/>
      <c r="WWD13" s="160"/>
      <c r="WWE13" s="160"/>
      <c r="WWF13" s="160"/>
      <c r="WWG13" s="160"/>
      <c r="WWH13" s="160"/>
      <c r="WWI13" s="160"/>
      <c r="WWJ13" s="160"/>
      <c r="WWK13" s="160"/>
      <c r="WWL13" s="160"/>
      <c r="WWM13" s="160"/>
      <c r="WWN13" s="160"/>
      <c r="WWO13" s="160"/>
      <c r="WWP13" s="160"/>
      <c r="WWQ13" s="160"/>
      <c r="WWR13" s="160"/>
      <c r="WWS13" s="160"/>
      <c r="WWT13" s="160"/>
      <c r="WWU13" s="160"/>
      <c r="WWV13" s="160"/>
      <c r="WWW13" s="160"/>
      <c r="WWX13" s="160"/>
      <c r="WWY13" s="160"/>
      <c r="WWZ13" s="160"/>
      <c r="WXA13" s="160"/>
      <c r="WXB13" s="160"/>
      <c r="WXC13" s="160"/>
      <c r="WXD13" s="160"/>
      <c r="WXE13" s="160"/>
      <c r="WXF13" s="160"/>
      <c r="WXG13" s="160"/>
      <c r="WXH13" s="160"/>
      <c r="WXI13" s="160"/>
      <c r="WXJ13" s="160"/>
      <c r="WXK13" s="160"/>
      <c r="WXL13" s="160"/>
      <c r="WXM13" s="160"/>
      <c r="WXN13" s="160"/>
      <c r="WXO13" s="160"/>
      <c r="WXP13" s="160"/>
      <c r="WXQ13" s="160"/>
      <c r="WXR13" s="160"/>
      <c r="WXS13" s="160"/>
      <c r="WXT13" s="160"/>
      <c r="WXU13" s="160"/>
      <c r="WXV13" s="160"/>
      <c r="WXW13" s="160"/>
      <c r="WXX13" s="160"/>
      <c r="WXY13" s="160"/>
      <c r="WXZ13" s="160"/>
      <c r="WYA13" s="160"/>
      <c r="WYB13" s="160"/>
      <c r="WYC13" s="160"/>
      <c r="WYD13" s="160"/>
      <c r="WYE13" s="160"/>
      <c r="WYF13" s="160"/>
      <c r="WYG13" s="160"/>
      <c r="WYH13" s="160"/>
      <c r="WYI13" s="160"/>
      <c r="WYJ13" s="160"/>
      <c r="WYK13" s="160"/>
      <c r="WYL13" s="160"/>
      <c r="WYM13" s="160"/>
      <c r="WYN13" s="160"/>
      <c r="WYO13" s="160"/>
      <c r="WYP13" s="160"/>
      <c r="WYQ13" s="160"/>
      <c r="WYR13" s="160"/>
      <c r="WYS13" s="160"/>
      <c r="WYT13" s="160"/>
      <c r="WYU13" s="160"/>
      <c r="WYV13" s="160"/>
      <c r="WYW13" s="160"/>
      <c r="WYX13" s="160"/>
      <c r="WYY13" s="160"/>
      <c r="WYZ13" s="160"/>
      <c r="WZA13" s="160"/>
      <c r="WZB13" s="160"/>
      <c r="WZC13" s="160"/>
      <c r="WZD13" s="160"/>
      <c r="WZE13" s="160"/>
      <c r="WZF13" s="160"/>
      <c r="WZG13" s="160"/>
      <c r="WZH13" s="160"/>
      <c r="WZI13" s="160"/>
      <c r="WZJ13" s="160"/>
      <c r="WZK13" s="160"/>
      <c r="WZL13" s="160"/>
      <c r="WZM13" s="160"/>
      <c r="WZN13" s="160"/>
      <c r="WZO13" s="160"/>
      <c r="WZP13" s="160"/>
      <c r="WZQ13" s="160"/>
      <c r="WZR13" s="160"/>
      <c r="WZS13" s="160"/>
      <c r="WZT13" s="160"/>
      <c r="WZU13" s="160"/>
      <c r="WZV13" s="160"/>
      <c r="WZW13" s="160"/>
      <c r="WZX13" s="160"/>
      <c r="WZY13" s="160"/>
      <c r="WZZ13" s="160"/>
      <c r="XAA13" s="160"/>
      <c r="XAB13" s="160"/>
      <c r="XAC13" s="160"/>
      <c r="XAD13" s="160"/>
      <c r="XAE13" s="160"/>
      <c r="XAF13" s="160"/>
      <c r="XAG13" s="160"/>
      <c r="XAH13" s="160"/>
      <c r="XAI13" s="160"/>
      <c r="XAJ13" s="160"/>
      <c r="XAK13" s="160"/>
      <c r="XAL13" s="160"/>
      <c r="XAM13" s="160"/>
      <c r="XAN13" s="160"/>
      <c r="XAO13" s="160"/>
      <c r="XAP13" s="160"/>
      <c r="XAQ13" s="160"/>
      <c r="XAR13" s="160"/>
      <c r="XAS13" s="160"/>
      <c r="XAT13" s="160"/>
      <c r="XAU13" s="160"/>
      <c r="XAV13" s="160"/>
      <c r="XAW13" s="160"/>
      <c r="XAX13" s="160"/>
      <c r="XAY13" s="160"/>
      <c r="XAZ13" s="160"/>
      <c r="XBA13" s="160"/>
      <c r="XBB13" s="160"/>
      <c r="XBC13" s="160"/>
      <c r="XBD13" s="160"/>
      <c r="XBE13" s="160"/>
      <c r="XBF13" s="160"/>
      <c r="XBG13" s="160"/>
      <c r="XBH13" s="160"/>
      <c r="XBI13" s="160"/>
      <c r="XBJ13" s="160"/>
      <c r="XBK13" s="160"/>
      <c r="XBL13" s="160"/>
      <c r="XBM13" s="160"/>
      <c r="XBN13" s="160"/>
      <c r="XBO13" s="160"/>
      <c r="XBP13" s="160"/>
      <c r="XBQ13" s="160"/>
      <c r="XBR13" s="160"/>
      <c r="XBS13" s="160"/>
      <c r="XBT13" s="160"/>
      <c r="XBU13" s="160"/>
      <c r="XBV13" s="160"/>
      <c r="XBW13" s="160"/>
      <c r="XBX13" s="160"/>
      <c r="XBY13" s="160"/>
      <c r="XBZ13" s="160"/>
      <c r="XCA13" s="160"/>
      <c r="XCB13" s="160"/>
      <c r="XCC13" s="160"/>
      <c r="XCD13" s="160"/>
      <c r="XCE13" s="160"/>
      <c r="XCF13" s="160"/>
      <c r="XCG13" s="160"/>
      <c r="XCH13" s="160"/>
      <c r="XCI13" s="160"/>
      <c r="XCJ13" s="160"/>
      <c r="XCK13" s="160"/>
      <c r="XCL13" s="160"/>
      <c r="XCM13" s="160"/>
      <c r="XCN13" s="160"/>
      <c r="XCO13" s="160"/>
      <c r="XCP13" s="160"/>
      <c r="XCQ13" s="160"/>
      <c r="XCR13" s="160"/>
      <c r="XCS13" s="160"/>
      <c r="XCT13" s="160"/>
      <c r="XCU13" s="160"/>
      <c r="XCV13" s="160"/>
      <c r="XCW13" s="160"/>
      <c r="XCX13" s="160"/>
      <c r="XCY13" s="160"/>
      <c r="XCZ13" s="160"/>
      <c r="XDA13" s="160"/>
      <c r="XDB13" s="160"/>
      <c r="XDC13" s="160"/>
      <c r="XDD13" s="160"/>
      <c r="XDE13" s="160"/>
      <c r="XDF13" s="160"/>
      <c r="XDG13" s="160"/>
      <c r="XDH13" s="160"/>
      <c r="XDI13" s="160"/>
      <c r="XDJ13" s="160"/>
      <c r="XDK13" s="160"/>
      <c r="XDL13" s="160"/>
      <c r="XDM13" s="160"/>
      <c r="XDN13" s="160"/>
      <c r="XDO13" s="160"/>
      <c r="XDP13" s="160"/>
      <c r="XDQ13" s="160"/>
      <c r="XDR13" s="160"/>
      <c r="XDS13" s="160"/>
      <c r="XDT13" s="160"/>
      <c r="XDU13" s="160"/>
      <c r="XDV13" s="160"/>
      <c r="XDW13" s="160"/>
      <c r="XDX13" s="160"/>
      <c r="XDY13" s="160"/>
      <c r="XDZ13" s="160"/>
      <c r="XEA13" s="160"/>
      <c r="XEB13" s="160"/>
      <c r="XEC13" s="160"/>
      <c r="XED13" s="160"/>
      <c r="XEE13" s="160"/>
      <c r="XEF13" s="160"/>
      <c r="XEG13" s="160"/>
      <c r="XEH13" s="160"/>
      <c r="XEI13" s="160"/>
      <c r="XEJ13" s="160"/>
      <c r="XEK13" s="160"/>
      <c r="XEL13" s="160"/>
      <c r="XEM13" s="160"/>
      <c r="XEN13" s="160"/>
      <c r="XEO13" s="160"/>
      <c r="XEP13" s="160"/>
      <c r="XEQ13" s="160"/>
      <c r="XER13" s="160"/>
      <c r="XES13" s="160"/>
      <c r="XET13" s="160"/>
      <c r="XEU13" s="160"/>
      <c r="XEV13" s="160"/>
      <c r="XEW13" s="160"/>
      <c r="XEX13" s="160"/>
      <c r="XEY13" s="160"/>
      <c r="XEZ13" s="160"/>
      <c r="XFA13" s="160"/>
      <c r="XFB13" s="160"/>
      <c r="XFC13" s="160"/>
      <c r="XFD13" s="160"/>
    </row>
    <row r="14" spans="1:16384" ht="15" customHeight="1">
      <c r="B14" s="177" t="s">
        <v>40</v>
      </c>
      <c r="C14" s="178">
        <v>63.883699999999997</v>
      </c>
      <c r="D14" s="178">
        <v>75.554810000000003</v>
      </c>
      <c r="E14" s="178">
        <v>75.327010000000001</v>
      </c>
      <c r="F14" s="178">
        <v>74.39573</v>
      </c>
      <c r="G14" s="178">
        <v>74.622649999999993</v>
      </c>
      <c r="H14" s="178">
        <v>73.713419999999999</v>
      </c>
      <c r="I14" s="178">
        <v>72.391130000000004</v>
      </c>
      <c r="J14" s="178">
        <v>78.276130000000009</v>
      </c>
      <c r="K14" s="178">
        <v>81.441929999999999</v>
      </c>
      <c r="L14" s="178">
        <v>77.75827000000001</v>
      </c>
      <c r="M14" s="178">
        <v>78.556300000000007</v>
      </c>
      <c r="N14" s="178">
        <v>79.589660000000009</v>
      </c>
      <c r="O14" s="178">
        <v>83.47228112847003</v>
      </c>
      <c r="P14" s="178">
        <v>76.706817434050009</v>
      </c>
      <c r="Q14" s="178">
        <v>79.050406393549991</v>
      </c>
      <c r="R14" s="178">
        <v>80.10738317181</v>
      </c>
      <c r="S14" s="178">
        <v>78.524687364109994</v>
      </c>
      <c r="T14" s="178">
        <v>123.06886807235998</v>
      </c>
      <c r="U14" s="178">
        <v>88.945393001119996</v>
      </c>
      <c r="V14" s="178">
        <v>71.625226313750005</v>
      </c>
      <c r="W14" s="178">
        <v>94.421799203070009</v>
      </c>
      <c r="X14" s="178">
        <v>82.686054961869985</v>
      </c>
      <c r="Y14" s="178">
        <v>76.162425499660003</v>
      </c>
      <c r="Z14" s="178">
        <v>76.170314524930035</v>
      </c>
      <c r="AA14" s="178">
        <v>74.249264507939984</v>
      </c>
      <c r="AB14" s="178">
        <v>83.780112414090013</v>
      </c>
      <c r="AC14" s="178">
        <v>83.908540672190014</v>
      </c>
      <c r="AD14" s="178">
        <v>73.023407148210026</v>
      </c>
      <c r="AE14" s="178">
        <v>76.519654136340009</v>
      </c>
      <c r="AF14" s="178">
        <v>79.655111664119985</v>
      </c>
      <c r="AG14" s="178">
        <v>86.076399354140008</v>
      </c>
      <c r="AH14" s="178">
        <v>81.461957236629985</v>
      </c>
      <c r="AI14" s="178">
        <v>79.833786723319974</v>
      </c>
      <c r="AJ14" s="178">
        <v>75.672774654160023</v>
      </c>
      <c r="AK14" s="178">
        <v>79.491307134809986</v>
      </c>
      <c r="AL14" s="178">
        <v>81.252966365929993</v>
      </c>
      <c r="AM14" s="178">
        <v>82.518877503829998</v>
      </c>
      <c r="AN14" s="178">
        <v>77.976828767099988</v>
      </c>
      <c r="AO14" s="178">
        <v>91.708819859450017</v>
      </c>
      <c r="AP14" s="178">
        <v>90.939048108419996</v>
      </c>
      <c r="AQ14" s="178">
        <v>91.303159257569988</v>
      </c>
      <c r="AR14" s="178">
        <v>93.224179790189979</v>
      </c>
      <c r="AS14" s="178">
        <v>94.532936255449997</v>
      </c>
      <c r="AT14" s="178">
        <v>94.22927586198999</v>
      </c>
      <c r="AU14" s="178">
        <v>84.835750099500018</v>
      </c>
      <c r="AV14" s="178">
        <v>83.010538660830036</v>
      </c>
      <c r="AW14" s="178">
        <v>62.523165481379998</v>
      </c>
      <c r="AX14" s="178">
        <v>71.855195197270007</v>
      </c>
      <c r="AY14" s="178">
        <v>58.681753393519998</v>
      </c>
      <c r="AZ14" s="178">
        <v>49.855103114029994</v>
      </c>
      <c r="BA14" s="178">
        <v>53.567120234850002</v>
      </c>
      <c r="BB14" s="178">
        <v>52.549207318040004</v>
      </c>
      <c r="BC14" s="178">
        <v>50.118967998370003</v>
      </c>
      <c r="BD14" s="178">
        <v>50.660395020499998</v>
      </c>
      <c r="BE14" s="178">
        <v>51.762565570850001</v>
      </c>
      <c r="BF14" s="178">
        <v>53.992103361159998</v>
      </c>
      <c r="BG14" s="178">
        <v>54.034223675169997</v>
      </c>
      <c r="BH14" s="178">
        <v>51.91297116546</v>
      </c>
      <c r="BI14" s="178">
        <v>52.7158021017</v>
      </c>
      <c r="BJ14" s="178">
        <v>50.678677822830004</v>
      </c>
      <c r="BK14" s="178">
        <v>52.842968451219996</v>
      </c>
      <c r="BL14" s="178">
        <v>54.757324044980002</v>
      </c>
      <c r="BM14" s="178">
        <v>55.679480367490001</v>
      </c>
      <c r="BN14" s="178">
        <v>65.468147814890003</v>
      </c>
      <c r="BO14" s="178">
        <v>67.013093368100002</v>
      </c>
      <c r="BP14" s="178">
        <v>71.214842523450002</v>
      </c>
      <c r="BQ14" s="178">
        <v>70.594304253390007</v>
      </c>
      <c r="BR14" s="178">
        <v>71.264419633969993</v>
      </c>
      <c r="BS14" s="178">
        <v>71.431115081499996</v>
      </c>
      <c r="BT14" s="178">
        <v>71.73095520326001</v>
      </c>
      <c r="BU14" s="178">
        <v>71.26970521954</v>
      </c>
      <c r="BV14" s="178">
        <v>72.412176130459997</v>
      </c>
      <c r="BW14" s="178">
        <v>72.861970437430003</v>
      </c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 ht="15" customHeight="1">
      <c r="B15" s="177" t="s">
        <v>41</v>
      </c>
      <c r="C15" s="178">
        <v>39.010660000000001</v>
      </c>
      <c r="D15" s="178">
        <v>41.097110000000001</v>
      </c>
      <c r="E15" s="178">
        <v>41.412570000000002</v>
      </c>
      <c r="F15" s="178">
        <v>35.9133</v>
      </c>
      <c r="G15" s="178">
        <v>39.857889999999998</v>
      </c>
      <c r="H15" s="178">
        <v>48.080390000000001</v>
      </c>
      <c r="I15" s="178">
        <v>97.375350000000012</v>
      </c>
      <c r="J15" s="178">
        <v>103.1983</v>
      </c>
      <c r="K15" s="178">
        <v>103.43389000000001</v>
      </c>
      <c r="L15" s="178">
        <v>100.81464</v>
      </c>
      <c r="M15" s="178">
        <v>86.055170000000004</v>
      </c>
      <c r="N15" s="178">
        <v>75.321649999999991</v>
      </c>
      <c r="O15" s="178">
        <v>91.926304729709997</v>
      </c>
      <c r="P15" s="178">
        <v>64.945507324720012</v>
      </c>
      <c r="Q15" s="178">
        <v>68.579903541580009</v>
      </c>
      <c r="R15" s="178">
        <v>40.842771849979997</v>
      </c>
      <c r="S15" s="178">
        <v>33.022622117560005</v>
      </c>
      <c r="T15" s="178">
        <v>41.990296915329992</v>
      </c>
      <c r="U15" s="178">
        <v>54.188619575269996</v>
      </c>
      <c r="V15" s="178">
        <v>38.212526314609988</v>
      </c>
      <c r="W15" s="178">
        <v>68.493066403699999</v>
      </c>
      <c r="X15" s="178">
        <v>89.454850285429984</v>
      </c>
      <c r="Y15" s="178">
        <v>90.569308397939992</v>
      </c>
      <c r="Z15" s="178">
        <v>92.864545764429977</v>
      </c>
      <c r="AA15" s="178">
        <v>65.998002788090005</v>
      </c>
      <c r="AB15" s="178">
        <v>70.620043784459995</v>
      </c>
      <c r="AC15" s="178">
        <v>63.708056350299991</v>
      </c>
      <c r="AD15" s="178">
        <v>49.09947608433</v>
      </c>
      <c r="AE15" s="178">
        <v>63.58559668422</v>
      </c>
      <c r="AF15" s="178">
        <v>42.71609089156</v>
      </c>
      <c r="AG15" s="178">
        <v>39.759021729440001</v>
      </c>
      <c r="AH15" s="178">
        <v>63.867692564699993</v>
      </c>
      <c r="AI15" s="178">
        <v>64.863366361339999</v>
      </c>
      <c r="AJ15" s="178">
        <v>66.139992141370001</v>
      </c>
      <c r="AK15" s="178">
        <v>50.422769124260007</v>
      </c>
      <c r="AL15" s="178">
        <v>51.564670925119998</v>
      </c>
      <c r="AM15" s="178">
        <v>60.131947420089993</v>
      </c>
      <c r="AN15" s="178">
        <v>67.984396723879982</v>
      </c>
      <c r="AO15" s="178">
        <v>69.425483871760008</v>
      </c>
      <c r="AP15" s="178">
        <v>85.731120524899993</v>
      </c>
      <c r="AQ15" s="178">
        <v>94.728537938160017</v>
      </c>
      <c r="AR15" s="178">
        <v>100.23407198035</v>
      </c>
      <c r="AS15" s="178">
        <v>98.473631882909999</v>
      </c>
      <c r="AT15" s="178">
        <v>110.93243822177</v>
      </c>
      <c r="AU15" s="178">
        <v>110.21361537835</v>
      </c>
      <c r="AV15" s="178">
        <v>108.08250121166</v>
      </c>
      <c r="AW15" s="178">
        <v>108.70616235659999</v>
      </c>
      <c r="AX15" s="178">
        <v>103.56634647594001</v>
      </c>
      <c r="AY15" s="178">
        <v>200.04503404660997</v>
      </c>
      <c r="AZ15" s="178">
        <v>114.63214163567999</v>
      </c>
      <c r="BA15" s="178">
        <v>197.78700769386998</v>
      </c>
      <c r="BB15" s="178">
        <v>97.80697597903</v>
      </c>
      <c r="BC15" s="178">
        <v>94.787251512059996</v>
      </c>
      <c r="BD15" s="178">
        <v>93.051164218799997</v>
      </c>
      <c r="BE15" s="178">
        <v>66.180380420660001</v>
      </c>
      <c r="BF15" s="178">
        <v>65.314338778939998</v>
      </c>
      <c r="BG15" s="178">
        <v>65.53758549138999</v>
      </c>
      <c r="BH15" s="178">
        <v>63.788515868440001</v>
      </c>
      <c r="BI15" s="178">
        <v>63.194269028599997</v>
      </c>
      <c r="BJ15" s="178">
        <v>61.823173140910001</v>
      </c>
      <c r="BK15" s="178">
        <v>61.506739135970001</v>
      </c>
      <c r="BL15" s="178">
        <v>70.898128130159989</v>
      </c>
      <c r="BM15" s="178">
        <v>71.386864372250002</v>
      </c>
      <c r="BN15" s="178">
        <v>67.699062533209997</v>
      </c>
      <c r="BO15" s="178">
        <v>65.754897354739995</v>
      </c>
      <c r="BP15" s="178">
        <v>65.913821738829995</v>
      </c>
      <c r="BQ15" s="178">
        <v>63.913907321769997</v>
      </c>
      <c r="BR15" s="178">
        <v>64.717477172700001</v>
      </c>
      <c r="BS15" s="178">
        <v>67.73931333598</v>
      </c>
      <c r="BT15" s="178">
        <v>67.528108016199994</v>
      </c>
      <c r="BU15" s="178">
        <v>73.527327594870002</v>
      </c>
      <c r="BV15" s="178">
        <v>77.69061978629</v>
      </c>
      <c r="BW15" s="178">
        <v>68.84096986501001</v>
      </c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  <c r="XEZ15" s="160"/>
      <c r="XFA15" s="160"/>
      <c r="XFB15" s="160"/>
      <c r="XFC15" s="160"/>
      <c r="XFD15" s="160"/>
    </row>
    <row r="16" spans="1:16384" ht="15" customHeight="1">
      <c r="B16" s="177" t="s">
        <v>42</v>
      </c>
      <c r="C16" s="178">
        <v>176.4872</v>
      </c>
      <c r="D16" s="178">
        <v>180.06054999999998</v>
      </c>
      <c r="E16" s="178">
        <v>196.30013</v>
      </c>
      <c r="F16" s="178">
        <v>213.08770999999999</v>
      </c>
      <c r="G16" s="178">
        <v>207.84168</v>
      </c>
      <c r="H16" s="178">
        <v>215.32314000000002</v>
      </c>
      <c r="I16" s="178">
        <v>254.52189999999999</v>
      </c>
      <c r="J16" s="178">
        <v>261.27847000000003</v>
      </c>
      <c r="K16" s="178">
        <v>272.83546999999999</v>
      </c>
      <c r="L16" s="178">
        <v>279.08940999999999</v>
      </c>
      <c r="M16" s="178">
        <v>289.96378000000004</v>
      </c>
      <c r="N16" s="178">
        <v>398.97399999999999</v>
      </c>
      <c r="O16" s="178">
        <v>319.70039703395008</v>
      </c>
      <c r="P16" s="178">
        <v>334.79691842631007</v>
      </c>
      <c r="Q16" s="178">
        <v>278.70487410154999</v>
      </c>
      <c r="R16" s="178">
        <v>251.85015921528003</v>
      </c>
      <c r="S16" s="178">
        <v>262.57926616677003</v>
      </c>
      <c r="T16" s="178">
        <v>274.69088536998009</v>
      </c>
      <c r="U16" s="178">
        <v>261.51149004414003</v>
      </c>
      <c r="V16" s="178">
        <v>305.31386275005002</v>
      </c>
      <c r="W16" s="178">
        <v>267.30265533490996</v>
      </c>
      <c r="X16" s="178">
        <v>330.85725389717999</v>
      </c>
      <c r="Y16" s="178">
        <v>292.88358882553001</v>
      </c>
      <c r="Z16" s="178">
        <v>266.57630070471004</v>
      </c>
      <c r="AA16" s="178">
        <v>285.45156361938001</v>
      </c>
      <c r="AB16" s="178">
        <v>297.92882577448006</v>
      </c>
      <c r="AC16" s="178">
        <v>282.36488669253009</v>
      </c>
      <c r="AD16" s="178">
        <v>274.46378015997004</v>
      </c>
      <c r="AE16" s="178">
        <v>298.67098837421008</v>
      </c>
      <c r="AF16" s="178">
        <v>264.32759899473007</v>
      </c>
      <c r="AG16" s="178">
        <v>250.01625241034003</v>
      </c>
      <c r="AH16" s="178">
        <v>263.36112709603003</v>
      </c>
      <c r="AI16" s="178">
        <v>286.30849822157995</v>
      </c>
      <c r="AJ16" s="178">
        <v>270.63465977541989</v>
      </c>
      <c r="AK16" s="178">
        <v>263.30995365779</v>
      </c>
      <c r="AL16" s="178">
        <v>260.48649424007999</v>
      </c>
      <c r="AM16" s="178">
        <v>321.59504357361004</v>
      </c>
      <c r="AN16" s="178">
        <v>319.48091880048008</v>
      </c>
      <c r="AO16" s="178">
        <v>314.95952245742001</v>
      </c>
      <c r="AP16" s="178">
        <v>313.53663643776008</v>
      </c>
      <c r="AQ16" s="178">
        <v>313.83194348026996</v>
      </c>
      <c r="AR16" s="178">
        <v>335.61252291679995</v>
      </c>
      <c r="AS16" s="178">
        <v>342.83096080595999</v>
      </c>
      <c r="AT16" s="178">
        <v>497.54590096352996</v>
      </c>
      <c r="AU16" s="178">
        <v>548.74361076704008</v>
      </c>
      <c r="AV16" s="178">
        <v>548.28430875800996</v>
      </c>
      <c r="AW16" s="178">
        <v>557.21548843181995</v>
      </c>
      <c r="AX16" s="178">
        <v>573.55673124606994</v>
      </c>
      <c r="AY16" s="178">
        <v>422.67327142675998</v>
      </c>
      <c r="AZ16" s="178">
        <v>527.37929945380995</v>
      </c>
      <c r="BA16" s="178">
        <v>439.36080368654001</v>
      </c>
      <c r="BB16" s="178">
        <v>549.30531224759</v>
      </c>
      <c r="BC16" s="178">
        <v>553.9242031460999</v>
      </c>
      <c r="BD16" s="178">
        <v>558.10525926918001</v>
      </c>
      <c r="BE16" s="178">
        <v>460.38572353427003</v>
      </c>
      <c r="BF16" s="178">
        <v>456.88285668103003</v>
      </c>
      <c r="BG16" s="178">
        <v>459.09882486116004</v>
      </c>
      <c r="BH16" s="178">
        <v>479.42956308052004</v>
      </c>
      <c r="BI16" s="178">
        <v>485.01794349828003</v>
      </c>
      <c r="BJ16" s="178">
        <v>492.61752287033005</v>
      </c>
      <c r="BK16" s="178">
        <v>498.44748694370003</v>
      </c>
      <c r="BL16" s="178">
        <v>544.22129106314003</v>
      </c>
      <c r="BM16" s="178">
        <v>546.30901215733991</v>
      </c>
      <c r="BN16" s="178">
        <v>552.84037741343002</v>
      </c>
      <c r="BO16" s="178">
        <v>561.45686398069006</v>
      </c>
      <c r="BP16" s="178">
        <v>562.59099026805995</v>
      </c>
      <c r="BQ16" s="178">
        <v>571.81854142720999</v>
      </c>
      <c r="BR16" s="178">
        <v>569.32579231609998</v>
      </c>
      <c r="BS16" s="178">
        <v>564.71244750579001</v>
      </c>
      <c r="BT16" s="178">
        <v>564.30300309352992</v>
      </c>
      <c r="BU16" s="178">
        <v>580.72922161699989</v>
      </c>
      <c r="BV16" s="178">
        <v>563.53603698973996</v>
      </c>
      <c r="BW16" s="178">
        <v>566.10923685803994</v>
      </c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  <c r="XEZ16" s="160"/>
      <c r="XFA16" s="160"/>
      <c r="XFB16" s="160"/>
      <c r="XFC16" s="160"/>
      <c r="XFD16" s="160"/>
    </row>
    <row r="17" spans="2:16384" ht="15" customHeight="1">
      <c r="B17" s="177" t="s">
        <v>43</v>
      </c>
      <c r="C17" s="178">
        <v>4.53939</v>
      </c>
      <c r="D17" s="178">
        <v>4.7447100000000004</v>
      </c>
      <c r="E17" s="178">
        <v>4.7016299999999998</v>
      </c>
      <c r="F17" s="178">
        <v>4.7133500000000002</v>
      </c>
      <c r="G17" s="178">
        <v>4.7381800000000007</v>
      </c>
      <c r="H17" s="178">
        <v>5.1948999999999996</v>
      </c>
      <c r="I17" s="178">
        <v>5.3081800000000001</v>
      </c>
      <c r="J17" s="178">
        <v>5.1334300000000006</v>
      </c>
      <c r="K17" s="178">
        <v>5.0868799999999998</v>
      </c>
      <c r="L17" s="178">
        <v>5.1416899999999996</v>
      </c>
      <c r="M17" s="178">
        <v>5.3520799999999999</v>
      </c>
      <c r="N17" s="178">
        <v>5.3238799999999999</v>
      </c>
      <c r="O17" s="178">
        <v>5.6970030483500009</v>
      </c>
      <c r="P17" s="178">
        <v>7.0499210234499996</v>
      </c>
      <c r="Q17" s="178">
        <v>9.4346609955400016</v>
      </c>
      <c r="R17" s="178">
        <v>9.1948658696699983</v>
      </c>
      <c r="S17" s="178">
        <v>9.079704948429999</v>
      </c>
      <c r="T17" s="178">
        <v>9.6639302975400003</v>
      </c>
      <c r="U17" s="178">
        <v>10.665313877299999</v>
      </c>
      <c r="V17" s="178">
        <v>10.767142763889998</v>
      </c>
      <c r="W17" s="178">
        <v>11.01765018209</v>
      </c>
      <c r="X17" s="178">
        <v>9.4042255527999981</v>
      </c>
      <c r="Y17" s="178">
        <v>9.3147251125599997</v>
      </c>
      <c r="Z17" s="178">
        <v>9.2584595930500004</v>
      </c>
      <c r="AA17" s="178">
        <v>8.684373421610001</v>
      </c>
      <c r="AB17" s="178">
        <v>8.6265725579400012</v>
      </c>
      <c r="AC17" s="178">
        <v>9.1150096241600007</v>
      </c>
      <c r="AD17" s="178">
        <v>9.0531106880800021</v>
      </c>
      <c r="AE17" s="178">
        <v>8.9177922075600016</v>
      </c>
      <c r="AF17" s="178">
        <v>8.8517473629199994</v>
      </c>
      <c r="AG17" s="178">
        <v>8.7822214946599999</v>
      </c>
      <c r="AH17" s="178">
        <v>9.3225680934500001</v>
      </c>
      <c r="AI17" s="178">
        <v>9.4166751876700001</v>
      </c>
      <c r="AJ17" s="178">
        <v>9.3830484494400004</v>
      </c>
      <c r="AK17" s="178">
        <v>8.7841611122099987</v>
      </c>
      <c r="AL17" s="178">
        <v>8.92221907343</v>
      </c>
      <c r="AM17" s="178">
        <v>9.005004190630002</v>
      </c>
      <c r="AN17" s="178">
        <v>9.608685552939999</v>
      </c>
      <c r="AO17" s="178">
        <v>10.274374866380001</v>
      </c>
      <c r="AP17" s="178">
        <v>9.3298275248400024</v>
      </c>
      <c r="AQ17" s="178">
        <v>9.9110421651999978</v>
      </c>
      <c r="AR17" s="178">
        <v>9.9427672936599976</v>
      </c>
      <c r="AS17" s="178">
        <v>10.194921213689998</v>
      </c>
      <c r="AT17" s="178">
        <v>9.5536178889500007</v>
      </c>
      <c r="AU17" s="178">
        <v>9.7201843257</v>
      </c>
      <c r="AV17" s="178">
        <v>9.6907199447599996</v>
      </c>
      <c r="AW17" s="178">
        <v>9.6739749682799996</v>
      </c>
      <c r="AX17" s="178">
        <v>9.9116177052399994</v>
      </c>
      <c r="AY17" s="178">
        <v>8.771056733950001</v>
      </c>
      <c r="AZ17" s="178">
        <v>8.8604281068300015</v>
      </c>
      <c r="BA17" s="178">
        <v>10.051040068380001</v>
      </c>
      <c r="BB17" s="178">
        <v>9.62949217227</v>
      </c>
      <c r="BC17" s="178">
        <v>9.7542351811600003</v>
      </c>
      <c r="BD17" s="178">
        <v>9.7470225853799981</v>
      </c>
      <c r="BE17" s="178">
        <v>9.9721351806799987</v>
      </c>
      <c r="BF17" s="178">
        <v>10.12918543192</v>
      </c>
      <c r="BG17" s="178">
        <v>10.606316053599999</v>
      </c>
      <c r="BH17" s="178">
        <v>10.75045512508</v>
      </c>
      <c r="BI17" s="178">
        <v>11.45411935978</v>
      </c>
      <c r="BJ17" s="178">
        <v>10.66787730751</v>
      </c>
      <c r="BK17" s="178">
        <v>9.9538578827099986</v>
      </c>
      <c r="BL17" s="178">
        <v>10.504801014169999</v>
      </c>
      <c r="BM17" s="178">
        <v>10.78069664235</v>
      </c>
      <c r="BN17" s="178">
        <v>10.697992440570001</v>
      </c>
      <c r="BO17" s="178">
        <v>10.628422095100001</v>
      </c>
      <c r="BP17" s="178">
        <v>11.018684218480001</v>
      </c>
      <c r="BQ17" s="178">
        <v>11.053296925830001</v>
      </c>
      <c r="BR17" s="178">
        <v>11.210398006409999</v>
      </c>
      <c r="BS17" s="178">
        <v>11.810548738</v>
      </c>
      <c r="BT17" s="178">
        <v>12.004159104300001</v>
      </c>
      <c r="BU17" s="178">
        <v>18.621695421690003</v>
      </c>
      <c r="BV17" s="178">
        <v>18.978846202230002</v>
      </c>
      <c r="BW17" s="178">
        <v>11.779761163729999</v>
      </c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  <c r="XEZ17" s="160"/>
      <c r="XFA17" s="160"/>
      <c r="XFB17" s="160"/>
      <c r="XFC17" s="160"/>
      <c r="XFD17" s="160"/>
    </row>
    <row r="18" spans="2:16384" ht="15" customHeight="1">
      <c r="B18" s="177" t="s">
        <v>44</v>
      </c>
      <c r="C18" s="178">
        <v>4.6413100000000007</v>
      </c>
      <c r="D18" s="178">
        <v>4.9053399999999998</v>
      </c>
      <c r="E18" s="178">
        <v>6.3784399999999994</v>
      </c>
      <c r="F18" s="178">
        <v>4.73156</v>
      </c>
      <c r="G18" s="178">
        <v>4.6986600000000003</v>
      </c>
      <c r="H18" s="178">
        <v>4.63124</v>
      </c>
      <c r="I18" s="178">
        <v>4.62195</v>
      </c>
      <c r="J18" s="178">
        <v>3.1250300000000002</v>
      </c>
      <c r="K18" s="178">
        <v>5.9495800000000001</v>
      </c>
      <c r="L18" s="178">
        <v>6.5109899999999996</v>
      </c>
      <c r="M18" s="178">
        <v>6.6229799999999992</v>
      </c>
      <c r="N18" s="178">
        <v>6.6604599999999996</v>
      </c>
      <c r="O18" s="178">
        <v>6.4836027929600002</v>
      </c>
      <c r="P18" s="178">
        <v>7.258883066210001</v>
      </c>
      <c r="Q18" s="178">
        <v>7.9744961735199995</v>
      </c>
      <c r="R18" s="178">
        <v>8.2570295557700017</v>
      </c>
      <c r="S18" s="178">
        <v>8.5042046440799979</v>
      </c>
      <c r="T18" s="178">
        <v>5.1385145377799999</v>
      </c>
      <c r="U18" s="178">
        <v>8.6666653459400003</v>
      </c>
      <c r="V18" s="178">
        <v>5.5467419724799996</v>
      </c>
      <c r="W18" s="178">
        <v>6.1234843415699993</v>
      </c>
      <c r="X18" s="178">
        <v>10.651234439299998</v>
      </c>
      <c r="Y18" s="178">
        <v>9.3886027204399998</v>
      </c>
      <c r="Z18" s="178">
        <v>8.3429293938299995</v>
      </c>
      <c r="AA18" s="178">
        <v>9.2717707401199991</v>
      </c>
      <c r="AB18" s="178">
        <v>9.5410071259100011</v>
      </c>
      <c r="AC18" s="178">
        <v>9.6105415040900013</v>
      </c>
      <c r="AD18" s="178">
        <v>9.2332907749600022</v>
      </c>
      <c r="AE18" s="178">
        <v>12.59683952036</v>
      </c>
      <c r="AF18" s="178">
        <v>11.682982356920002</v>
      </c>
      <c r="AG18" s="178">
        <v>10.481434092219999</v>
      </c>
      <c r="AH18" s="178">
        <v>6.6219603120500015</v>
      </c>
      <c r="AI18" s="178">
        <v>6.7738183346099987</v>
      </c>
      <c r="AJ18" s="178">
        <v>7.2682419932900002</v>
      </c>
      <c r="AK18" s="178">
        <v>5.3295455338100002</v>
      </c>
      <c r="AL18" s="178">
        <v>5.4553933980500009</v>
      </c>
      <c r="AM18" s="178">
        <v>5.5977288560399989</v>
      </c>
      <c r="AN18" s="178">
        <v>5.6518712150200008</v>
      </c>
      <c r="AO18" s="178">
        <v>5.7019686070700022</v>
      </c>
      <c r="AP18" s="178">
        <v>5.7244216237800014</v>
      </c>
      <c r="AQ18" s="178">
        <v>5.6807163551599995</v>
      </c>
      <c r="AR18" s="178">
        <v>5.9690165263399999</v>
      </c>
      <c r="AS18" s="178">
        <v>6.1147119402400003</v>
      </c>
      <c r="AT18" s="178">
        <v>6.2858108953599992</v>
      </c>
      <c r="AU18" s="178">
        <v>6.2486509254700007</v>
      </c>
      <c r="AV18" s="178">
        <v>6.2937555628199995</v>
      </c>
      <c r="AW18" s="178">
        <v>6.5337383549199997</v>
      </c>
      <c r="AX18" s="178">
        <v>6.6505746530600014</v>
      </c>
      <c r="AY18" s="178">
        <v>6.8107071046899987</v>
      </c>
      <c r="AZ18" s="178">
        <v>7.0747230222500006</v>
      </c>
      <c r="BA18" s="178">
        <v>7.6667015952799993</v>
      </c>
      <c r="BB18" s="178">
        <v>8.8830498970900003</v>
      </c>
      <c r="BC18" s="178">
        <v>8.9492726215100014</v>
      </c>
      <c r="BD18" s="178">
        <v>8.6491545954099998</v>
      </c>
      <c r="BE18" s="178">
        <v>9.2701255134300009</v>
      </c>
      <c r="BF18" s="178">
        <v>9.76472173342</v>
      </c>
      <c r="BG18" s="178">
        <v>9.8637101421000004</v>
      </c>
      <c r="BH18" s="178">
        <v>10.89581418042</v>
      </c>
      <c r="BI18" s="178">
        <v>10.86696996315</v>
      </c>
      <c r="BJ18" s="178">
        <v>10.81388294331</v>
      </c>
      <c r="BK18" s="178">
        <v>11.469144719339999</v>
      </c>
      <c r="BL18" s="178">
        <v>12.87597467216</v>
      </c>
      <c r="BM18" s="178">
        <v>12.904088629449999</v>
      </c>
      <c r="BN18" s="178">
        <v>13.08401066899</v>
      </c>
      <c r="BO18" s="178">
        <v>13.377090111279999</v>
      </c>
      <c r="BP18" s="178">
        <v>13.60728230132</v>
      </c>
      <c r="BQ18" s="178">
        <v>13.79824760644</v>
      </c>
      <c r="BR18" s="178">
        <v>13.940031455630001</v>
      </c>
      <c r="BS18" s="178">
        <v>13.993825857339999</v>
      </c>
      <c r="BT18" s="178">
        <v>13.982949326570001</v>
      </c>
      <c r="BU18" s="178">
        <v>14.044883197999999</v>
      </c>
      <c r="BV18" s="178">
        <v>11.661909483600001</v>
      </c>
      <c r="BW18" s="178">
        <v>11.6461755479</v>
      </c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  <c r="XEZ18" s="160"/>
      <c r="XFA18" s="160"/>
      <c r="XFB18" s="160"/>
      <c r="XFC18" s="160"/>
      <c r="XFD18" s="160"/>
    </row>
    <row r="19" spans="2:16384" ht="15" customHeight="1">
      <c r="B19" s="177" t="s">
        <v>45</v>
      </c>
      <c r="C19" s="178">
        <v>146.67447000000001</v>
      </c>
      <c r="D19" s="178">
        <v>151.04067999999998</v>
      </c>
      <c r="E19" s="178">
        <v>134.20837</v>
      </c>
      <c r="F19" s="178">
        <v>130.66149999999999</v>
      </c>
      <c r="G19" s="178">
        <v>135.78864999999999</v>
      </c>
      <c r="H19" s="178">
        <v>244.35532999999998</v>
      </c>
      <c r="I19" s="178">
        <v>268.05602000000005</v>
      </c>
      <c r="J19" s="178">
        <v>269.45895000000002</v>
      </c>
      <c r="K19" s="178">
        <v>269.38346000000001</v>
      </c>
      <c r="L19" s="178">
        <v>271.91192999999998</v>
      </c>
      <c r="M19" s="178">
        <v>290.16765999999996</v>
      </c>
      <c r="N19" s="178">
        <v>315.03795000000002</v>
      </c>
      <c r="O19" s="178">
        <v>349.85129054800001</v>
      </c>
      <c r="P19" s="178">
        <v>369.87066142989005</v>
      </c>
      <c r="Q19" s="178">
        <v>372.49365030986007</v>
      </c>
      <c r="R19" s="178">
        <v>371.86891764298008</v>
      </c>
      <c r="S19" s="178">
        <v>379.32403303868</v>
      </c>
      <c r="T19" s="178">
        <v>379.63662970516009</v>
      </c>
      <c r="U19" s="178">
        <v>396.07032368758001</v>
      </c>
      <c r="V19" s="178">
        <v>392.27546537101</v>
      </c>
      <c r="W19" s="178">
        <v>392.37588574983982</v>
      </c>
      <c r="X19" s="178">
        <v>407.86066880259006</v>
      </c>
      <c r="Y19" s="178">
        <v>423.59876827987</v>
      </c>
      <c r="Z19" s="178">
        <v>470.18754129695003</v>
      </c>
      <c r="AA19" s="178">
        <v>481.93324459543993</v>
      </c>
      <c r="AB19" s="178">
        <v>487.94657047037015</v>
      </c>
      <c r="AC19" s="178">
        <v>513.99339770071992</v>
      </c>
      <c r="AD19" s="178">
        <v>578.8186178358801</v>
      </c>
      <c r="AE19" s="178">
        <v>533.78088652867018</v>
      </c>
      <c r="AF19" s="178">
        <v>528.16737486810996</v>
      </c>
      <c r="AG19" s="178">
        <v>570.17579745651005</v>
      </c>
      <c r="AH19" s="178">
        <v>577.20674880669992</v>
      </c>
      <c r="AI19" s="178">
        <v>583.62713949362012</v>
      </c>
      <c r="AJ19" s="178">
        <v>630.35070339584991</v>
      </c>
      <c r="AK19" s="178">
        <v>628.41044478962999</v>
      </c>
      <c r="AL19" s="178">
        <v>635.97988151248001</v>
      </c>
      <c r="AM19" s="178">
        <v>653.68765975899021</v>
      </c>
      <c r="AN19" s="178">
        <v>658.46695096842006</v>
      </c>
      <c r="AO19" s="178">
        <v>665.54618440006004</v>
      </c>
      <c r="AP19" s="178">
        <v>664.73763755256994</v>
      </c>
      <c r="AQ19" s="178">
        <v>661.26712548288992</v>
      </c>
      <c r="AR19" s="178">
        <v>657.11548586971992</v>
      </c>
      <c r="AS19" s="178">
        <v>666.01602764080974</v>
      </c>
      <c r="AT19" s="178">
        <v>666.6363559265103</v>
      </c>
      <c r="AU19" s="178">
        <v>674.65697994771983</v>
      </c>
      <c r="AV19" s="178">
        <v>663.76487361947011</v>
      </c>
      <c r="AW19" s="178">
        <v>671.95622668948999</v>
      </c>
      <c r="AX19" s="178">
        <v>687.60128191663989</v>
      </c>
      <c r="AY19" s="178">
        <v>384.77498503442001</v>
      </c>
      <c r="AZ19" s="178">
        <v>389.26137071258006</v>
      </c>
      <c r="BA19" s="178">
        <v>394.72985187772997</v>
      </c>
      <c r="BB19" s="178">
        <v>385.27946913907005</v>
      </c>
      <c r="BC19" s="178">
        <v>394.75417997953002</v>
      </c>
      <c r="BD19" s="178">
        <v>396.47066205396999</v>
      </c>
      <c r="BE19" s="178">
        <v>417.47937840804997</v>
      </c>
      <c r="BF19" s="178">
        <v>435.35683725312998</v>
      </c>
      <c r="BG19" s="178">
        <v>439.84673602533996</v>
      </c>
      <c r="BH19" s="178">
        <v>457.97723290304003</v>
      </c>
      <c r="BI19" s="178">
        <v>462.82225956734004</v>
      </c>
      <c r="BJ19" s="178">
        <v>481.63159367218998</v>
      </c>
      <c r="BK19" s="178">
        <v>517.60297126308001</v>
      </c>
      <c r="BL19" s="178">
        <v>548.40318757145008</v>
      </c>
      <c r="BM19" s="178">
        <v>554.93232195951998</v>
      </c>
      <c r="BN19" s="178">
        <v>558.36821408540004</v>
      </c>
      <c r="BO19" s="178">
        <v>579.38102189828999</v>
      </c>
      <c r="BP19" s="178">
        <v>572.01289736671004</v>
      </c>
      <c r="BQ19" s="178">
        <v>576.37858518297003</v>
      </c>
      <c r="BR19" s="178">
        <v>533.34946912469991</v>
      </c>
      <c r="BS19" s="178">
        <v>583.56818059320005</v>
      </c>
      <c r="BT19" s="178">
        <v>588.54032746449002</v>
      </c>
      <c r="BU19" s="178">
        <v>586.53388617439998</v>
      </c>
      <c r="BV19" s="178">
        <v>366.42308230712996</v>
      </c>
      <c r="BW19" s="178">
        <v>387.01487269216</v>
      </c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  <c r="XEZ19" s="160"/>
      <c r="XFA19" s="160"/>
      <c r="XFB19" s="160"/>
      <c r="XFC19" s="160"/>
      <c r="XFD19" s="160"/>
    </row>
    <row r="20" spans="2:16384" ht="15" customHeight="1">
      <c r="B20" s="177" t="s">
        <v>46</v>
      </c>
      <c r="C20" s="178">
        <v>0.37523000000000001</v>
      </c>
      <c r="D20" s="178">
        <v>0.37824000000000002</v>
      </c>
      <c r="E20" s="178">
        <v>0.37819999999999998</v>
      </c>
      <c r="F20" s="178">
        <v>0.38007000000000002</v>
      </c>
      <c r="G20" s="178">
        <v>0.37874999999999998</v>
      </c>
      <c r="H20" s="178">
        <v>0.39668999999999999</v>
      </c>
      <c r="I20" s="178">
        <v>0.37835000000000002</v>
      </c>
      <c r="J20" s="178">
        <v>0.45661000000000002</v>
      </c>
      <c r="K20" s="178">
        <v>0.38455</v>
      </c>
      <c r="L20" s="178">
        <v>0.39937</v>
      </c>
      <c r="M20" s="178">
        <v>0.40432999999999997</v>
      </c>
      <c r="N20" s="178">
        <v>0.38442000000000004</v>
      </c>
      <c r="O20" s="178">
        <v>0.39963959974000002</v>
      </c>
      <c r="P20" s="178">
        <v>0.39402545405</v>
      </c>
      <c r="Q20" s="178">
        <v>0.39444702744999999</v>
      </c>
      <c r="R20" s="178">
        <v>0.39247507645999996</v>
      </c>
      <c r="S20" s="178">
        <v>0.39502203023999999</v>
      </c>
      <c r="T20" s="178">
        <v>0.27222161555000002</v>
      </c>
      <c r="U20" s="178">
        <v>0.31632273857999998</v>
      </c>
      <c r="V20" s="178">
        <v>0.28980922259000003</v>
      </c>
      <c r="W20" s="178">
        <v>0.30041984454000004</v>
      </c>
      <c r="X20" s="178">
        <v>0.31032880593000001</v>
      </c>
      <c r="Y20" s="178">
        <v>3.2508194082799999</v>
      </c>
      <c r="Z20" s="178">
        <v>3.2509896188100007</v>
      </c>
      <c r="AA20" s="178">
        <v>3.2822162482200001</v>
      </c>
      <c r="AB20" s="178">
        <v>3.7603990431400001</v>
      </c>
      <c r="AC20" s="178">
        <v>3.8904756309899997</v>
      </c>
      <c r="AD20" s="178">
        <v>4.0071147795600002</v>
      </c>
      <c r="AE20" s="178">
        <v>4.0428380373600001</v>
      </c>
      <c r="AF20" s="178">
        <v>4.3938856198699998</v>
      </c>
      <c r="AG20" s="178">
        <v>4.5129604057600003</v>
      </c>
      <c r="AH20" s="178">
        <v>4.5802460942599996</v>
      </c>
      <c r="AI20" s="178">
        <v>4.6172543338100001</v>
      </c>
      <c r="AJ20" s="178">
        <v>4.8667895074</v>
      </c>
      <c r="AK20" s="178">
        <v>5.1092306521199999</v>
      </c>
      <c r="AL20" s="178">
        <v>5.5436827403999995</v>
      </c>
      <c r="AM20" s="178">
        <v>6.1149515977600002</v>
      </c>
      <c r="AN20" s="178">
        <v>5.9463651669199997</v>
      </c>
      <c r="AO20" s="178">
        <v>6.5295265181999991</v>
      </c>
      <c r="AP20" s="178">
        <v>2.7833202203999994</v>
      </c>
      <c r="AQ20" s="178">
        <v>2.7257412371300003</v>
      </c>
      <c r="AR20" s="178">
        <v>2.4962558988099999</v>
      </c>
      <c r="AS20" s="178">
        <v>2.5048561147300004</v>
      </c>
      <c r="AT20" s="178">
        <v>2.44136261416</v>
      </c>
      <c r="AU20" s="178">
        <v>2.3703502570500001</v>
      </c>
      <c r="AV20" s="178">
        <v>2.25516931191</v>
      </c>
      <c r="AW20" s="178">
        <v>2.1663509224799999</v>
      </c>
      <c r="AX20" s="178">
        <v>2.1605392377600001</v>
      </c>
      <c r="AY20" s="178">
        <v>2.05310072801</v>
      </c>
      <c r="AZ20" s="178">
        <v>2.0450413224400004</v>
      </c>
      <c r="BA20" s="178">
        <v>4.24375175563</v>
      </c>
      <c r="BB20" s="178">
        <v>3.9521042024899997</v>
      </c>
      <c r="BC20" s="178">
        <v>4.1433496252999999</v>
      </c>
      <c r="BD20" s="178">
        <v>4.1621043470900005</v>
      </c>
      <c r="BE20" s="178">
        <v>4.4046686235000001</v>
      </c>
      <c r="BF20" s="178">
        <v>4.5026889188200006</v>
      </c>
      <c r="BG20" s="178">
        <v>4.5126304518799998</v>
      </c>
      <c r="BH20" s="178">
        <v>4.3221999538200002</v>
      </c>
      <c r="BI20" s="178">
        <v>4.3008862641799999</v>
      </c>
      <c r="BJ20" s="178">
        <v>4.4957700588400007</v>
      </c>
      <c r="BK20" s="178">
        <v>4.3209072072099994</v>
      </c>
      <c r="BL20" s="178">
        <v>4.7002735354099991</v>
      </c>
      <c r="BM20" s="178">
        <v>4.7322772601400001</v>
      </c>
      <c r="BN20" s="178">
        <v>4.7184813529700005</v>
      </c>
      <c r="BO20" s="178">
        <v>4.5884674277100004</v>
      </c>
      <c r="BP20" s="178">
        <v>2.8874892017000002</v>
      </c>
      <c r="BQ20" s="178">
        <v>2.51721033835</v>
      </c>
      <c r="BR20" s="178">
        <v>2.18376938274</v>
      </c>
      <c r="BS20" s="178">
        <v>1.8234972601599999</v>
      </c>
      <c r="BT20" s="178">
        <v>1.39820995449</v>
      </c>
      <c r="BU20" s="178">
        <v>1.0915599787900001</v>
      </c>
      <c r="BV20" s="178">
        <v>0.71881404561999995</v>
      </c>
      <c r="BW20" s="178">
        <v>0.75604595015999998</v>
      </c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2:16384" ht="15" customHeight="1">
      <c r="B21" s="177" t="s">
        <v>47</v>
      </c>
      <c r="C21" s="178">
        <v>215.48236</v>
      </c>
      <c r="D21" s="178">
        <v>214.44159999999999</v>
      </c>
      <c r="E21" s="178">
        <v>218.99342999999999</v>
      </c>
      <c r="F21" s="178">
        <v>235.78552999999999</v>
      </c>
      <c r="G21" s="178">
        <v>238.62623000000002</v>
      </c>
      <c r="H21" s="178">
        <v>41.78481</v>
      </c>
      <c r="I21" s="178">
        <v>24.204609999999999</v>
      </c>
      <c r="J21" s="178">
        <v>17.979500000000002</v>
      </c>
      <c r="K21" s="178">
        <v>16.87941</v>
      </c>
      <c r="L21" s="178">
        <v>36.022570000000002</v>
      </c>
      <c r="M21" s="178">
        <v>31.340919999999997</v>
      </c>
      <c r="N21" s="178">
        <v>45.111980000000003</v>
      </c>
      <c r="O21" s="178">
        <v>49.124359136219994</v>
      </c>
      <c r="P21" s="178">
        <v>19.101148897950008</v>
      </c>
      <c r="Q21" s="178">
        <v>18.645048463799998</v>
      </c>
      <c r="R21" s="178">
        <v>21.747748844379995</v>
      </c>
      <c r="S21" s="178">
        <v>22.961787889650001</v>
      </c>
      <c r="T21" s="178">
        <v>29.449673554420002</v>
      </c>
      <c r="U21" s="178">
        <v>13.17037129747</v>
      </c>
      <c r="V21" s="178">
        <v>5.4389599408400011</v>
      </c>
      <c r="W21" s="178">
        <v>4.4308702947</v>
      </c>
      <c r="X21" s="178">
        <v>12.35571471676</v>
      </c>
      <c r="Y21" s="178">
        <v>9.4361823373299991</v>
      </c>
      <c r="Z21" s="178">
        <v>1.8358593322100001</v>
      </c>
      <c r="AA21" s="178">
        <v>2.3483849428499997</v>
      </c>
      <c r="AB21" s="178">
        <v>2.6234047377799996</v>
      </c>
      <c r="AC21" s="178">
        <v>2.9936159131299998</v>
      </c>
      <c r="AD21" s="178">
        <v>2.8699360281200001</v>
      </c>
      <c r="AE21" s="178">
        <v>3.9935398147300001</v>
      </c>
      <c r="AF21" s="178">
        <v>2.9283005156199997</v>
      </c>
      <c r="AG21" s="178">
        <v>0.31984297504999992</v>
      </c>
      <c r="AH21" s="178">
        <v>0.32841183759999998</v>
      </c>
      <c r="AI21" s="178">
        <v>0.33799080425</v>
      </c>
      <c r="AJ21" s="178">
        <v>0.34751307231</v>
      </c>
      <c r="AK21" s="178">
        <v>0.35771760422000004</v>
      </c>
      <c r="AL21" s="178">
        <v>0.47411340735000007</v>
      </c>
      <c r="AM21" s="178">
        <v>0.47576177337000003</v>
      </c>
      <c r="AN21" s="178">
        <v>0.60280452844999999</v>
      </c>
      <c r="AO21" s="178">
        <v>0.60453776340000009</v>
      </c>
      <c r="AP21" s="178">
        <v>0.60658595488</v>
      </c>
      <c r="AQ21" s="178">
        <v>0.60608086327999999</v>
      </c>
      <c r="AR21" s="178">
        <v>0.60868740671999999</v>
      </c>
      <c r="AS21" s="178">
        <v>0.63142900354999998</v>
      </c>
      <c r="AT21" s="178">
        <v>0.63731115628000001</v>
      </c>
      <c r="AU21" s="178">
        <v>0.65035676062999992</v>
      </c>
      <c r="AV21" s="178">
        <v>0.6509997862500001</v>
      </c>
      <c r="AW21" s="178">
        <v>0.65617742148000002</v>
      </c>
      <c r="AX21" s="178">
        <v>0.66090490719000006</v>
      </c>
      <c r="AY21" s="178">
        <v>0.66527984288000008</v>
      </c>
      <c r="AZ21" s="178">
        <v>0.66950128054999991</v>
      </c>
      <c r="BA21" s="178">
        <v>0.55310753662000001</v>
      </c>
      <c r="BB21" s="178">
        <v>0.56180730447000005</v>
      </c>
      <c r="BC21" s="178">
        <v>0.53811573000000001</v>
      </c>
      <c r="BD21" s="178">
        <v>0.53716703022000001</v>
      </c>
      <c r="BE21" s="178">
        <v>0.53858485668</v>
      </c>
      <c r="BF21" s="178">
        <v>0.54309217158</v>
      </c>
      <c r="BG21" s="178">
        <v>0.54561810962000001</v>
      </c>
      <c r="BH21" s="178">
        <v>0.39805520589999999</v>
      </c>
      <c r="BI21" s="178">
        <v>0.39837484834000003</v>
      </c>
      <c r="BJ21" s="178">
        <v>0.39826992169999997</v>
      </c>
      <c r="BK21" s="178">
        <v>0.39762674371999995</v>
      </c>
      <c r="BL21" s="178">
        <v>0.48767925193999995</v>
      </c>
      <c r="BM21" s="178">
        <v>0.41178377236000002</v>
      </c>
      <c r="BN21" s="178">
        <v>0.42493301264</v>
      </c>
      <c r="BO21" s="178">
        <v>0.44507856761999998</v>
      </c>
      <c r="BP21" s="178">
        <v>0.44810961508000002</v>
      </c>
      <c r="BQ21" s="178">
        <v>0.44386577391999998</v>
      </c>
      <c r="BR21" s="178">
        <v>0.44386577391999998</v>
      </c>
      <c r="BS21" s="178">
        <v>0.43890881567999995</v>
      </c>
      <c r="BT21" s="178">
        <v>0.43604336774000002</v>
      </c>
      <c r="BU21" s="178">
        <v>0.39262015924000004</v>
      </c>
      <c r="BV21" s="178">
        <v>0.39457227502000003</v>
      </c>
      <c r="BW21" s="178">
        <v>0.39129737318000002</v>
      </c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  <c r="XEZ21" s="160"/>
      <c r="XFA21" s="160"/>
      <c r="XFB21" s="160"/>
      <c r="XFC21" s="160"/>
      <c r="XFD21" s="160"/>
    </row>
    <row r="22" spans="2:16384" ht="15" customHeight="1">
      <c r="B22" s="177" t="s">
        <v>48</v>
      </c>
      <c r="C22" s="178">
        <v>280.31251000000003</v>
      </c>
      <c r="D22" s="178">
        <v>313.37738999999999</v>
      </c>
      <c r="E22" s="178">
        <v>319.15190000000001</v>
      </c>
      <c r="F22" s="178">
        <v>311.85361999999998</v>
      </c>
      <c r="G22" s="178">
        <v>323.76966999999996</v>
      </c>
      <c r="H22" s="178">
        <v>359.06971999999996</v>
      </c>
      <c r="I22" s="178">
        <v>357.58022999999997</v>
      </c>
      <c r="J22" s="178">
        <v>380.58522999999997</v>
      </c>
      <c r="K22" s="178">
        <v>372.05685</v>
      </c>
      <c r="L22" s="178">
        <v>395.40926000000002</v>
      </c>
      <c r="M22" s="178">
        <v>404.86790999999999</v>
      </c>
      <c r="N22" s="178">
        <v>354.11667999999997</v>
      </c>
      <c r="O22" s="178">
        <v>362.16753523326992</v>
      </c>
      <c r="P22" s="178">
        <v>355.62871628107996</v>
      </c>
      <c r="Q22" s="178">
        <v>414.17358248616</v>
      </c>
      <c r="R22" s="178">
        <v>441.52787503365005</v>
      </c>
      <c r="S22" s="178">
        <v>434.00493795070997</v>
      </c>
      <c r="T22" s="178">
        <v>443.66887362671997</v>
      </c>
      <c r="U22" s="178">
        <v>404.25908568519992</v>
      </c>
      <c r="V22" s="178">
        <v>404.08139345181996</v>
      </c>
      <c r="W22" s="178">
        <v>396.52473778496</v>
      </c>
      <c r="X22" s="178">
        <v>284.84419363356</v>
      </c>
      <c r="Y22" s="178">
        <v>346.39347870303999</v>
      </c>
      <c r="Z22" s="178">
        <v>404.39533676601002</v>
      </c>
      <c r="AA22" s="178">
        <v>483.82311920625</v>
      </c>
      <c r="AB22" s="178">
        <v>491.83628154444</v>
      </c>
      <c r="AC22" s="178">
        <v>471.38083032430001</v>
      </c>
      <c r="AD22" s="178">
        <v>479.18879212671999</v>
      </c>
      <c r="AE22" s="178">
        <v>484.73837614410002</v>
      </c>
      <c r="AF22" s="178">
        <v>490.68741671617994</v>
      </c>
      <c r="AG22" s="178">
        <v>485.27235532262</v>
      </c>
      <c r="AH22" s="178">
        <v>504.82751258177996</v>
      </c>
      <c r="AI22" s="178">
        <v>506.6035585080399</v>
      </c>
      <c r="AJ22" s="178">
        <v>507.71417991687002</v>
      </c>
      <c r="AK22" s="178">
        <v>533.76729333810999</v>
      </c>
      <c r="AL22" s="178">
        <v>553.01336612716</v>
      </c>
      <c r="AM22" s="178">
        <v>566.1429465033699</v>
      </c>
      <c r="AN22" s="178">
        <v>576.70506187036983</v>
      </c>
      <c r="AO22" s="178">
        <v>569.01652260091998</v>
      </c>
      <c r="AP22" s="178">
        <v>574.87646839697993</v>
      </c>
      <c r="AQ22" s="178">
        <v>593.8875931732</v>
      </c>
      <c r="AR22" s="178">
        <v>598.5413466886597</v>
      </c>
      <c r="AS22" s="178">
        <v>617.35646189376007</v>
      </c>
      <c r="AT22" s="178">
        <v>637.65026169807993</v>
      </c>
      <c r="AU22" s="178">
        <v>654.95359736716</v>
      </c>
      <c r="AV22" s="178">
        <v>667.74047270246012</v>
      </c>
      <c r="AW22" s="178">
        <v>684.95515900626015</v>
      </c>
      <c r="AX22" s="178">
        <v>695.35463150146984</v>
      </c>
      <c r="AY22" s="178">
        <v>682.73382136570001</v>
      </c>
      <c r="AZ22" s="178">
        <v>669.11388765168988</v>
      </c>
      <c r="BA22" s="178">
        <v>658.53964084192</v>
      </c>
      <c r="BB22" s="178">
        <v>652.78165377105006</v>
      </c>
      <c r="BC22" s="178">
        <v>648.14639483731003</v>
      </c>
      <c r="BD22" s="178">
        <v>643.28304682933992</v>
      </c>
      <c r="BE22" s="178">
        <v>651.46576178577993</v>
      </c>
      <c r="BF22" s="178">
        <v>647.95779279494991</v>
      </c>
      <c r="BG22" s="178">
        <v>650.46510208150005</v>
      </c>
      <c r="BH22" s="178">
        <v>666.10882923857991</v>
      </c>
      <c r="BI22" s="178">
        <v>657.34763925491995</v>
      </c>
      <c r="BJ22" s="178">
        <v>644.47974304514003</v>
      </c>
      <c r="BK22" s="178">
        <v>645.33754375182002</v>
      </c>
      <c r="BL22" s="178">
        <v>666.74318601816992</v>
      </c>
      <c r="BM22" s="178">
        <v>646.97353597723998</v>
      </c>
      <c r="BN22" s="178">
        <v>630.0212511374101</v>
      </c>
      <c r="BO22" s="178">
        <v>633.04380813644002</v>
      </c>
      <c r="BP22" s="178">
        <v>645.30323461126</v>
      </c>
      <c r="BQ22" s="178">
        <v>624.76749933553003</v>
      </c>
      <c r="BR22" s="178">
        <v>606.51805867430994</v>
      </c>
      <c r="BS22" s="178">
        <v>602.21017835148007</v>
      </c>
      <c r="BT22" s="178">
        <v>598.50774106583003</v>
      </c>
      <c r="BU22" s="178">
        <v>592.68863433810998</v>
      </c>
      <c r="BV22" s="178">
        <v>548.78394072274</v>
      </c>
      <c r="BW22" s="178">
        <v>553.21757062123993</v>
      </c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  <c r="XEZ22" s="160"/>
      <c r="XFA22" s="160"/>
      <c r="XFB22" s="160"/>
      <c r="XFC22" s="160"/>
      <c r="XFD22" s="160"/>
    </row>
    <row r="23" spans="2:16384" ht="15" customHeight="1">
      <c r="B23" s="177" t="s">
        <v>49</v>
      </c>
      <c r="C23" s="178">
        <v>62.866210000000002</v>
      </c>
      <c r="D23" s="178">
        <v>89.406530000000004</v>
      </c>
      <c r="E23" s="178">
        <v>122.123</v>
      </c>
      <c r="F23" s="178">
        <v>117.46682000000001</v>
      </c>
      <c r="G23" s="178">
        <v>117.30455000000001</v>
      </c>
      <c r="H23" s="178">
        <v>102.64674000000001</v>
      </c>
      <c r="I23" s="178">
        <v>109.5484</v>
      </c>
      <c r="J23" s="178">
        <v>131.09052</v>
      </c>
      <c r="K23" s="178">
        <v>181.05915999999999</v>
      </c>
      <c r="L23" s="178">
        <v>117.03655000000001</v>
      </c>
      <c r="M23" s="178">
        <v>64.935239999999993</v>
      </c>
      <c r="N23" s="178">
        <v>77.113900000000001</v>
      </c>
      <c r="O23" s="178">
        <v>53.056215022049841</v>
      </c>
      <c r="P23" s="178">
        <v>115.15114521640959</v>
      </c>
      <c r="Q23" s="178">
        <v>135.69465843029971</v>
      </c>
      <c r="R23" s="178">
        <v>160.98844870201032</v>
      </c>
      <c r="S23" s="178">
        <v>178.83263906551991</v>
      </c>
      <c r="T23" s="178">
        <v>153.53444856324978</v>
      </c>
      <c r="U23" s="178">
        <v>176.40268053446991</v>
      </c>
      <c r="V23" s="178">
        <v>51.146985524170098</v>
      </c>
      <c r="W23" s="178">
        <v>72.667776557590813</v>
      </c>
      <c r="X23" s="178">
        <v>101.97179536648933</v>
      </c>
      <c r="Y23" s="178">
        <v>106.5555226621395</v>
      </c>
      <c r="Z23" s="178">
        <v>117.14505993551947</v>
      </c>
      <c r="AA23" s="178">
        <v>82.704349545879751</v>
      </c>
      <c r="AB23" s="178">
        <v>1.320591890858952</v>
      </c>
      <c r="AC23" s="178">
        <v>39.328679826499894</v>
      </c>
      <c r="AD23" s="178">
        <v>54.42085064189974</v>
      </c>
      <c r="AE23" s="178">
        <v>49.436389703878667</v>
      </c>
      <c r="AF23" s="178">
        <v>69.415428014450711</v>
      </c>
      <c r="AG23" s="178">
        <v>68.834053041699349</v>
      </c>
      <c r="AH23" s="178">
        <v>48.791347765270622</v>
      </c>
      <c r="AI23" s="178">
        <v>56.851287115689836</v>
      </c>
      <c r="AJ23" s="178">
        <v>39.499893877089953</v>
      </c>
      <c r="AK23" s="178">
        <v>36.557851264969912</v>
      </c>
      <c r="AL23" s="178">
        <v>31.733482892880215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178">
        <v>0</v>
      </c>
      <c r="AW23" s="178">
        <v>0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/>
      <c r="BU23" s="178">
        <v>0</v>
      </c>
      <c r="BV23" s="178">
        <v>0</v>
      </c>
      <c r="BW23" s="178">
        <v>0</v>
      </c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ht="15" customHeight="1">
      <c r="B24" s="179" t="s">
        <v>50</v>
      </c>
      <c r="C24" s="180">
        <v>1678.1069299999999</v>
      </c>
      <c r="D24" s="180">
        <v>1755.2839000000001</v>
      </c>
      <c r="E24" s="180">
        <v>1795.0626000000002</v>
      </c>
      <c r="F24" s="180">
        <v>1818.9701099999997</v>
      </c>
      <c r="G24" s="180">
        <v>1837.1486000000002</v>
      </c>
      <c r="H24" s="180">
        <v>1821.6084499999999</v>
      </c>
      <c r="I24" s="180">
        <v>1928.97675</v>
      </c>
      <c r="J24" s="180">
        <v>2020.5951799999998</v>
      </c>
      <c r="K24" s="180">
        <v>2072.4653199999998</v>
      </c>
      <c r="L24" s="180">
        <v>2049.0238999999997</v>
      </c>
      <c r="M24" s="180">
        <v>2068.1144899999999</v>
      </c>
      <c r="N24" s="180">
        <v>2114.2977299999998</v>
      </c>
      <c r="O24" s="180">
        <v>2154.97162599494</v>
      </c>
      <c r="P24" s="180">
        <v>2193.6628082064099</v>
      </c>
      <c r="Q24" s="180">
        <v>2248.0622081258202</v>
      </c>
      <c r="R24" s="180">
        <v>2268.1476748200603</v>
      </c>
      <c r="S24" s="180">
        <v>2373.6314336486598</v>
      </c>
      <c r="T24" s="180">
        <v>2432.1713332171307</v>
      </c>
      <c r="U24" s="180">
        <v>2518.7182449388797</v>
      </c>
      <c r="V24" s="180">
        <v>2397.3202117064507</v>
      </c>
      <c r="W24" s="180">
        <v>2462.1130428831407</v>
      </c>
      <c r="X24" s="180">
        <v>2528.2516148999193</v>
      </c>
      <c r="Y24" s="180">
        <v>2575.2313577304894</v>
      </c>
      <c r="Z24" s="180">
        <v>2642.9456257361298</v>
      </c>
      <c r="AA24" s="180">
        <v>2664.3477429744894</v>
      </c>
      <c r="AB24" s="180">
        <v>2596.514533590509</v>
      </c>
      <c r="AC24" s="180">
        <v>2638.6415455119491</v>
      </c>
      <c r="AD24" s="180">
        <v>2675.2142510046401</v>
      </c>
      <c r="AE24" s="180">
        <v>2678.8196952399794</v>
      </c>
      <c r="AF24" s="180">
        <v>2720.1823272399306</v>
      </c>
      <c r="AG24" s="180">
        <v>2752.9204108644299</v>
      </c>
      <c r="AH24" s="180">
        <v>2765.1652243711806</v>
      </c>
      <c r="AI24" s="180">
        <v>2779.0119012532195</v>
      </c>
      <c r="AJ24" s="180">
        <v>2815.9885396276295</v>
      </c>
      <c r="AK24" s="180">
        <v>2818.3319584269298</v>
      </c>
      <c r="AL24" s="180">
        <v>2845.2027283211805</v>
      </c>
      <c r="AM24" s="180">
        <v>2943.6253668944196</v>
      </c>
      <c r="AN24" s="180">
        <v>2981.235583827</v>
      </c>
      <c r="AO24" s="180">
        <v>2962.1797507575398</v>
      </c>
      <c r="AP24" s="180">
        <v>3008.2654805389498</v>
      </c>
      <c r="AQ24" s="180">
        <v>3069.79922514594</v>
      </c>
      <c r="AR24" s="180">
        <v>3111.4016887520597</v>
      </c>
      <c r="AS24" s="180">
        <v>3174.2778737950694</v>
      </c>
      <c r="AT24" s="180">
        <v>3358.9039024646399</v>
      </c>
      <c r="AU24" s="180">
        <v>3483.7966290372497</v>
      </c>
      <c r="AV24" s="180">
        <v>3490.56950465312</v>
      </c>
      <c r="AW24" s="180">
        <v>3544.2077711156003</v>
      </c>
      <c r="AX24" s="180">
        <v>3609.6092258358894</v>
      </c>
      <c r="AY24" s="180">
        <v>3205.5086322514398</v>
      </c>
      <c r="AZ24" s="180">
        <v>3217.3457774592098</v>
      </c>
      <c r="BA24" s="180">
        <v>3259.2643022935999</v>
      </c>
      <c r="BB24" s="180">
        <v>3262.3629243911209</v>
      </c>
      <c r="BC24" s="180">
        <v>3283.7909595112296</v>
      </c>
      <c r="BD24" s="180">
        <v>3298.8977203255604</v>
      </c>
      <c r="BE24" s="180">
        <v>3255.7320702968491</v>
      </c>
      <c r="BF24" s="180">
        <v>3318.0079235704902</v>
      </c>
      <c r="BG24" s="180">
        <v>3335.8168780240399</v>
      </c>
      <c r="BH24" s="180">
        <v>3445.3496763743201</v>
      </c>
      <c r="BI24" s="180">
        <v>3461.8410792243508</v>
      </c>
      <c r="BJ24" s="180">
        <v>3485.0818430602303</v>
      </c>
      <c r="BK24" s="180">
        <v>3593.2977592565703</v>
      </c>
      <c r="BL24" s="180">
        <v>3795.5325019909496</v>
      </c>
      <c r="BM24" s="180">
        <v>3726.9757613579886</v>
      </c>
      <c r="BN24" s="180">
        <v>3844.3852038776995</v>
      </c>
      <c r="BO24" s="180">
        <v>3926.61830103171</v>
      </c>
      <c r="BP24" s="180">
        <v>3939.2159382735504</v>
      </c>
      <c r="BQ24" s="180">
        <v>3980.3083681134899</v>
      </c>
      <c r="BR24" s="180">
        <v>3947.5842966334403</v>
      </c>
      <c r="BS24" s="180">
        <v>4016.8803290313299</v>
      </c>
      <c r="BT24" s="180">
        <v>4038.9156706326803</v>
      </c>
      <c r="BU24" s="180">
        <v>4160.2558555517999</v>
      </c>
      <c r="BV24" s="180">
        <v>3621.6553439133295</v>
      </c>
      <c r="BW24" s="180">
        <v>3577.3109525886903</v>
      </c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2:16384" ht="15" customHeight="1">
      <c r="B25" s="182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  <c r="XEZ25" s="184"/>
      <c r="XFA25" s="184"/>
      <c r="XFB25" s="184"/>
      <c r="XFC25" s="184"/>
      <c r="XFD25" s="184"/>
    </row>
    <row r="26" spans="2:16384" ht="15" customHeight="1">
      <c r="B26" s="155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5"/>
      <c r="AI26" s="185"/>
      <c r="AJ26" s="185"/>
      <c r="AK26" s="185"/>
      <c r="AL26" s="185"/>
      <c r="AM26" s="185"/>
      <c r="AN26" s="183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</row>
    <row r="27" spans="2:16384" ht="15" customHeight="1">
      <c r="B27" s="186" t="s">
        <v>51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3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</row>
    <row r="28" spans="2:16384" ht="15" customHeight="1">
      <c r="B28" s="178" t="s">
        <v>32</v>
      </c>
      <c r="C28" s="178">
        <v>2.0428102278321441</v>
      </c>
      <c r="D28" s="178">
        <v>1.7116467598204483</v>
      </c>
      <c r="E28" s="178">
        <v>1.5706159774037962</v>
      </c>
      <c r="F28" s="178">
        <v>1.5483448488331677</v>
      </c>
      <c r="G28" s="178">
        <v>1.4202857624037595</v>
      </c>
      <c r="H28" s="178">
        <v>1.634378123355763</v>
      </c>
      <c r="I28" s="178">
        <v>1.4515063491563598</v>
      </c>
      <c r="J28" s="178">
        <v>1.2213930946821323</v>
      </c>
      <c r="K28" s="178">
        <v>1.385586032387746</v>
      </c>
      <c r="L28" s="178">
        <v>1.2287777609621833</v>
      </c>
      <c r="M28" s="178">
        <v>1.8192024755844152</v>
      </c>
      <c r="N28" s="178">
        <v>1.6488992777757938</v>
      </c>
      <c r="O28" s="178">
        <v>1.634883373098887</v>
      </c>
      <c r="P28" s="178">
        <v>1.3678989168761309</v>
      </c>
      <c r="Q28" s="178">
        <v>1.3792274733077428</v>
      </c>
      <c r="R28" s="178">
        <v>1.4193254939400688</v>
      </c>
      <c r="S28" s="178">
        <v>1.4624060558779248</v>
      </c>
      <c r="T28" s="178">
        <v>1.5150159193073771</v>
      </c>
      <c r="U28" s="178">
        <v>1.7128715907132719</v>
      </c>
      <c r="V28" s="178">
        <v>1.8513809001946848</v>
      </c>
      <c r="W28" s="178">
        <v>1.9032150063641118</v>
      </c>
      <c r="X28" s="178">
        <v>1.4397728211407048</v>
      </c>
      <c r="Y28" s="178">
        <v>1.5343479397917936</v>
      </c>
      <c r="Z28" s="178">
        <v>1.8758932527804459</v>
      </c>
      <c r="AA28" s="178">
        <v>2.7904935929698529</v>
      </c>
      <c r="AB28" s="178">
        <v>2.8766599909569259</v>
      </c>
      <c r="AC28" s="178">
        <v>5.9243500985599145</v>
      </c>
      <c r="AD28" s="178">
        <v>6.0232156648458499</v>
      </c>
      <c r="AE28" s="178">
        <v>5.9444831363323427</v>
      </c>
      <c r="AF28" s="178">
        <v>6.0867673836308231</v>
      </c>
      <c r="AG28" s="178">
        <v>6.2749150836651975</v>
      </c>
      <c r="AH28" s="178">
        <v>3.1379176673358407</v>
      </c>
      <c r="AI28" s="178">
        <v>3.27805973569594</v>
      </c>
      <c r="AJ28" s="178">
        <v>3.3097868148616358</v>
      </c>
      <c r="AK28" s="178">
        <v>2.8660026983398446</v>
      </c>
      <c r="AL28" s="178">
        <v>2.821772869246912</v>
      </c>
      <c r="AM28" s="178">
        <v>2.7653878133813388</v>
      </c>
      <c r="AN28" s="178">
        <v>2.5539265568298779</v>
      </c>
      <c r="AO28" s="178">
        <v>2.4135822303614818</v>
      </c>
      <c r="AP28" s="178">
        <v>2.6368117010942433</v>
      </c>
      <c r="AQ28" s="178">
        <v>2.5791538663316325</v>
      </c>
      <c r="AR28" s="178">
        <v>2.6955787637731605</v>
      </c>
      <c r="AS28" s="178">
        <v>2.9206028085585047</v>
      </c>
      <c r="AT28" s="178">
        <v>3.0271471011073503</v>
      </c>
      <c r="AU28" s="178">
        <v>2.9469139306553442</v>
      </c>
      <c r="AV28" s="178">
        <v>2.9784636915293778</v>
      </c>
      <c r="AW28" s="178">
        <v>3.5988553721984862</v>
      </c>
      <c r="AX28" s="178">
        <v>3.6407904762097059</v>
      </c>
      <c r="AY28" s="178">
        <v>4.103554177696628</v>
      </c>
      <c r="AZ28" s="178">
        <v>4.1411427968248331</v>
      </c>
      <c r="BA28" s="178">
        <v>4.4041831174533979</v>
      </c>
      <c r="BB28" s="178">
        <v>4.525383710755114</v>
      </c>
      <c r="BC28" s="178">
        <v>4.5399917293718399</v>
      </c>
      <c r="BD28" s="178">
        <v>4.828539504133829</v>
      </c>
      <c r="BE28" s="178">
        <v>4.9118704788185825</v>
      </c>
      <c r="BF28" s="178">
        <v>5.0915001821619663</v>
      </c>
      <c r="BG28" s="178">
        <v>5.1547341368614177</v>
      </c>
      <c r="BH28" s="178">
        <v>5.1961144936497261</v>
      </c>
      <c r="BI28" s="178">
        <v>5.2439013950199671</v>
      </c>
      <c r="BJ28" s="178">
        <v>4.9451763759520846</v>
      </c>
      <c r="BK28" s="178">
        <v>4.8101097356871918</v>
      </c>
      <c r="BL28" s="178">
        <v>4.7049461483232431</v>
      </c>
      <c r="BM28" s="178">
        <v>4.9997324989367309</v>
      </c>
      <c r="BN28" s="178">
        <v>4.9349194738596598</v>
      </c>
      <c r="BO28" s="178">
        <v>5.1441711853033203</v>
      </c>
      <c r="BP28" s="178">
        <v>5.1028968729903887</v>
      </c>
      <c r="BQ28" s="178">
        <v>5.1506579822044722</v>
      </c>
      <c r="BR28" s="178">
        <v>5.2809368131547156</v>
      </c>
      <c r="BS28" s="178">
        <v>5.236535597336422</v>
      </c>
      <c r="BT28" s="178">
        <v>5.2969706542272794</v>
      </c>
      <c r="BU28" s="178">
        <v>5.2233222538722366</v>
      </c>
      <c r="BV28" s="178">
        <v>6.0513109529321536</v>
      </c>
      <c r="BW28" s="178">
        <v>6.1024048918447429</v>
      </c>
    </row>
    <row r="29" spans="2:16384" ht="15" customHeight="1">
      <c r="B29" s="177" t="s">
        <v>33</v>
      </c>
      <c r="C29" s="178">
        <v>0.10687995907388334</v>
      </c>
      <c r="D29" s="178">
        <v>0.10684311523623045</v>
      </c>
      <c r="E29" s="178">
        <v>0.11740537628047065</v>
      </c>
      <c r="F29" s="178">
        <v>0.11746647117802282</v>
      </c>
      <c r="G29" s="178">
        <v>0.11580935804539708</v>
      </c>
      <c r="H29" s="178">
        <v>0.12281289099202411</v>
      </c>
      <c r="I29" s="178">
        <v>0.12337162695195783</v>
      </c>
      <c r="J29" s="178">
        <v>0.11835374169307877</v>
      </c>
      <c r="K29" s="178">
        <v>0.28105367765574962</v>
      </c>
      <c r="L29" s="178">
        <v>0.12187803177893632</v>
      </c>
      <c r="M29" s="178">
        <v>0.1170133477474934</v>
      </c>
      <c r="N29" s="178">
        <v>0.11528556103590955</v>
      </c>
      <c r="O29" s="178">
        <v>0.10031422951946917</v>
      </c>
      <c r="P29" s="178">
        <v>8.1302904240704188E-2</v>
      </c>
      <c r="Q29" s="178">
        <v>8.0172164469263979E-2</v>
      </c>
      <c r="R29" s="178">
        <v>8.0308002279194893E-2</v>
      </c>
      <c r="S29" s="178">
        <v>7.521793119901321E-2</v>
      </c>
      <c r="T29" s="178">
        <v>8.0245014917531041E-2</v>
      </c>
      <c r="U29" s="178">
        <v>8.5168767070731052E-2</v>
      </c>
      <c r="V29" s="178">
        <v>9.1123614687043428E-2</v>
      </c>
      <c r="W29" s="178">
        <v>8.8794310267327758E-2</v>
      </c>
      <c r="X29" s="178">
        <v>0.10986862223244173</v>
      </c>
      <c r="Y29" s="178">
        <v>0.10350850578641355</v>
      </c>
      <c r="Z29" s="178">
        <v>0.13020312985067695</v>
      </c>
      <c r="AA29" s="178">
        <v>0.13618042103578146</v>
      </c>
      <c r="AB29" s="178">
        <v>0.17103458372940389</v>
      </c>
      <c r="AC29" s="178">
        <v>0.18334844124503277</v>
      </c>
      <c r="AD29" s="178">
        <v>0.18839021290004554</v>
      </c>
      <c r="AE29" s="178">
        <v>0.17701669650801924</v>
      </c>
      <c r="AF29" s="178">
        <v>0.2141103693048986</v>
      </c>
      <c r="AG29" s="178">
        <v>0.18983165167492222</v>
      </c>
      <c r="AH29" s="178">
        <v>0.2199777112014441</v>
      </c>
      <c r="AI29" s="178">
        <v>0.23349359991635199</v>
      </c>
      <c r="AJ29" s="178">
        <v>0.23126456670527362</v>
      </c>
      <c r="AK29" s="178">
        <v>0.23584253589772189</v>
      </c>
      <c r="AL29" s="178">
        <v>0.22757824750191447</v>
      </c>
      <c r="AM29" s="178">
        <v>0.18524604174555553</v>
      </c>
      <c r="AN29" s="178">
        <v>0.22265781625210862</v>
      </c>
      <c r="AO29" s="178">
        <v>0.23120610012739851</v>
      </c>
      <c r="AP29" s="178">
        <v>0.21902626922008089</v>
      </c>
      <c r="AQ29" s="178">
        <v>0.21111986132617164</v>
      </c>
      <c r="AR29" s="178">
        <v>0.20810727350273611</v>
      </c>
      <c r="AS29" s="178">
        <v>0.17109678311580068</v>
      </c>
      <c r="AT29" s="178">
        <v>0.15942385521541044</v>
      </c>
      <c r="AU29" s="178">
        <v>0.19087363281241929</v>
      </c>
      <c r="AV29" s="178">
        <v>0.19547090336102768</v>
      </c>
      <c r="AW29" s="178">
        <v>0.19558104811665988</v>
      </c>
      <c r="AX29" s="178">
        <v>0.19611656873745614</v>
      </c>
      <c r="AY29" s="178">
        <v>0.22949723598850547</v>
      </c>
      <c r="AZ29" s="178">
        <v>0.25130805650815718</v>
      </c>
      <c r="BA29" s="178">
        <v>0.25085399675032222</v>
      </c>
      <c r="BB29" s="178">
        <v>0.25241369088808213</v>
      </c>
      <c r="BC29" s="178">
        <v>0.22888774878954951</v>
      </c>
      <c r="BD29" s="178">
        <v>0.24013700939410176</v>
      </c>
      <c r="BE29" s="178">
        <v>0.25218213699818975</v>
      </c>
      <c r="BF29" s="178">
        <v>0.24907173647153069</v>
      </c>
      <c r="BG29" s="178">
        <v>0.26297972250971924</v>
      </c>
      <c r="BH29" s="178">
        <v>0.24221936822801968</v>
      </c>
      <c r="BI29" s="178">
        <v>0.24788316364778665</v>
      </c>
      <c r="BJ29" s="178">
        <v>0.24430977775097409</v>
      </c>
      <c r="BK29" s="178">
        <v>0.23546727803627757</v>
      </c>
      <c r="BL29" s="178">
        <v>0.2326092289721895</v>
      </c>
      <c r="BM29" s="178">
        <v>2.4083157709481678E-4</v>
      </c>
      <c r="BN29" s="178">
        <v>0.21779519023937968</v>
      </c>
      <c r="BO29" s="178">
        <v>0.23252046020645964</v>
      </c>
      <c r="BP29" s="178">
        <v>0.2320346874407693</v>
      </c>
      <c r="BQ29" s="178">
        <v>0.22879193971034414</v>
      </c>
      <c r="BR29" s="178">
        <v>0.25606775824497713</v>
      </c>
      <c r="BS29" s="178">
        <v>0.23301114007613738</v>
      </c>
      <c r="BT29" s="178">
        <v>0.23233324073364653</v>
      </c>
      <c r="BU29" s="178">
        <v>0.21868623597269812</v>
      </c>
      <c r="BV29" s="178">
        <v>0.26734911846630188</v>
      </c>
      <c r="BW29" s="178">
        <v>0.27040139807472269</v>
      </c>
    </row>
    <row r="30" spans="2:16384" ht="15" customHeight="1">
      <c r="B30" s="177" t="s">
        <v>34</v>
      </c>
      <c r="C30" s="178">
        <v>2.3338471047253226</v>
      </c>
      <c r="D30" s="178">
        <v>2.2071238732378275</v>
      </c>
      <c r="E30" s="178">
        <v>2.1585252792855241</v>
      </c>
      <c r="F30" s="178">
        <v>2.3542635343249265</v>
      </c>
      <c r="G30" s="178">
        <v>2.6405272823330677</v>
      </c>
      <c r="H30" s="178">
        <v>2.3537055946353349</v>
      </c>
      <c r="I30" s="178">
        <v>2.2794442701292277</v>
      </c>
      <c r="J30" s="178">
        <v>3.2919122374626277</v>
      </c>
      <c r="K30" s="178">
        <v>2.6161986633387913</v>
      </c>
      <c r="L30" s="178">
        <v>2.6092360367294889</v>
      </c>
      <c r="M30" s="178">
        <v>3.4202729269596679</v>
      </c>
      <c r="N30" s="178">
        <v>2.578520008154197</v>
      </c>
      <c r="O30" s="178">
        <v>2.8013300754003407</v>
      </c>
      <c r="P30" s="178">
        <v>2.3472087695888546</v>
      </c>
      <c r="Q30" s="178">
        <v>2.4401356890364938</v>
      </c>
      <c r="R30" s="178">
        <v>3.1088591092488751</v>
      </c>
      <c r="S30" s="178">
        <v>4.394814687102377</v>
      </c>
      <c r="T30" s="178">
        <v>5.0589579225846215</v>
      </c>
      <c r="U30" s="178">
        <v>4.4733031309134823</v>
      </c>
      <c r="V30" s="178">
        <v>6.6921538169025681</v>
      </c>
      <c r="W30" s="178">
        <v>5.0800956773757111</v>
      </c>
      <c r="X30" s="178">
        <v>4.7713197659060995</v>
      </c>
      <c r="Y30" s="178">
        <v>4.6024137198279638</v>
      </c>
      <c r="Z30" s="178">
        <v>4.5662033655450944</v>
      </c>
      <c r="AA30" s="178">
        <v>4.1772416767399276</v>
      </c>
      <c r="AB30" s="178">
        <v>4.4683227902874263</v>
      </c>
      <c r="AC30" s="178">
        <v>4.1357307913234242</v>
      </c>
      <c r="AD30" s="178">
        <v>3.3322451572255543</v>
      </c>
      <c r="AE30" s="178">
        <v>3.5183366554973268</v>
      </c>
      <c r="AF30" s="178">
        <v>3.3486436271499818</v>
      </c>
      <c r="AG30" s="178">
        <v>3.6213623603283116</v>
      </c>
      <c r="AH30" s="178">
        <v>3.9418374717940061</v>
      </c>
      <c r="AI30" s="178">
        <v>4.1012761131484181</v>
      </c>
      <c r="AJ30" s="178">
        <v>3.9930165161310924</v>
      </c>
      <c r="AK30" s="178">
        <v>4.0517563113820332</v>
      </c>
      <c r="AL30" s="178">
        <v>3.376307920068041</v>
      </c>
      <c r="AM30" s="178">
        <v>3.259677431805525</v>
      </c>
      <c r="AN30" s="178">
        <v>3.3985370551262508</v>
      </c>
      <c r="AO30" s="178">
        <v>3.2779324031155896</v>
      </c>
      <c r="AP30" s="178">
        <v>2.9223876866808243</v>
      </c>
      <c r="AQ30" s="178">
        <v>2.8429700375642968</v>
      </c>
      <c r="AR30" s="178">
        <v>2.6581130384473646</v>
      </c>
      <c r="AS30" s="178">
        <v>2.5747696400181788</v>
      </c>
      <c r="AT30" s="178">
        <v>2.3147169373976606</v>
      </c>
      <c r="AU30" s="178">
        <v>2.265531971143258</v>
      </c>
      <c r="AV30" s="178">
        <v>2.2549778932965863</v>
      </c>
      <c r="AW30" s="178">
        <v>2.1860531845829789</v>
      </c>
      <c r="AX30" s="178">
        <v>2.2500074458445685</v>
      </c>
      <c r="AY30" s="178">
        <v>1.926401152347178</v>
      </c>
      <c r="AZ30" s="178">
        <v>2.0160938678333391</v>
      </c>
      <c r="BA30" s="178">
        <v>1.9387041237341165</v>
      </c>
      <c r="BB30" s="178">
        <v>1.9259190057147464</v>
      </c>
      <c r="BC30" s="178">
        <v>1.8972990341051865</v>
      </c>
      <c r="BD30" s="178">
        <v>1.9215735371178502</v>
      </c>
      <c r="BE30" s="178">
        <v>2.14575209064978</v>
      </c>
      <c r="BF30" s="178">
        <v>1.9774257354429763</v>
      </c>
      <c r="BG30" s="178">
        <v>1.9756553474193754</v>
      </c>
      <c r="BH30" s="178">
        <v>1.9136138041216624</v>
      </c>
      <c r="BI30" s="178">
        <v>1.91095037083829</v>
      </c>
      <c r="BJ30" s="178">
        <v>1.8508990563678762</v>
      </c>
      <c r="BK30" s="178">
        <v>1.7127154666565354</v>
      </c>
      <c r="BL30" s="178">
        <v>1.9283638653289688</v>
      </c>
      <c r="BM30" s="178">
        <v>2.0138377569437777E-3</v>
      </c>
      <c r="BN30" s="178">
        <v>1.9431410212116837</v>
      </c>
      <c r="BO30" s="178">
        <v>1.8962409430021829</v>
      </c>
      <c r="BP30" s="178">
        <v>1.8041783409359939</v>
      </c>
      <c r="BQ30" s="178">
        <v>1.7633547938328675</v>
      </c>
      <c r="BR30" s="178">
        <v>1.7692357676917088</v>
      </c>
      <c r="BS30" s="178">
        <v>1.7645113403772297</v>
      </c>
      <c r="BT30" s="178">
        <v>1.6521729908566529</v>
      </c>
      <c r="BU30" s="178">
        <v>1.6338132074253067</v>
      </c>
      <c r="BV30" s="178">
        <v>2.0832321703957688</v>
      </c>
      <c r="BW30" s="178">
        <v>2.2324710702936863</v>
      </c>
    </row>
    <row r="31" spans="2:16384" ht="15" customHeight="1">
      <c r="B31" s="177" t="s">
        <v>35</v>
      </c>
      <c r="C31" s="178">
        <v>8.2459197042944101</v>
      </c>
      <c r="D31" s="178">
        <v>8.2575525246941535</v>
      </c>
      <c r="E31" s="178">
        <v>8.4960240383817247</v>
      </c>
      <c r="F31" s="178">
        <v>8.1967047825761146</v>
      </c>
      <c r="G31" s="178">
        <v>8.1278101292404976</v>
      </c>
      <c r="H31" s="178">
        <v>7.9054326960330048</v>
      </c>
      <c r="I31" s="178">
        <v>8.0577679331801164</v>
      </c>
      <c r="J31" s="178">
        <v>8.2374877287394099</v>
      </c>
      <c r="K31" s="178">
        <v>7.7013694009605906</v>
      </c>
      <c r="L31" s="178">
        <v>7.8518171505954619</v>
      </c>
      <c r="M31" s="178">
        <v>8.266237716849032</v>
      </c>
      <c r="N31" s="178">
        <v>7.8890975302707265</v>
      </c>
      <c r="O31" s="178">
        <v>8.2775570038734632</v>
      </c>
      <c r="P31" s="178">
        <v>7.3836663592602294</v>
      </c>
      <c r="Q31" s="178">
        <v>8.3876882090278251</v>
      </c>
      <c r="R31" s="178">
        <v>8.0469440287877045</v>
      </c>
      <c r="S31" s="178">
        <v>8.6749784705424791</v>
      </c>
      <c r="T31" s="178">
        <v>7.7993851397924985</v>
      </c>
      <c r="U31" s="178">
        <v>8.2260514552098236</v>
      </c>
      <c r="V31" s="178">
        <v>8.6062025369893895</v>
      </c>
      <c r="W31" s="178">
        <v>8.9234594575342534</v>
      </c>
      <c r="X31" s="178">
        <v>9.710145570878554</v>
      </c>
      <c r="Y31" s="178">
        <v>10.137859258074574</v>
      </c>
      <c r="Z31" s="178">
        <v>9.9256365823297799</v>
      </c>
      <c r="AA31" s="178">
        <v>8.2709509067750844</v>
      </c>
      <c r="AB31" s="178">
        <v>8.474698743536214</v>
      </c>
      <c r="AC31" s="178">
        <v>6.1326803273391874</v>
      </c>
      <c r="AD31" s="178">
        <v>6.2462802319615083</v>
      </c>
      <c r="AE31" s="178">
        <v>6.0141872385587067</v>
      </c>
      <c r="AF31" s="178">
        <v>6.4649486983553439</v>
      </c>
      <c r="AG31" s="178">
        <v>6.1566576774611521</v>
      </c>
      <c r="AH31" s="178">
        <v>7.3072705705131762</v>
      </c>
      <c r="AI31" s="178">
        <v>7.4970340865447804</v>
      </c>
      <c r="AJ31" s="178">
        <v>7.4974100672344406</v>
      </c>
      <c r="AK31" s="178">
        <v>7.5628513627159446</v>
      </c>
      <c r="AL31" s="178">
        <v>7.7474418640209013</v>
      </c>
      <c r="AM31" s="178">
        <v>7.498582983466898</v>
      </c>
      <c r="AN31" s="178">
        <v>7.6153683312863123</v>
      </c>
      <c r="AO31" s="178">
        <v>7.5868754332776884</v>
      </c>
      <c r="AP31" s="178">
        <v>7.6140360337972615</v>
      </c>
      <c r="AQ31" s="178">
        <v>7.7046773908556121</v>
      </c>
      <c r="AR31" s="178">
        <v>7.6638768081366129</v>
      </c>
      <c r="AS31" s="178">
        <v>7.6104224827576035</v>
      </c>
      <c r="AT31" s="178">
        <v>7.0930221013867785</v>
      </c>
      <c r="AU31" s="178">
        <v>7.02019565120961</v>
      </c>
      <c r="AV31" s="178">
        <v>6.9192189729802092</v>
      </c>
      <c r="AW31" s="178">
        <v>6.7342057597205462</v>
      </c>
      <c r="AX31" s="178">
        <v>6.7694956668952004</v>
      </c>
      <c r="AY31" s="178">
        <v>7.7909685866133849</v>
      </c>
      <c r="AZ31" s="178">
        <v>7.433613274534717</v>
      </c>
      <c r="BA31" s="178">
        <v>8.0631210808164369</v>
      </c>
      <c r="BB31" s="178">
        <v>8.0804437221950138</v>
      </c>
      <c r="BC31" s="178">
        <v>8.1439593931653693</v>
      </c>
      <c r="BD31" s="178">
        <v>8.1223866284377166</v>
      </c>
      <c r="BE31" s="178">
        <v>8.7019212332628602</v>
      </c>
      <c r="BF31" s="178">
        <v>8.9077256780173855</v>
      </c>
      <c r="BG31" s="178">
        <v>8.931057275714851</v>
      </c>
      <c r="BH31" s="178">
        <v>9.1261119704132199</v>
      </c>
      <c r="BI31" s="178">
        <v>9.1176210409745551</v>
      </c>
      <c r="BJ31" s="178">
        <v>9.0155131199445382</v>
      </c>
      <c r="BK31" s="178">
        <v>8.7097365253671821</v>
      </c>
      <c r="BL31" s="178">
        <v>9.0230668168549535</v>
      </c>
      <c r="BM31" s="178">
        <v>9.3922744602399568</v>
      </c>
      <c r="BN31" s="178">
        <v>9.2425091666488886</v>
      </c>
      <c r="BO31" s="178">
        <v>9.4268520233123301</v>
      </c>
      <c r="BP31" s="178">
        <v>9.3137471230436564</v>
      </c>
      <c r="BQ31" s="178">
        <v>9.2444184806677896</v>
      </c>
      <c r="BR31" s="178">
        <v>9.3735357971984463</v>
      </c>
      <c r="BS31" s="178">
        <v>9.2949800052088616</v>
      </c>
      <c r="BT31" s="178">
        <v>9.3805454740509866</v>
      </c>
      <c r="BU31" s="178">
        <v>8.8313542995674403</v>
      </c>
      <c r="BV31" s="178">
        <v>6.9286492775767314</v>
      </c>
      <c r="BW31" s="178">
        <v>7.406745480947702</v>
      </c>
    </row>
    <row r="32" spans="2:16384" ht="15" customHeight="1">
      <c r="B32" s="177" t="s">
        <v>36</v>
      </c>
      <c r="C32" s="178">
        <v>0.1445605137927653</v>
      </c>
      <c r="D32" s="178">
        <v>0.11371322895401706</v>
      </c>
      <c r="E32" s="178">
        <v>0.11456480682066465</v>
      </c>
      <c r="F32" s="178">
        <v>0.11989366884099047</v>
      </c>
      <c r="G32" s="178">
        <v>0.1108658276200412</v>
      </c>
      <c r="H32" s="178">
        <v>0.10677486701381957</v>
      </c>
      <c r="I32" s="178">
        <v>9.1726351808024659E-2</v>
      </c>
      <c r="J32" s="178">
        <v>9.4967562973202788E-2</v>
      </c>
      <c r="K32" s="178">
        <v>0.10169916860176942</v>
      </c>
      <c r="L32" s="178">
        <v>0.10412909288173752</v>
      </c>
      <c r="M32" s="178">
        <v>0.14450989122947444</v>
      </c>
      <c r="N32" s="178">
        <v>0.18947047727284841</v>
      </c>
      <c r="O32" s="178">
        <v>0.22803952407360095</v>
      </c>
      <c r="P32" s="178">
        <v>0.17449299816637223</v>
      </c>
      <c r="Q32" s="178">
        <v>0.16107748013961237</v>
      </c>
      <c r="R32" s="178">
        <v>0.17405342218218625</v>
      </c>
      <c r="S32" s="178">
        <v>0.13131011027642742</v>
      </c>
      <c r="T32" s="178">
        <v>9.4103921395724766E-2</v>
      </c>
      <c r="U32" s="178">
        <v>9.1907568358690087E-2</v>
      </c>
      <c r="V32" s="178">
        <v>0.12863246918920987</v>
      </c>
      <c r="W32" s="178">
        <v>0.11676485730052041</v>
      </c>
      <c r="X32" s="178">
        <v>0.13238434778029368</v>
      </c>
      <c r="Y32" s="178">
        <v>0.10299808483411575</v>
      </c>
      <c r="Z32" s="178">
        <v>8.7581404706549237E-2</v>
      </c>
      <c r="AA32" s="178">
        <v>7.6702817865977296E-2</v>
      </c>
      <c r="AB32" s="178">
        <v>7.5861472257433768E-2</v>
      </c>
      <c r="AC32" s="178">
        <v>9.6752845444744717E-2</v>
      </c>
      <c r="AD32" s="178">
        <v>0.11434143123831224</v>
      </c>
      <c r="AE32" s="178">
        <v>0.11643313779282126</v>
      </c>
      <c r="AF32" s="178">
        <v>0.16521476753582329</v>
      </c>
      <c r="AG32" s="178">
        <v>9.5987297731221249E-2</v>
      </c>
      <c r="AH32" s="178">
        <v>9.1836572164236102E-2</v>
      </c>
      <c r="AI32" s="178">
        <v>8.5649670932557792E-2</v>
      </c>
      <c r="AJ32" s="178">
        <v>8.3505135806445738E-2</v>
      </c>
      <c r="AK32" s="178">
        <v>7.9627436494123821E-2</v>
      </c>
      <c r="AL32" s="178">
        <v>8.0413398205547035E-2</v>
      </c>
      <c r="AM32" s="178">
        <v>8.5854202802521415E-2</v>
      </c>
      <c r="AN32" s="178">
        <v>8.4738803292661827E-2</v>
      </c>
      <c r="AO32" s="178">
        <v>7.6157302694850909E-2</v>
      </c>
      <c r="AP32" s="178">
        <v>7.9758839402037748E-2</v>
      </c>
      <c r="AQ32" s="178">
        <v>8.7441469691308157E-2</v>
      </c>
      <c r="AR32" s="178">
        <v>8.5153372360373791E-2</v>
      </c>
      <c r="AS32" s="178">
        <v>0.13731776016882527</v>
      </c>
      <c r="AT32" s="178">
        <v>0.13259533303623253</v>
      </c>
      <c r="AU32" s="178">
        <v>0.1290881129456973</v>
      </c>
      <c r="AV32" s="178">
        <v>0.16287050583526388</v>
      </c>
      <c r="AW32" s="178">
        <v>0.18520431548215527</v>
      </c>
      <c r="AX32" s="178">
        <v>0.17333727701898516</v>
      </c>
      <c r="AY32" s="178">
        <v>0.19777385112381501</v>
      </c>
      <c r="AZ32" s="178">
        <v>0.19168134693779237</v>
      </c>
      <c r="BA32" s="178">
        <v>0.18999094831623098</v>
      </c>
      <c r="BB32" s="178">
        <v>0.17299592253192786</v>
      </c>
      <c r="BC32" s="178">
        <v>0.19519867577667224</v>
      </c>
      <c r="BD32" s="178">
        <v>0.1961611269257956</v>
      </c>
      <c r="BE32" s="178">
        <v>0.20787454775272482</v>
      </c>
      <c r="BF32" s="178">
        <v>0.25308443689801818</v>
      </c>
      <c r="BG32" s="178">
        <v>0.28266279365356839</v>
      </c>
      <c r="BH32" s="178">
        <v>0.29331167814305981</v>
      </c>
      <c r="BI32" s="178">
        <v>0.31398152966933401</v>
      </c>
      <c r="BJ32" s="178">
        <v>0.34015040782573458</v>
      </c>
      <c r="BK32" s="178">
        <v>0.5036305294525365</v>
      </c>
      <c r="BL32" s="178">
        <v>0.56795624136329426</v>
      </c>
      <c r="BM32" s="178">
        <v>0.59368132399680207</v>
      </c>
      <c r="BN32" s="178">
        <v>0.61176174564681285</v>
      </c>
      <c r="BO32" s="178">
        <v>0.47804268359743513</v>
      </c>
      <c r="BP32" s="178">
        <v>0.4341803250696103</v>
      </c>
      <c r="BQ32" s="178">
        <v>0.43056148024437069</v>
      </c>
      <c r="BR32" s="178">
        <v>0.41321604194573286</v>
      </c>
      <c r="BS32" s="178">
        <v>0.39359966074898428</v>
      </c>
      <c r="BT32" s="178">
        <v>0.39357320025797765</v>
      </c>
      <c r="BU32" s="178">
        <v>0.62761421888839153</v>
      </c>
      <c r="BV32" s="178">
        <v>0.74424792463921008</v>
      </c>
      <c r="BW32" s="178">
        <v>0.75560884866102085</v>
      </c>
    </row>
    <row r="33" spans="2:75" ht="15" customHeight="1">
      <c r="B33" s="177" t="s">
        <v>37</v>
      </c>
      <c r="C33" s="178">
        <v>7.7735153623374895</v>
      </c>
      <c r="D33" s="178">
        <v>7.2761887692355627</v>
      </c>
      <c r="E33" s="178">
        <v>7.2670435003213809</v>
      </c>
      <c r="F33" s="178">
        <v>7.1848420862726563</v>
      </c>
      <c r="G33" s="178">
        <v>7.1879552911506455</v>
      </c>
      <c r="H33" s="178">
        <v>8.7549967173241878</v>
      </c>
      <c r="I33" s="178">
        <v>7.98169443981116</v>
      </c>
      <c r="J33" s="178">
        <v>8.0857067074662634</v>
      </c>
      <c r="K33" s="178">
        <v>8.1363223969412442</v>
      </c>
      <c r="L33" s="178">
        <v>8.0569704433413403</v>
      </c>
      <c r="M33" s="178">
        <v>8.2963110035557062</v>
      </c>
      <c r="N33" s="178">
        <v>7.9422546606054398</v>
      </c>
      <c r="O33" s="178">
        <v>7.9594445770555469</v>
      </c>
      <c r="P33" s="178">
        <v>7.9382115165028022</v>
      </c>
      <c r="Q33" s="178">
        <v>8.5234471282387112</v>
      </c>
      <c r="R33" s="178">
        <v>8.719542344768179</v>
      </c>
      <c r="S33" s="178">
        <v>9.3738710963689638</v>
      </c>
      <c r="T33" s="178">
        <v>8.1185710848028521</v>
      </c>
      <c r="U33" s="178">
        <v>11.094803475066389</v>
      </c>
      <c r="V33" s="178">
        <v>10.010620508829469</v>
      </c>
      <c r="W33" s="178">
        <v>11.056836679475767</v>
      </c>
      <c r="X33" s="178">
        <v>11.202622834709894</v>
      </c>
      <c r="Y33" s="178">
        <v>12.119981559478768</v>
      </c>
      <c r="Z33" s="178">
        <v>10.601424922535429</v>
      </c>
      <c r="AA33" s="178">
        <v>10.080851024690425</v>
      </c>
      <c r="AB33" s="178">
        <v>10.051560962954744</v>
      </c>
      <c r="AC33" s="178">
        <v>9.8696533215163331</v>
      </c>
      <c r="AD33" s="178">
        <v>9.5697278667930483</v>
      </c>
      <c r="AE33" s="178">
        <v>9.7448640850549779</v>
      </c>
      <c r="AF33" s="178">
        <v>10.191589223717399</v>
      </c>
      <c r="AG33" s="178">
        <v>10.228909979093009</v>
      </c>
      <c r="AH33" s="178">
        <v>10.790773123659346</v>
      </c>
      <c r="AI33" s="178">
        <v>9.7609598372617192</v>
      </c>
      <c r="AJ33" s="178">
        <v>9.9161016563733853</v>
      </c>
      <c r="AK33" s="178">
        <v>10.095034497145681</v>
      </c>
      <c r="AL33" s="178">
        <v>10.248920423577371</v>
      </c>
      <c r="AM33" s="178">
        <v>9.7988794445222478</v>
      </c>
      <c r="AN33" s="178">
        <v>9.4229486986615019</v>
      </c>
      <c r="AO33" s="178">
        <v>9.2358747472010947</v>
      </c>
      <c r="AP33" s="178">
        <v>9.8755483996896345</v>
      </c>
      <c r="AQ33" s="178">
        <v>9.9784445688374781</v>
      </c>
      <c r="AR33" s="178">
        <v>10.135141382385136</v>
      </c>
      <c r="AS33" s="178">
        <v>10.289812848056512</v>
      </c>
      <c r="AT33" s="178">
        <v>9.714315010387681</v>
      </c>
      <c r="AU33" s="178">
        <v>9.7304851119420928</v>
      </c>
      <c r="AV33" s="178">
        <v>9.9043140476048492</v>
      </c>
      <c r="AW33" s="178">
        <v>9.8718177431302205</v>
      </c>
      <c r="AX33" s="178">
        <v>9.5749404792878678</v>
      </c>
      <c r="AY33" s="178">
        <v>10.939247885834872</v>
      </c>
      <c r="AZ33" s="178">
        <v>10.784698065598239</v>
      </c>
      <c r="BA33" s="178">
        <v>11.150447106742874</v>
      </c>
      <c r="BB33" s="178">
        <v>10.901663219493212</v>
      </c>
      <c r="BC33" s="178">
        <v>11.176039022686606</v>
      </c>
      <c r="BD33" s="178">
        <v>11.147019565308309</v>
      </c>
      <c r="BE33" s="178">
        <v>11.674901191850013</v>
      </c>
      <c r="BF33" s="178">
        <v>11.939334911286986</v>
      </c>
      <c r="BG33" s="178">
        <v>12.114070046027201</v>
      </c>
      <c r="BH33" s="178">
        <v>12.123605744185687</v>
      </c>
      <c r="BI33" s="178">
        <v>12.295304201947609</v>
      </c>
      <c r="BJ33" s="178">
        <v>12.246131413394876</v>
      </c>
      <c r="BK33" s="178">
        <v>11.723913679471391</v>
      </c>
      <c r="BL33" s="178">
        <v>11.651826717787241</v>
      </c>
      <c r="BM33" s="178">
        <v>11.804717713899038</v>
      </c>
      <c r="BN33" s="178">
        <v>11.732466397534779</v>
      </c>
      <c r="BO33" s="178">
        <v>11.693625102159425</v>
      </c>
      <c r="BP33" s="178">
        <v>11.408326796626159</v>
      </c>
      <c r="BQ33" s="178">
        <v>11.736730625558156</v>
      </c>
      <c r="BR33" s="178">
        <v>12.006264604941256</v>
      </c>
      <c r="BS33" s="178">
        <v>12.159891678411769</v>
      </c>
      <c r="BT33" s="178">
        <v>12.442129663805314</v>
      </c>
      <c r="BU33" s="178">
        <v>11.924779829508806</v>
      </c>
      <c r="BV33" s="178">
        <v>12.573489345586042</v>
      </c>
      <c r="BW33" s="178">
        <v>11.395166351432616</v>
      </c>
    </row>
    <row r="34" spans="2:75" ht="15" customHeight="1">
      <c r="B34" s="177" t="s">
        <v>38</v>
      </c>
      <c r="C34" s="178">
        <v>19.415654877249093</v>
      </c>
      <c r="D34" s="178">
        <v>18.423285828577356</v>
      </c>
      <c r="E34" s="178">
        <v>17.282863004331993</v>
      </c>
      <c r="F34" s="178">
        <v>17.760563971004451</v>
      </c>
      <c r="G34" s="178">
        <v>17.278441711247527</v>
      </c>
      <c r="H34" s="178">
        <v>18.333121478438468</v>
      </c>
      <c r="I34" s="178">
        <v>17.474508700014141</v>
      </c>
      <c r="J34" s="178">
        <v>16.433774230818468</v>
      </c>
      <c r="K34" s="178">
        <v>16.020679178361359</v>
      </c>
      <c r="L34" s="178">
        <v>16.433176792130148</v>
      </c>
      <c r="M34" s="178">
        <v>16.436297973039203</v>
      </c>
      <c r="N34" s="178">
        <v>14.759544295589821</v>
      </c>
      <c r="O34" s="178">
        <v>16.947392354495324</v>
      </c>
      <c r="P34" s="178">
        <v>18.241268290879383</v>
      </c>
      <c r="Q34" s="178">
        <v>16.349825308212232</v>
      </c>
      <c r="R34" s="178">
        <v>16.402946441332812</v>
      </c>
      <c r="S34" s="178">
        <v>15.693168980307515</v>
      </c>
      <c r="T34" s="178">
        <v>16.129408214848741</v>
      </c>
      <c r="U34" s="178">
        <v>17.074123618618394</v>
      </c>
      <c r="V34" s="178">
        <v>17.859128395314066</v>
      </c>
      <c r="W34" s="178">
        <v>18.38633932966847</v>
      </c>
      <c r="X34" s="178">
        <v>18.81554734708795</v>
      </c>
      <c r="Y34" s="178">
        <v>17.170354111728546</v>
      </c>
      <c r="Z34" s="178">
        <v>16.877932547727177</v>
      </c>
      <c r="AA34" s="178">
        <v>16.952552358503624</v>
      </c>
      <c r="AB34" s="178">
        <v>16.254415555505624</v>
      </c>
      <c r="AC34" s="178">
        <v>16.095896607505175</v>
      </c>
      <c r="AD34" s="178">
        <v>15.727057302174199</v>
      </c>
      <c r="AE34" s="178">
        <v>15.730694018418422</v>
      </c>
      <c r="AF34" s="178">
        <v>16.642727912897698</v>
      </c>
      <c r="AG34" s="178">
        <v>16.325704594522794</v>
      </c>
      <c r="AH34" s="178">
        <v>16.790662441759622</v>
      </c>
      <c r="AI34" s="178">
        <v>16.227795733597976</v>
      </c>
      <c r="AJ34" s="178">
        <v>16.46133298668563</v>
      </c>
      <c r="AK34" s="178">
        <v>16.440754919616872</v>
      </c>
      <c r="AL34" s="178">
        <v>16.495387123375131</v>
      </c>
      <c r="AM34" s="178">
        <v>16.945052577695449</v>
      </c>
      <c r="AN34" s="178">
        <v>17.427054475575414</v>
      </c>
      <c r="AO34" s="178">
        <v>17.183136595938542</v>
      </c>
      <c r="AP34" s="178">
        <v>16.960060569497802</v>
      </c>
      <c r="AQ34" s="178">
        <v>17.113129404239299</v>
      </c>
      <c r="AR34" s="178">
        <v>16.897859824794761</v>
      </c>
      <c r="AS34" s="178">
        <v>16.735965783195553</v>
      </c>
      <c r="AT34" s="178">
        <v>15.672220956985289</v>
      </c>
      <c r="AU34" s="178">
        <v>16.147761224503583</v>
      </c>
      <c r="AV34" s="178">
        <v>16.171364512734581</v>
      </c>
      <c r="AW34" s="178">
        <v>16.166747559904302</v>
      </c>
      <c r="AX34" s="178">
        <v>16.13369065686328</v>
      </c>
      <c r="AY34" s="178">
        <v>17.884893435852092</v>
      </c>
      <c r="AZ34" s="178">
        <v>18.368551675157725</v>
      </c>
      <c r="BA34" s="178">
        <v>17.975745556309999</v>
      </c>
      <c r="BB34" s="178">
        <v>18.362426417814167</v>
      </c>
      <c r="BC34" s="178">
        <v>18.237156594605459</v>
      </c>
      <c r="BD34" s="178">
        <v>18.21308797608328</v>
      </c>
      <c r="BE34" s="178">
        <v>18.885773693054162</v>
      </c>
      <c r="BF34" s="178">
        <v>18.964028834559297</v>
      </c>
      <c r="BG34" s="178">
        <v>18.620505462061626</v>
      </c>
      <c r="BH34" s="178">
        <v>18.597407093805131</v>
      </c>
      <c r="BI34" s="178">
        <v>18.550214174897786</v>
      </c>
      <c r="BJ34" s="178">
        <v>19.041180375329898</v>
      </c>
      <c r="BK34" s="178">
        <v>20.253076190230541</v>
      </c>
      <c r="BL34" s="178">
        <v>19.601727447615573</v>
      </c>
      <c r="BM34" s="178">
        <v>20.20747673342326</v>
      </c>
      <c r="BN34" s="178">
        <v>19.91928020771358</v>
      </c>
      <c r="BO34" s="178">
        <v>19.953751862526978</v>
      </c>
      <c r="BP34" s="178">
        <v>20.375202194512028</v>
      </c>
      <c r="BQ34" s="178">
        <v>20.883269149539409</v>
      </c>
      <c r="BR34" s="178">
        <v>21.498334247987412</v>
      </c>
      <c r="BS34" s="178">
        <v>21.243631164075545</v>
      </c>
      <c r="BT34" s="178">
        <v>21.185007929225879</v>
      </c>
      <c r="BU34" s="178">
        <v>22.903250926135403</v>
      </c>
      <c r="BV34" s="178">
        <v>23.21187357348623</v>
      </c>
      <c r="BW34" s="178">
        <v>22.952999014459117</v>
      </c>
    </row>
    <row r="35" spans="2:75" ht="15" customHeight="1">
      <c r="B35" s="177" t="s">
        <v>39</v>
      </c>
      <c r="C35" s="178">
        <v>0.68712903771871092</v>
      </c>
      <c r="D35" s="178">
        <v>0.65959529395786065</v>
      </c>
      <c r="E35" s="178">
        <v>0.65670968800753804</v>
      </c>
      <c r="F35" s="178">
        <v>0.65042520132450132</v>
      </c>
      <c r="G35" s="178">
        <v>0.65047215015704207</v>
      </c>
      <c r="H35" s="178">
        <v>0.66628643493611373</v>
      </c>
      <c r="I35" s="178">
        <v>0.64259768812661944</v>
      </c>
      <c r="J35" s="178">
        <v>0.62463229274851584</v>
      </c>
      <c r="K35" s="178">
        <v>0.61918671816423942</v>
      </c>
      <c r="L35" s="178">
        <v>0.63258803374621453</v>
      </c>
      <c r="M35" s="178">
        <v>0.65892096718494542</v>
      </c>
      <c r="N35" s="178">
        <v>0.66484676214451599</v>
      </c>
      <c r="O35" s="178">
        <v>0.71015565422233229</v>
      </c>
      <c r="P35" s="178">
        <v>0.88384475860866485</v>
      </c>
      <c r="Q35" s="178">
        <v>1.0633287572766366</v>
      </c>
      <c r="R35" s="178">
        <v>0.90660208861626856</v>
      </c>
      <c r="S35" s="178">
        <v>0.90832647131270317</v>
      </c>
      <c r="T35" s="178">
        <v>1.1298302694178162</v>
      </c>
      <c r="U35" s="178">
        <v>1.0943125103117219</v>
      </c>
      <c r="V35" s="178">
        <v>1.1718334518350904</v>
      </c>
      <c r="W35" s="178">
        <v>1.0895786884462424</v>
      </c>
      <c r="X35" s="178">
        <v>1.1971394147887493</v>
      </c>
      <c r="Y35" s="178">
        <v>1.1244373444605469</v>
      </c>
      <c r="Z35" s="178">
        <v>1.0710624085807892</v>
      </c>
      <c r="AA35" s="178">
        <v>1.3006575281990811</v>
      </c>
      <c r="AB35" s="178">
        <v>1.4758707610274273</v>
      </c>
      <c r="AC35" s="178">
        <v>1.46097637352483</v>
      </c>
      <c r="AD35" s="178">
        <v>1.4508726793554554</v>
      </c>
      <c r="AE35" s="178">
        <v>1.4047388738647046</v>
      </c>
      <c r="AF35" s="178">
        <v>1.6387477888050455</v>
      </c>
      <c r="AG35" s="178">
        <v>1.7388723652144624</v>
      </c>
      <c r="AH35" s="178">
        <v>1.290200497182697</v>
      </c>
      <c r="AI35" s="178">
        <v>1.268896883591176</v>
      </c>
      <c r="AJ35" s="178">
        <v>1.2673707247892181</v>
      </c>
      <c r="AK35" s="178">
        <v>1.4874894202331388</v>
      </c>
      <c r="AL35" s="178">
        <v>1.5571934991750995</v>
      </c>
      <c r="AM35" s="178">
        <v>1.5303769207834721</v>
      </c>
      <c r="AN35" s="178">
        <v>1.4992642760513799</v>
      </c>
      <c r="AO35" s="178">
        <v>1.4651294264404808</v>
      </c>
      <c r="AP35" s="178">
        <v>1.5769854837572661</v>
      </c>
      <c r="AQ35" s="178">
        <v>1.6961591169326269</v>
      </c>
      <c r="AR35" s="178">
        <v>1.6840876645640184</v>
      </c>
      <c r="AS35" s="178">
        <v>1.6364144696584779</v>
      </c>
      <c r="AT35" s="178">
        <v>1.5718729005792333</v>
      </c>
      <c r="AU35" s="178">
        <v>1.5084373372639286</v>
      </c>
      <c r="AV35" s="178">
        <v>1.5441967758492323</v>
      </c>
      <c r="AW35" s="178">
        <v>1.6861659771901332</v>
      </c>
      <c r="AX35" s="178">
        <v>1.6618784031523119</v>
      </c>
      <c r="AY35" s="178">
        <v>1.7972861770007211</v>
      </c>
      <c r="AZ35" s="178">
        <v>1.8330729180677166</v>
      </c>
      <c r="BA35" s="178">
        <v>1.8276360198582648</v>
      </c>
      <c r="BB35" s="178">
        <v>1.8071664511814991</v>
      </c>
      <c r="BC35" s="178">
        <v>1.8290824519134437</v>
      </c>
      <c r="BD35" s="178">
        <v>1.8385002906332777</v>
      </c>
      <c r="BE35" s="178">
        <v>1.8807542269719695</v>
      </c>
      <c r="BF35" s="178">
        <v>1.8511137597693308</v>
      </c>
      <c r="BG35" s="178">
        <v>1.8608601488505523</v>
      </c>
      <c r="BH35" s="178">
        <v>1.8426964434466426</v>
      </c>
      <c r="BI35" s="178">
        <v>1.8233644072249817</v>
      </c>
      <c r="BJ35" s="178">
        <v>1.8843515120294709</v>
      </c>
      <c r="BK35" s="178">
        <v>1.9057916456065753</v>
      </c>
      <c r="BL35" s="178">
        <v>1.8725503315937482</v>
      </c>
      <c r="BM35" s="178">
        <v>1.9099123815418542</v>
      </c>
      <c r="BN35" s="178">
        <v>1.8889759311057381</v>
      </c>
      <c r="BO35" s="178">
        <v>1.8782103694378014</v>
      </c>
      <c r="BP35" s="178">
        <v>1.9541929433994969</v>
      </c>
      <c r="BQ35" s="178">
        <v>1.9407199458136928</v>
      </c>
      <c r="BR35" s="178">
        <v>1.9568538951223575</v>
      </c>
      <c r="BS35" s="178">
        <v>1.9321130377246216</v>
      </c>
      <c r="BT35" s="178">
        <v>1.9185901464224295</v>
      </c>
      <c r="BU35" s="178">
        <v>2.0318835607029766</v>
      </c>
      <c r="BV35" s="178">
        <v>2.2878865790083012</v>
      </c>
      <c r="BW35" s="178">
        <v>2.1279124602714488</v>
      </c>
    </row>
    <row r="36" spans="2:75" ht="15" customHeight="1">
      <c r="B36" s="177" t="s">
        <v>40</v>
      </c>
      <c r="C36" s="178">
        <v>3.8068908993779078</v>
      </c>
      <c r="D36" s="178">
        <v>4.3044210682955617</v>
      </c>
      <c r="E36" s="178">
        <v>4.1963444617474615</v>
      </c>
      <c r="F36" s="178">
        <v>4.0899918910707118</v>
      </c>
      <c r="G36" s="178">
        <v>4.0618733835684271</v>
      </c>
      <c r="H36" s="178">
        <v>4.0466116634450175</v>
      </c>
      <c r="I36" s="178">
        <v>3.7528254293370824</v>
      </c>
      <c r="J36" s="178">
        <v>3.873914516612873</v>
      </c>
      <c r="K36" s="178">
        <v>3.92971256088377</v>
      </c>
      <c r="L36" s="178">
        <v>3.7948932660082693</v>
      </c>
      <c r="M36" s="178">
        <v>3.7984502492412795</v>
      </c>
      <c r="N36" s="178">
        <v>3.7643544175776991</v>
      </c>
      <c r="O36" s="178">
        <v>3.8734747187184553</v>
      </c>
      <c r="P36" s="178">
        <v>3.4967460426047565</v>
      </c>
      <c r="Q36" s="178">
        <v>3.5163798451757824</v>
      </c>
      <c r="R36" s="178">
        <v>3.5318416018994525</v>
      </c>
      <c r="S36" s="178">
        <v>3.3082089430963046</v>
      </c>
      <c r="T36" s="178">
        <v>5.0600410584385864</v>
      </c>
      <c r="U36" s="178">
        <v>3.5313752612006977</v>
      </c>
      <c r="V36" s="178">
        <v>2.987720454030045</v>
      </c>
      <c r="W36" s="178">
        <v>3.8349904150827223</v>
      </c>
      <c r="X36" s="178">
        <v>3.2704836209564969</v>
      </c>
      <c r="Y36" s="178">
        <v>2.9574983727590496</v>
      </c>
      <c r="Z36" s="178">
        <v>2.8820235188801737</v>
      </c>
      <c r="AA36" s="178">
        <v>2.7867707848468677</v>
      </c>
      <c r="AB36" s="178">
        <v>3.2266375300521544</v>
      </c>
      <c r="AC36" s="178">
        <v>3.1799901284397492</v>
      </c>
      <c r="AD36" s="178">
        <v>2.7296283697945718</v>
      </c>
      <c r="AE36" s="178">
        <v>2.8564689991009296</v>
      </c>
      <c r="AF36" s="178">
        <v>2.9283004623055215</v>
      </c>
      <c r="AG36" s="178">
        <v>3.126730399267577</v>
      </c>
      <c r="AH36" s="178">
        <v>2.9460068613135064</v>
      </c>
      <c r="AI36" s="178">
        <v>2.8727400083215993</v>
      </c>
      <c r="AJ36" s="178">
        <v>2.6872543545282528</v>
      </c>
      <c r="AK36" s="178">
        <v>2.8205090212005608</v>
      </c>
      <c r="AL36" s="178">
        <v>2.8557882908355539</v>
      </c>
      <c r="AM36" s="178">
        <v>2.8033077317474326</v>
      </c>
      <c r="AN36" s="178">
        <v>2.6155876170980576</v>
      </c>
      <c r="AO36" s="178">
        <v>3.0959910463231224</v>
      </c>
      <c r="AP36" s="178">
        <v>3.0229728292506848</v>
      </c>
      <c r="AQ36" s="178">
        <v>2.974238787659782</v>
      </c>
      <c r="AR36" s="178">
        <v>2.996211647220032</v>
      </c>
      <c r="AS36" s="178">
        <v>2.9780926564702201</v>
      </c>
      <c r="AT36" s="178">
        <v>2.8053578964509231</v>
      </c>
      <c r="AU36" s="178">
        <v>2.4351521955213689</v>
      </c>
      <c r="AV36" s="178">
        <v>2.3781373942037951</v>
      </c>
      <c r="AW36" s="178">
        <v>1.7640942495225034</v>
      </c>
      <c r="AX36" s="178">
        <v>1.9906641052157177</v>
      </c>
      <c r="AY36" s="178">
        <v>1.8306534196510318</v>
      </c>
      <c r="AZ36" s="178">
        <v>1.5495724290287933</v>
      </c>
      <c r="BA36" s="178">
        <v>1.6435341005377782</v>
      </c>
      <c r="BB36" s="178">
        <v>1.6107713499670688</v>
      </c>
      <c r="BC36" s="178">
        <v>1.5262533034633203</v>
      </c>
      <c r="BD36" s="178">
        <v>1.5356764384771662</v>
      </c>
      <c r="BE36" s="178">
        <v>1.589890213727889</v>
      </c>
      <c r="BF36" s="178">
        <v>1.627244557724244</v>
      </c>
      <c r="BG36" s="178">
        <v>1.6198198417647252</v>
      </c>
      <c r="BH36" s="178">
        <v>1.5067547866459263</v>
      </c>
      <c r="BI36" s="178">
        <v>1.5227678248451351</v>
      </c>
      <c r="BJ36" s="178">
        <v>1.4541603355383284</v>
      </c>
      <c r="BK36" s="178">
        <v>1.4705980965560967</v>
      </c>
      <c r="BL36" s="178">
        <v>1.4426783070954341</v>
      </c>
      <c r="BM36" s="178">
        <v>1.4939587465200528</v>
      </c>
      <c r="BN36" s="178">
        <v>1.7029549418943377</v>
      </c>
      <c r="BO36" s="178">
        <v>1.7066363020437323</v>
      </c>
      <c r="BP36" s="178">
        <v>1.807843074341883</v>
      </c>
      <c r="BQ36" s="178">
        <v>1.773588820879447</v>
      </c>
      <c r="BR36" s="178">
        <v>1.8052665701083412</v>
      </c>
      <c r="BS36" s="178">
        <v>1.7782734169410916</v>
      </c>
      <c r="BT36" s="178">
        <v>1.7759953673908628</v>
      </c>
      <c r="BU36" s="178">
        <v>1.7131087051877263</v>
      </c>
      <c r="BV36" s="178">
        <v>1.9994220668225162</v>
      </c>
      <c r="BW36" s="178">
        <v>2.0367804589283485</v>
      </c>
    </row>
    <row r="37" spans="2:75" ht="15" customHeight="1">
      <c r="B37" s="177" t="s">
        <v>41</v>
      </c>
      <c r="C37" s="178">
        <v>2.3246826112564829</v>
      </c>
      <c r="D37" s="178">
        <v>2.3413369199136387</v>
      </c>
      <c r="E37" s="178">
        <v>2.3070265070421496</v>
      </c>
      <c r="F37" s="178">
        <v>1.9743754887758986</v>
      </c>
      <c r="G37" s="178">
        <v>2.1695517716966388</v>
      </c>
      <c r="H37" s="178">
        <v>2.6394470227671598</v>
      </c>
      <c r="I37" s="178">
        <v>5.0480312943118681</v>
      </c>
      <c r="J37" s="178">
        <v>5.1073218931463558</v>
      </c>
      <c r="K37" s="178">
        <v>4.9908622837655026</v>
      </c>
      <c r="L37" s="178">
        <v>4.9201300189812338</v>
      </c>
      <c r="M37" s="178">
        <v>4.1610447785219096</v>
      </c>
      <c r="N37" s="178">
        <v>3.5624902269558794</v>
      </c>
      <c r="O37" s="178">
        <v>4.2657779629589356</v>
      </c>
      <c r="P37" s="178">
        <v>2.960596636901593</v>
      </c>
      <c r="Q37" s="178">
        <v>3.0506230340820584</v>
      </c>
      <c r="R37" s="178">
        <v>1.8007104344835125</v>
      </c>
      <c r="S37" s="178">
        <v>1.3912278734360553</v>
      </c>
      <c r="T37" s="178">
        <v>1.7264530809097129</v>
      </c>
      <c r="U37" s="178">
        <v>2.151436338072223</v>
      </c>
      <c r="V37" s="178">
        <v>1.5939683872022128</v>
      </c>
      <c r="W37" s="178">
        <v>2.7818814656655424</v>
      </c>
      <c r="X37" s="178">
        <v>3.5382099534017719</v>
      </c>
      <c r="Y37" s="178">
        <v>3.5169387063443218</v>
      </c>
      <c r="Z37" s="178">
        <v>3.5136759856179318</v>
      </c>
      <c r="AA37" s="178">
        <v>2.4770791636383604</v>
      </c>
      <c r="AB37" s="178">
        <v>2.7198015982912782</v>
      </c>
      <c r="AC37" s="178">
        <v>2.41442633459102</v>
      </c>
      <c r="AD37" s="178">
        <v>1.8353474330473292</v>
      </c>
      <c r="AE37" s="178">
        <v>2.3736422722740862</v>
      </c>
      <c r="AF37" s="178">
        <v>1.5703392549756932</v>
      </c>
      <c r="AG37" s="178">
        <v>1.4442488628632559</v>
      </c>
      <c r="AH37" s="178">
        <v>2.3097242798293904</v>
      </c>
      <c r="AI37" s="178">
        <v>2.3340442094576601</v>
      </c>
      <c r="AJ37" s="178">
        <v>2.348730870549494</v>
      </c>
      <c r="AK37" s="178">
        <v>1.7890997181327002</v>
      </c>
      <c r="AL37" s="178">
        <v>1.8123373217607546</v>
      </c>
      <c r="AM37" s="178">
        <v>2.0427853386631987</v>
      </c>
      <c r="AN37" s="178">
        <v>2.2804100787167143</v>
      </c>
      <c r="AO37" s="178">
        <v>2.3437296083738781</v>
      </c>
      <c r="AP37" s="178">
        <v>2.8498522181473396</v>
      </c>
      <c r="AQ37" s="178">
        <v>3.0858219378714113</v>
      </c>
      <c r="AR37" s="178">
        <v>3.2215085677527058</v>
      </c>
      <c r="AS37" s="178">
        <v>3.1022372898053168</v>
      </c>
      <c r="AT37" s="178">
        <v>3.3026380463094482</v>
      </c>
      <c r="AU37" s="178">
        <v>3.1636064648471636</v>
      </c>
      <c r="AV37" s="178">
        <v>3.0964145268438323</v>
      </c>
      <c r="AW37" s="178">
        <v>3.0671498223814022</v>
      </c>
      <c r="AX37" s="178">
        <v>2.8691844461904821</v>
      </c>
      <c r="AY37" s="178">
        <v>6.2406643374441693</v>
      </c>
      <c r="AZ37" s="178">
        <v>3.5629413051837671</v>
      </c>
      <c r="BA37" s="178">
        <v>6.0684556191004173</v>
      </c>
      <c r="BB37" s="178">
        <v>2.9980409367631728</v>
      </c>
      <c r="BC37" s="178">
        <v>2.8865190470640814</v>
      </c>
      <c r="BD37" s="178">
        <v>2.8206744224133447</v>
      </c>
      <c r="BE37" s="178">
        <v>2.0327342358557732</v>
      </c>
      <c r="BF37" s="178">
        <v>1.9684804944243652</v>
      </c>
      <c r="BG37" s="178">
        <v>1.9646637656624295</v>
      </c>
      <c r="BH37" s="178">
        <v>1.8514380791550662</v>
      </c>
      <c r="BI37" s="178">
        <v>1.8254526300427145</v>
      </c>
      <c r="BJ37" s="178">
        <v>1.7739374833913062</v>
      </c>
      <c r="BK37" s="178">
        <v>1.7117072743978594</v>
      </c>
      <c r="BL37" s="178">
        <v>1.8679362669920576</v>
      </c>
      <c r="BM37" s="178">
        <v>1.9154099447708497</v>
      </c>
      <c r="BN37" s="178">
        <v>1.7609854097067141</v>
      </c>
      <c r="BO37" s="178">
        <v>1.6745935640717369</v>
      </c>
      <c r="BP37" s="178">
        <v>1.6732726200259589</v>
      </c>
      <c r="BQ37" s="178">
        <v>1.6057526555929305</v>
      </c>
      <c r="BR37" s="178">
        <v>1.6394197643326336</v>
      </c>
      <c r="BS37" s="178">
        <v>1.6863662291954642</v>
      </c>
      <c r="BT37" s="178">
        <v>1.6719365672129018</v>
      </c>
      <c r="BU37" s="178">
        <v>1.7673751362370866</v>
      </c>
      <c r="BV37" s="178">
        <v>2.1451687808134299</v>
      </c>
      <c r="BW37" s="178">
        <v>1.9243775779456307</v>
      </c>
    </row>
    <row r="38" spans="2:75" ht="15" customHeight="1">
      <c r="B38" s="177" t="s">
        <v>42</v>
      </c>
      <c r="C38" s="178">
        <v>10.51704136636871</v>
      </c>
      <c r="D38" s="178">
        <v>10.258200966806564</v>
      </c>
      <c r="E38" s="178">
        <v>10.9355590161591</v>
      </c>
      <c r="F38" s="178">
        <v>11.714744999300732</v>
      </c>
      <c r="G38" s="178">
        <v>11.313275365966584</v>
      </c>
      <c r="H38" s="178">
        <v>11.820495233209972</v>
      </c>
      <c r="I38" s="178">
        <v>13.194658774399432</v>
      </c>
      <c r="J38" s="178">
        <v>12.930767755271003</v>
      </c>
      <c r="K38" s="178">
        <v>13.164778554653934</v>
      </c>
      <c r="L38" s="178">
        <v>13.620602961244133</v>
      </c>
      <c r="M38" s="178">
        <v>14.020683158600184</v>
      </c>
      <c r="N38" s="178">
        <v>18.870284650024196</v>
      </c>
      <c r="O38" s="178">
        <v>14.835480577909973</v>
      </c>
      <c r="P38" s="178">
        <v>15.262004587662581</v>
      </c>
      <c r="Q38" s="178">
        <v>12.39756057880189</v>
      </c>
      <c r="R38" s="178">
        <v>11.10378138122158</v>
      </c>
      <c r="S38" s="178">
        <v>11.062343649668589</v>
      </c>
      <c r="T38" s="178">
        <v>11.294059822941643</v>
      </c>
      <c r="U38" s="178">
        <v>10.382721075277953</v>
      </c>
      <c r="V38" s="178">
        <v>12.735631279424403</v>
      </c>
      <c r="W38" s="178">
        <v>10.85663617710655</v>
      </c>
      <c r="X38" s="178">
        <v>13.08640532244956</v>
      </c>
      <c r="Y38" s="178">
        <v>11.373098108111098</v>
      </c>
      <c r="Z38" s="178">
        <v>10.086333146958387</v>
      </c>
      <c r="AA38" s="178">
        <v>10.713750274230369</v>
      </c>
      <c r="AB38" s="178">
        <v>11.474182867850098</v>
      </c>
      <c r="AC38" s="178">
        <v>10.701146094390994</v>
      </c>
      <c r="AD38" s="178">
        <v>10.259506507073178</v>
      </c>
      <c r="AE38" s="178">
        <v>11.14935017481473</v>
      </c>
      <c r="AF38" s="178">
        <v>9.7172750645333981</v>
      </c>
      <c r="AG38" s="178">
        <v>9.0818554515287921</v>
      </c>
      <c r="AH38" s="178">
        <v>9.5242455957010801</v>
      </c>
      <c r="AI38" s="178">
        <v>10.302528682675545</v>
      </c>
      <c r="AJ38" s="178">
        <v>9.6106449286617863</v>
      </c>
      <c r="AK38" s="178">
        <v>9.3427586793132118</v>
      </c>
      <c r="AL38" s="178">
        <v>9.1552876583167322</v>
      </c>
      <c r="AM38" s="178">
        <v>10.925134943815859</v>
      </c>
      <c r="AN38" s="178">
        <v>10.71639291217515</v>
      </c>
      <c r="AO38" s="178">
        <v>10.632694466865933</v>
      </c>
      <c r="AP38" s="178">
        <v>10.422505542349541</v>
      </c>
      <c r="AQ38" s="178">
        <v>10.223207462870807</v>
      </c>
      <c r="AR38" s="178">
        <v>10.786537917301494</v>
      </c>
      <c r="AS38" s="178">
        <v>10.800281967630069</v>
      </c>
      <c r="AT38" s="178">
        <v>14.81274592578993</v>
      </c>
      <c r="AU38" s="178">
        <v>15.751310113606888</v>
      </c>
      <c r="AV38" s="178">
        <v>15.707588920006232</v>
      </c>
      <c r="AW38" s="178">
        <v>15.721862949824377</v>
      </c>
      <c r="AX38" s="178">
        <v>15.889718120754456</v>
      </c>
      <c r="AY38" s="178">
        <v>13.18584099802872</v>
      </c>
      <c r="AZ38" s="178">
        <v>16.391750714164456</v>
      </c>
      <c r="BA38" s="178">
        <v>13.480367436827823</v>
      </c>
      <c r="BB38" s="178">
        <v>16.837651879277377</v>
      </c>
      <c r="BC38" s="178">
        <v>16.868436815129908</v>
      </c>
      <c r="BD38" s="178">
        <v>16.917931581525416</v>
      </c>
      <c r="BE38" s="178">
        <v>14.140774289583764</v>
      </c>
      <c r="BF38" s="178">
        <v>13.769794021148114</v>
      </c>
      <c r="BG38" s="178">
        <v>13.762710653742651</v>
      </c>
      <c r="BH38" s="178">
        <v>13.915265738281841</v>
      </c>
      <c r="BI38" s="178">
        <v>14.010404648816277</v>
      </c>
      <c r="BJ38" s="178">
        <v>14.135034557402687</v>
      </c>
      <c r="BK38" s="178">
        <v>13.871588728200068</v>
      </c>
      <c r="BL38" s="178">
        <v>14.338470050715369</v>
      </c>
      <c r="BM38" s="178">
        <v>14.658238935213324</v>
      </c>
      <c r="BN38" s="178">
        <v>14.380462625228057</v>
      </c>
      <c r="BO38" s="178">
        <v>14.298738021802846</v>
      </c>
      <c r="BP38" s="178">
        <v>14.281801228561946</v>
      </c>
      <c r="BQ38" s="178">
        <v>14.366186951947885</v>
      </c>
      <c r="BR38" s="178">
        <v>14.422131347559308</v>
      </c>
      <c r="BS38" s="178">
        <v>14.058483231985413</v>
      </c>
      <c r="BT38" s="178">
        <v>13.971646083047187</v>
      </c>
      <c r="BU38" s="178">
        <v>13.95897852873701</v>
      </c>
      <c r="BV38" s="178">
        <v>15.560178522697827</v>
      </c>
      <c r="BW38" s="178">
        <v>15.824993811297839</v>
      </c>
    </row>
    <row r="39" spans="2:75" ht="15" customHeight="1">
      <c r="B39" s="177" t="s">
        <v>43</v>
      </c>
      <c r="C39" s="178">
        <v>0.27050659995784654</v>
      </c>
      <c r="D39" s="178">
        <v>0.27031011906393038</v>
      </c>
      <c r="E39" s="178">
        <v>0.26192011353810163</v>
      </c>
      <c r="F39" s="178">
        <v>0.25912190497731713</v>
      </c>
      <c r="G39" s="178">
        <v>0.25790945816794569</v>
      </c>
      <c r="H39" s="178">
        <v>0.28518203239560069</v>
      </c>
      <c r="I39" s="178">
        <v>0.27518112906233838</v>
      </c>
      <c r="J39" s="178">
        <v>0.25405534224821824</v>
      </c>
      <c r="K39" s="178">
        <v>0.24545066935064566</v>
      </c>
      <c r="L39" s="178">
        <v>0.25093362747013348</v>
      </c>
      <c r="M39" s="178">
        <v>0.25879031484373965</v>
      </c>
      <c r="N39" s="178">
        <v>0.25180370410746272</v>
      </c>
      <c r="O39" s="178">
        <v>0.2643655712042019</v>
      </c>
      <c r="P39" s="178">
        <v>0.32137669458936491</v>
      </c>
      <c r="Q39" s="178">
        <v>0.41967971177299201</v>
      </c>
      <c r="R39" s="178">
        <v>0.4053909704269788</v>
      </c>
      <c r="S39" s="178">
        <v>0.38252379117144603</v>
      </c>
      <c r="T39" s="178">
        <v>0.39733756275949245</v>
      </c>
      <c r="U39" s="178">
        <v>0.42344211778077656</v>
      </c>
      <c r="V39" s="178">
        <v>0.44913244010176573</v>
      </c>
      <c r="W39" s="178">
        <v>0.4474875844525929</v>
      </c>
      <c r="X39" s="178">
        <v>0.37196557088611859</v>
      </c>
      <c r="Y39" s="178">
        <v>0.36170439928041725</v>
      </c>
      <c r="Z39" s="178">
        <v>0.35030836438306506</v>
      </c>
      <c r="AA39" s="178">
        <v>0.32594744603100229</v>
      </c>
      <c r="AB39" s="178">
        <v>0.3322366367043213</v>
      </c>
      <c r="AC39" s="178">
        <v>0.34544326946051734</v>
      </c>
      <c r="AD39" s="178">
        <v>0.33840694010508615</v>
      </c>
      <c r="AE39" s="178">
        <v>0.33290005383363852</v>
      </c>
      <c r="AF39" s="178">
        <v>0.32541007543055189</v>
      </c>
      <c r="AG39" s="178">
        <v>0.31901472559834526</v>
      </c>
      <c r="AH39" s="178">
        <v>0.33714325680376017</v>
      </c>
      <c r="AI39" s="178">
        <v>0.33884976107599496</v>
      </c>
      <c r="AJ39" s="178">
        <v>0.33320620156645814</v>
      </c>
      <c r="AK39" s="178">
        <v>0.31167943456571862</v>
      </c>
      <c r="AL39" s="178">
        <v>0.31358816665744516</v>
      </c>
      <c r="AM39" s="178">
        <v>0.30591542972502822</v>
      </c>
      <c r="AN39" s="178">
        <v>0.32230547646306329</v>
      </c>
      <c r="AO39" s="178">
        <v>0.34685183651506835</v>
      </c>
      <c r="AP39" s="178">
        <v>0.31013976609433108</v>
      </c>
      <c r="AQ39" s="178">
        <v>0.32285636415615487</v>
      </c>
      <c r="AR39" s="178">
        <v>0.31955910191872089</v>
      </c>
      <c r="AS39" s="178">
        <v>0.32117292874241232</v>
      </c>
      <c r="AT39" s="178">
        <v>0.28442665126382172</v>
      </c>
      <c r="AU39" s="178">
        <v>0.27901124436147645</v>
      </c>
      <c r="AV39" s="178">
        <v>0.27762575510505494</v>
      </c>
      <c r="AW39" s="178">
        <v>0.27295168886882015</v>
      </c>
      <c r="AX39" s="178">
        <v>0.27458977094521175</v>
      </c>
      <c r="AY39" s="178">
        <v>0.27362449271551359</v>
      </c>
      <c r="AZ39" s="178">
        <v>0.27539558131756747</v>
      </c>
      <c r="BA39" s="178">
        <v>0.308383706755752</v>
      </c>
      <c r="BB39" s="178">
        <v>0.29516924987943283</v>
      </c>
      <c r="BC39" s="178">
        <v>0.29704190374565903</v>
      </c>
      <c r="BD39" s="178">
        <v>0.29546301254887308</v>
      </c>
      <c r="BE39" s="178">
        <v>0.30629471238309747</v>
      </c>
      <c r="BF39" s="178">
        <v>0.30527912124513673</v>
      </c>
      <c r="BG39" s="178">
        <v>0.31795258677036897</v>
      </c>
      <c r="BH39" s="178">
        <v>0.3120279836557297</v>
      </c>
      <c r="BI39" s="178">
        <v>0.33086785608154995</v>
      </c>
      <c r="BJ39" s="178">
        <v>0.30610119899343879</v>
      </c>
      <c r="BK39" s="178">
        <v>0.27701177440884794</v>
      </c>
      <c r="BL39" s="178">
        <v>0.27676751572169905</v>
      </c>
      <c r="BM39" s="178">
        <v>0.2892612491373398</v>
      </c>
      <c r="BN39" s="178">
        <v>0.27827576772950074</v>
      </c>
      <c r="BO39" s="178">
        <v>0.27067622264958646</v>
      </c>
      <c r="BP39" s="178">
        <v>0.27971769994688805</v>
      </c>
      <c r="BQ39" s="178">
        <v>0.2776995122885122</v>
      </c>
      <c r="BR39" s="178">
        <v>0.28398121899437073</v>
      </c>
      <c r="BS39" s="178">
        <v>0.29402291755224164</v>
      </c>
      <c r="BT39" s="178">
        <v>0.29721242242276369</v>
      </c>
      <c r="BU39" s="178">
        <v>0.44760937952505075</v>
      </c>
      <c r="BV39" s="178">
        <v>0.52403788875510915</v>
      </c>
      <c r="BW39" s="178">
        <v>0.32929094842050777</v>
      </c>
    </row>
    <row r="40" spans="2:75" ht="15" customHeight="1">
      <c r="B40" s="177" t="s">
        <v>44</v>
      </c>
      <c r="C40" s="178">
        <v>0.27658011042240321</v>
      </c>
      <c r="D40" s="178">
        <v>0.27946134525588706</v>
      </c>
      <c r="E40" s="178">
        <v>0.35533245470102265</v>
      </c>
      <c r="F40" s="178">
        <v>0.26012302093298284</v>
      </c>
      <c r="G40" s="178">
        <v>0.25575829848494563</v>
      </c>
      <c r="H40" s="178">
        <v>0.25423904901187738</v>
      </c>
      <c r="I40" s="178">
        <v>0.23960630940730621</v>
      </c>
      <c r="J40" s="178">
        <v>0.15465888620005519</v>
      </c>
      <c r="K40" s="178">
        <v>0.28707742139685122</v>
      </c>
      <c r="L40" s="178">
        <v>0.31776056882499032</v>
      </c>
      <c r="M40" s="178">
        <v>0.32024242526340985</v>
      </c>
      <c r="N40" s="178">
        <v>0.31501996646423114</v>
      </c>
      <c r="O40" s="178">
        <v>0.30086720004800771</v>
      </c>
      <c r="P40" s="178">
        <v>0.33090240847658048</v>
      </c>
      <c r="Q40" s="178">
        <v>0.35472755801398537</v>
      </c>
      <c r="R40" s="178">
        <v>0.36404285520893426</v>
      </c>
      <c r="S40" s="178">
        <v>0.35827822818337235</v>
      </c>
      <c r="T40" s="178">
        <v>0.21127272028912042</v>
      </c>
      <c r="U40" s="178">
        <v>0.34409030717726463</v>
      </c>
      <c r="V40" s="178">
        <v>0.23137259450758729</v>
      </c>
      <c r="W40" s="178">
        <v>0.24870849692585129</v>
      </c>
      <c r="X40" s="178">
        <v>0.42128854487932865</v>
      </c>
      <c r="Y40" s="178">
        <v>0.36457317484336732</v>
      </c>
      <c r="Z40" s="178">
        <v>0.31566784093434669</v>
      </c>
      <c r="AA40" s="178">
        <v>0.34799401709361533</v>
      </c>
      <c r="AB40" s="178">
        <v>0.36745440868827017</v>
      </c>
      <c r="AC40" s="178">
        <v>0.3642230798812563</v>
      </c>
      <c r="AD40" s="178">
        <v>0.34514210484235297</v>
      </c>
      <c r="AE40" s="178">
        <v>0.47023842413669892</v>
      </c>
      <c r="AF40" s="178">
        <v>0.42949262039998243</v>
      </c>
      <c r="AG40" s="178">
        <v>0.38073872571306122</v>
      </c>
      <c r="AH40" s="178">
        <v>0.23947792535818127</v>
      </c>
      <c r="AI40" s="178">
        <v>0.24374916608148697</v>
      </c>
      <c r="AJ40" s="178">
        <v>0.25810623484465994</v>
      </c>
      <c r="AK40" s="178">
        <v>0.18910283147712381</v>
      </c>
      <c r="AL40" s="178">
        <v>0.19174005928459692</v>
      </c>
      <c r="AM40" s="178">
        <v>0.19016444548260258</v>
      </c>
      <c r="AN40" s="178">
        <v>0.1895815025716524</v>
      </c>
      <c r="AO40" s="178">
        <v>0.19249232277723174</v>
      </c>
      <c r="AP40" s="178">
        <v>0.19028977531445912</v>
      </c>
      <c r="AQ40" s="178">
        <v>0.1850517228822981</v>
      </c>
      <c r="AR40" s="178">
        <v>0.19184332733116469</v>
      </c>
      <c r="AS40" s="178">
        <v>0.19263316519071591</v>
      </c>
      <c r="AT40" s="178">
        <v>0.18713875353051043</v>
      </c>
      <c r="AU40" s="178">
        <v>0.17936325195873506</v>
      </c>
      <c r="AV40" s="178">
        <v>0.1803074127138875</v>
      </c>
      <c r="AW40" s="178">
        <v>0.18434975534358677</v>
      </c>
      <c r="AX40" s="178">
        <v>0.18424638892925882</v>
      </c>
      <c r="AY40" s="178">
        <v>0.212468843046178</v>
      </c>
      <c r="AZ40" s="178">
        <v>0.21989315142362545</v>
      </c>
      <c r="BA40" s="178">
        <v>0.23522798043364604</v>
      </c>
      <c r="BB40" s="178">
        <v>0.27228883183644903</v>
      </c>
      <c r="BC40" s="178">
        <v>0.27252869417857345</v>
      </c>
      <c r="BD40" s="178">
        <v>0.26218316930894225</v>
      </c>
      <c r="BE40" s="178">
        <v>0.2847324446014618</v>
      </c>
      <c r="BF40" s="178">
        <v>0.29429470810040254</v>
      </c>
      <c r="BG40" s="178">
        <v>0.29569099572224528</v>
      </c>
      <c r="BH40" s="178">
        <v>0.31624697647195288</v>
      </c>
      <c r="BI40" s="178">
        <v>0.31390724514670149</v>
      </c>
      <c r="BJ40" s="178">
        <v>0.31029064539311918</v>
      </c>
      <c r="BK40" s="178">
        <v>0.31918158437593241</v>
      </c>
      <c r="BL40" s="178">
        <v>0.33924026906385063</v>
      </c>
      <c r="BM40" s="178">
        <v>0.3462348417513767</v>
      </c>
      <c r="BN40" s="178">
        <v>0.34034078207856505</v>
      </c>
      <c r="BO40" s="178">
        <v>0.34067711923425814</v>
      </c>
      <c r="BP40" s="178">
        <v>0.34543123592467223</v>
      </c>
      <c r="BQ40" s="178">
        <v>0.34666277911979537</v>
      </c>
      <c r="BR40" s="178">
        <v>0.35312815150060939</v>
      </c>
      <c r="BS40" s="178">
        <v>0.34837547327964852</v>
      </c>
      <c r="BT40" s="178">
        <v>0.34620552808867205</v>
      </c>
      <c r="BU40" s="178">
        <v>0.33759662111303346</v>
      </c>
      <c r="BV40" s="178">
        <v>0.32200495011761349</v>
      </c>
      <c r="BW40" s="178">
        <v>0.32555670173073281</v>
      </c>
    </row>
    <row r="41" spans="2:75" ht="15" customHeight="1">
      <c r="B41" s="177" t="s">
        <v>331</v>
      </c>
      <c r="C41" s="178">
        <v>8.7404722177030774</v>
      </c>
      <c r="D41" s="178">
        <v>8.6049145668116687</v>
      </c>
      <c r="E41" s="178">
        <v>7.4765286737075343</v>
      </c>
      <c r="F41" s="178">
        <v>7.1832681186828298</v>
      </c>
      <c r="G41" s="178">
        <v>7.3912719961792952</v>
      </c>
      <c r="H41" s="178">
        <v>13.414261994667404</v>
      </c>
      <c r="I41" s="178">
        <v>13.896280502084851</v>
      </c>
      <c r="J41" s="178">
        <v>13.335622724785479</v>
      </c>
      <c r="K41" s="178">
        <v>12.998213161897446</v>
      </c>
      <c r="L41" s="178">
        <v>13.270315197397162</v>
      </c>
      <c r="M41" s="178">
        <v>14.030541413594561</v>
      </c>
      <c r="N41" s="178">
        <v>14.9003589007306</v>
      </c>
      <c r="O41" s="178">
        <v>16.234612387830179</v>
      </c>
      <c r="P41" s="178">
        <v>16.860871235370261</v>
      </c>
      <c r="Q41" s="178">
        <v>16.569543714735683</v>
      </c>
      <c r="R41" s="178">
        <v>16.395269222163044</v>
      </c>
      <c r="S41" s="178">
        <v>15.980746954281647</v>
      </c>
      <c r="T41" s="178">
        <v>15.608959143638925</v>
      </c>
      <c r="U41" s="178">
        <v>15.725074628075012</v>
      </c>
      <c r="V41" s="178">
        <v>16.36308172164377</v>
      </c>
      <c r="W41" s="178">
        <v>15.936550390487621</v>
      </c>
      <c r="X41" s="178">
        <v>16.132123337681925</v>
      </c>
      <c r="Y41" s="178">
        <v>16.448959702524782</v>
      </c>
      <c r="Z41" s="178">
        <v>17.790284322099531</v>
      </c>
      <c r="AA41" s="178">
        <v>18.088226128373453</v>
      </c>
      <c r="AB41" s="178">
        <v>18.792368159620061</v>
      </c>
      <c r="AC41" s="178">
        <v>19.479470357577313</v>
      </c>
      <c r="AD41" s="178">
        <v>21.63634623352177</v>
      </c>
      <c r="AE41" s="178">
        <v>19.925972900570748</v>
      </c>
      <c r="AF41" s="178">
        <v>19.416616657605523</v>
      </c>
      <c r="AG41" s="178">
        <v>20.711670239586482</v>
      </c>
      <c r="AH41" s="178">
        <v>20.874222766849712</v>
      </c>
      <c r="AI41" s="178">
        <v>21.00124649449786</v>
      </c>
      <c r="AJ41" s="178">
        <v>22.38470414653051</v>
      </c>
      <c r="AK41" s="178">
        <v>22.297247239121589</v>
      </c>
      <c r="AL41" s="178">
        <v>22.352708830971128</v>
      </c>
      <c r="AM41" s="178">
        <v>22.206890425347947</v>
      </c>
      <c r="AN41" s="178">
        <v>22.087048555993309</v>
      </c>
      <c r="AO41" s="178">
        <v>22.468122814959322</v>
      </c>
      <c r="AP41" s="178">
        <v>22.097040366047679</v>
      </c>
      <c r="AQ41" s="178">
        <v>21.541054544094912</v>
      </c>
      <c r="AR41" s="178">
        <v>21.119596619274187</v>
      </c>
      <c r="AS41" s="178">
        <v>20.98165485570869</v>
      </c>
      <c r="AT41" s="178">
        <v>19.846842162925743</v>
      </c>
      <c r="AU41" s="178">
        <v>19.365567275784461</v>
      </c>
      <c r="AV41" s="178">
        <v>19.015947762525148</v>
      </c>
      <c r="AW41" s="178">
        <v>18.959278633881564</v>
      </c>
      <c r="AX41" s="178">
        <v>19.049188953616156</v>
      </c>
      <c r="AY41" s="178">
        <v>12.003554791994654</v>
      </c>
      <c r="AZ41" s="178">
        <v>12.098835426386344</v>
      </c>
      <c r="BA41" s="178">
        <v>12.111010806946581</v>
      </c>
      <c r="BB41" s="178">
        <v>11.809828583402554</v>
      </c>
      <c r="BC41" s="178">
        <v>12.021294438251532</v>
      </c>
      <c r="BD41" s="178">
        <v>12.018276881128743</v>
      </c>
      <c r="BE41" s="178">
        <v>12.822903402182764</v>
      </c>
      <c r="BF41" s="178">
        <v>13.121030669048098</v>
      </c>
      <c r="BG41" s="178">
        <v>13.185577989097583</v>
      </c>
      <c r="BH41" s="178">
        <v>13.292619789611251</v>
      </c>
      <c r="BI41" s="178">
        <v>13.369252053333383</v>
      </c>
      <c r="BJ41" s="178">
        <v>13.819807263099223</v>
      </c>
      <c r="BK41" s="178">
        <v>14.404677984998623</v>
      </c>
      <c r="BL41" s="178">
        <v>14.448649492101168</v>
      </c>
      <c r="BM41" s="178">
        <v>14.88961446203022</v>
      </c>
      <c r="BN41" s="178">
        <v>14.52425250004066</v>
      </c>
      <c r="BO41" s="178">
        <v>14.7552162568503</v>
      </c>
      <c r="BP41" s="178">
        <v>14.520983523878803</v>
      </c>
      <c r="BQ41" s="178">
        <v>14.480752039223304</v>
      </c>
      <c r="BR41" s="178">
        <v>13.510781000409503</v>
      </c>
      <c r="BS41" s="178">
        <v>14.527895600363266</v>
      </c>
      <c r="BT41" s="178">
        <v>14.571740919074388</v>
      </c>
      <c r="BU41" s="178">
        <v>14.09850515303474</v>
      </c>
      <c r="BV41" s="178">
        <v>10.117558064241324</v>
      </c>
      <c r="BW41" s="178">
        <v>10.818597483456115</v>
      </c>
    </row>
    <row r="42" spans="2:75" ht="15" customHeight="1">
      <c r="B42" s="177" t="s">
        <v>46</v>
      </c>
      <c r="C42" s="178">
        <v>2.2360315263104242E-2</v>
      </c>
      <c r="D42" s="178">
        <v>2.1548650904847928E-2</v>
      </c>
      <c r="E42" s="178">
        <v>2.106890311234828E-2</v>
      </c>
      <c r="F42" s="178">
        <v>2.0894790844034269E-2</v>
      </c>
      <c r="G42" s="178">
        <v>2.0616187498387444E-2</v>
      </c>
      <c r="H42" s="178">
        <v>2.1776908204394856E-2</v>
      </c>
      <c r="I42" s="178">
        <v>1.9614025933697748E-2</v>
      </c>
      <c r="J42" s="178">
        <v>2.2597797150045663E-2</v>
      </c>
      <c r="K42" s="178">
        <v>1.8555195895871495E-2</v>
      </c>
      <c r="L42" s="178">
        <v>1.9490743861015972E-2</v>
      </c>
      <c r="M42" s="178">
        <v>1.9550658435742597E-2</v>
      </c>
      <c r="N42" s="178">
        <v>1.8181923697189045E-2</v>
      </c>
      <c r="O42" s="178">
        <v>1.8545005183327568E-2</v>
      </c>
      <c r="P42" s="178">
        <v>1.7961988167733239E-2</v>
      </c>
      <c r="Q42" s="178">
        <v>1.75460904072955E-2</v>
      </c>
      <c r="R42" s="178">
        <v>1.7303770861883422E-2</v>
      </c>
      <c r="S42" s="178">
        <v>1.6642096352456309E-2</v>
      </c>
      <c r="T42" s="178">
        <v>1.1192534499200825E-2</v>
      </c>
      <c r="U42" s="178">
        <v>1.2558877485229636E-2</v>
      </c>
      <c r="V42" s="178">
        <v>1.2088882460291326E-2</v>
      </c>
      <c r="W42" s="178">
        <v>1.2201708016956348E-2</v>
      </c>
      <c r="X42" s="178">
        <v>1.2274443101355812E-2</v>
      </c>
      <c r="Y42" s="178">
        <v>0.12623407207750434</v>
      </c>
      <c r="Z42" s="178">
        <v>0.1230062997570945</v>
      </c>
      <c r="AA42" s="178">
        <v>0.12319023509129928</v>
      </c>
      <c r="AB42" s="178">
        <v>0.14482487944868344</v>
      </c>
      <c r="AC42" s="178">
        <v>0.14744237001828794</v>
      </c>
      <c r="AD42" s="178">
        <v>0.14978668635811818</v>
      </c>
      <c r="AE42" s="178">
        <v>0.15091863198347233</v>
      </c>
      <c r="AF42" s="178">
        <v>0.16152908486573084</v>
      </c>
      <c r="AG42" s="178">
        <v>0.1639335589924632</v>
      </c>
      <c r="AH42" s="178">
        <v>0.16564095533573703</v>
      </c>
      <c r="AI42" s="178">
        <v>0.16614733933769082</v>
      </c>
      <c r="AJ42" s="178">
        <v>0.17282703529906968</v>
      </c>
      <c r="AK42" s="178">
        <v>0.18128562310920074</v>
      </c>
      <c r="AL42" s="178">
        <v>0.19484315424057899</v>
      </c>
      <c r="AM42" s="178">
        <v>0.20773538869898345</v>
      </c>
      <c r="AN42" s="178">
        <v>0.1994597541763766</v>
      </c>
      <c r="AO42" s="178">
        <v>0.22042978710289798</v>
      </c>
      <c r="AP42" s="178">
        <v>9.2522426574577113E-2</v>
      </c>
      <c r="AQ42" s="178">
        <v>8.8792166432331315E-2</v>
      </c>
      <c r="AR42" s="178">
        <v>8.0229303334061433E-2</v>
      </c>
      <c r="AS42" s="178">
        <v>7.8911053610289994E-2</v>
      </c>
      <c r="AT42" s="178">
        <v>7.2683312326042374E-2</v>
      </c>
      <c r="AU42" s="178">
        <v>6.8039283271970119E-2</v>
      </c>
      <c r="AV42" s="178">
        <v>6.4607489090354339E-2</v>
      </c>
      <c r="AW42" s="178">
        <v>6.112369991779866E-2</v>
      </c>
      <c r="AX42" s="178">
        <v>5.9855211536358949E-2</v>
      </c>
      <c r="AY42" s="178">
        <v>6.4049140512467517E-2</v>
      </c>
      <c r="AZ42" s="178">
        <v>6.356299458913002E-2</v>
      </c>
      <c r="BA42" s="178">
        <v>0.13020581830824826</v>
      </c>
      <c r="BB42" s="178">
        <v>0.12114238342221262</v>
      </c>
      <c r="BC42" s="178">
        <v>0.12617580340487661</v>
      </c>
      <c r="BD42" s="178">
        <v>0.12616651681699462</v>
      </c>
      <c r="BE42" s="178">
        <v>0.13528965309170524</v>
      </c>
      <c r="BF42" s="178">
        <v>0.13570458608111705</v>
      </c>
      <c r="BG42" s="178">
        <v>0.13527812277732226</v>
      </c>
      <c r="BH42" s="178">
        <v>0.12545025497581497</v>
      </c>
      <c r="BI42" s="178">
        <v>0.12423696425555281</v>
      </c>
      <c r="BJ42" s="178">
        <v>0.12900041552230207</v>
      </c>
      <c r="BK42" s="178">
        <v>0.12024907193062583</v>
      </c>
      <c r="BL42" s="178">
        <v>0.12383699870688676</v>
      </c>
      <c r="BM42" s="178">
        <v>0.12697365271878538</v>
      </c>
      <c r="BN42" s="178">
        <v>0.12273695539694175</v>
      </c>
      <c r="BO42" s="178">
        <v>0.11685544852944812</v>
      </c>
      <c r="BP42" s="178">
        <v>7.3301114915916663E-2</v>
      </c>
      <c r="BQ42" s="178">
        <v>6.3241590991178875E-2</v>
      </c>
      <c r="BR42" s="178">
        <v>5.5319132376789308E-2</v>
      </c>
      <c r="BS42" s="178">
        <v>4.5395857252230762E-2</v>
      </c>
      <c r="BT42" s="178">
        <v>3.4618448824185917E-2</v>
      </c>
      <c r="BU42" s="178">
        <v>2.6237808843735642E-2</v>
      </c>
      <c r="BV42" s="178">
        <v>1.9847665704249354E-2</v>
      </c>
      <c r="BW42" s="178">
        <v>2.1134476711142314E-2</v>
      </c>
    </row>
    <row r="43" spans="2:75" ht="15" customHeight="1">
      <c r="B43" s="177" t="s">
        <v>47</v>
      </c>
      <c r="C43" s="178">
        <v>12.840800317772361</v>
      </c>
      <c r="D43" s="178">
        <v>12.216918300224823</v>
      </c>
      <c r="E43" s="178">
        <v>12.199765623772674</v>
      </c>
      <c r="F43" s="178">
        <v>12.962584085562574</v>
      </c>
      <c r="G43" s="178">
        <v>12.988945477790963</v>
      </c>
      <c r="H43" s="178">
        <v>2.2938414674130438</v>
      </c>
      <c r="I43" s="178">
        <v>1.254790136791436</v>
      </c>
      <c r="J43" s="178">
        <v>0.88981208002287748</v>
      </c>
      <c r="K43" s="178">
        <v>0.81446043208095764</v>
      </c>
      <c r="L43" s="178">
        <v>1.7580356188134267</v>
      </c>
      <c r="M43" s="178">
        <v>1.5154344767440799</v>
      </c>
      <c r="N43" s="178">
        <v>2.1336626038944857</v>
      </c>
      <c r="O43" s="178">
        <v>2.2795826424647014</v>
      </c>
      <c r="P43" s="178">
        <v>0.87074225019876939</v>
      </c>
      <c r="Q43" s="178">
        <v>0.82938311922178209</v>
      </c>
      <c r="R43" s="178">
        <v>0.95883301981672409</v>
      </c>
      <c r="S43" s="178">
        <v>0.96736955721697604</v>
      </c>
      <c r="T43" s="178">
        <v>1.2108387740704818</v>
      </c>
      <c r="U43" s="178">
        <v>0.52289974569146769</v>
      </c>
      <c r="V43" s="178">
        <v>0.22687665645501998</v>
      </c>
      <c r="W43" s="178">
        <v>0.17996209830850982</v>
      </c>
      <c r="X43" s="178">
        <v>0.48870589635711947</v>
      </c>
      <c r="Y43" s="178">
        <v>0.36642076095430731</v>
      </c>
      <c r="Z43" s="178">
        <v>6.9462622096081339E-2</v>
      </c>
      <c r="AA43" s="178">
        <v>8.8141082523569267E-2</v>
      </c>
      <c r="AB43" s="178">
        <v>0.10103562694687891</v>
      </c>
      <c r="AC43" s="178">
        <v>0.11345292119052035</v>
      </c>
      <c r="AD43" s="178">
        <v>0.10727873578881522</v>
      </c>
      <c r="AE43" s="178">
        <v>0.14907833557540881</v>
      </c>
      <c r="AF43" s="178">
        <v>0.10765089112946481</v>
      </c>
      <c r="AG43" s="178">
        <v>1.1618315363849102E-2</v>
      </c>
      <c r="AH43" s="178">
        <v>1.1876752777935116E-2</v>
      </c>
      <c r="AI43" s="178">
        <v>1.2162265447570776E-2</v>
      </c>
      <c r="AJ43" s="178">
        <v>1.2340713302617105E-2</v>
      </c>
      <c r="AK43" s="178">
        <v>1.2692529109298483E-2</v>
      </c>
      <c r="AL43" s="178">
        <v>1.6663607223157413E-2</v>
      </c>
      <c r="AM43" s="178">
        <v>1.6162443044575939E-2</v>
      </c>
      <c r="AN43" s="178">
        <v>2.0219956172540455E-2</v>
      </c>
      <c r="AO43" s="178">
        <v>2.0408544189305097E-2</v>
      </c>
      <c r="AP43" s="178">
        <v>2.016397684327137E-2</v>
      </c>
      <c r="AQ43" s="178">
        <v>1.9743338857973247E-2</v>
      </c>
      <c r="AR43" s="178">
        <v>1.9563125163827244E-2</v>
      </c>
      <c r="AS43" s="178">
        <v>1.9892051945505414E-2</v>
      </c>
      <c r="AT43" s="178">
        <v>1.8973783555175976E-2</v>
      </c>
      <c r="AU43" s="178">
        <v>1.8668046096873531E-2</v>
      </c>
      <c r="AV43" s="178">
        <v>1.8650245622732389E-2</v>
      </c>
      <c r="AW43" s="178">
        <v>1.8514078853606737E-2</v>
      </c>
      <c r="AX43" s="178">
        <v>1.8309597129228083E-2</v>
      </c>
      <c r="AY43" s="178">
        <v>2.0754267706112217E-2</v>
      </c>
      <c r="AZ43" s="178">
        <v>2.0809118038867303E-2</v>
      </c>
      <c r="BA43" s="178">
        <v>1.6970318615485366E-2</v>
      </c>
      <c r="BB43" s="178">
        <v>1.7220870807157493E-2</v>
      </c>
      <c r="BC43" s="178">
        <v>1.6387027573767816E-2</v>
      </c>
      <c r="BD43" s="178">
        <v>1.6283227785764399E-2</v>
      </c>
      <c r="BE43" s="178">
        <v>1.6542665214797397E-2</v>
      </c>
      <c r="BF43" s="178">
        <v>1.6368019127440223E-2</v>
      </c>
      <c r="BG43" s="178">
        <v>1.6356356765698573E-2</v>
      </c>
      <c r="BH43" s="178">
        <v>1.1553405119647812E-2</v>
      </c>
      <c r="BI43" s="178">
        <v>1.1507600702146001E-2</v>
      </c>
      <c r="BJ43" s="178">
        <v>1.1427849893771259E-2</v>
      </c>
      <c r="BK43" s="178">
        <v>1.1065788875850531E-2</v>
      </c>
      <c r="BL43" s="178">
        <v>1.2848770276217827E-2</v>
      </c>
      <c r="BM43" s="178">
        <v>1.1048737601930618E-2</v>
      </c>
      <c r="BN43" s="178">
        <v>1.1053341174328333E-2</v>
      </c>
      <c r="BO43" s="178">
        <v>1.1334907890157201E-2</v>
      </c>
      <c r="BP43" s="178">
        <v>1.1375604234491245E-2</v>
      </c>
      <c r="BQ43" s="178">
        <v>1.1151542364803634E-2</v>
      </c>
      <c r="BR43" s="178">
        <v>1.1243984689536217E-2</v>
      </c>
      <c r="BS43" s="178">
        <v>1.0926609202366822E-2</v>
      </c>
      <c r="BT43" s="178">
        <v>1.079605030901018E-2</v>
      </c>
      <c r="BU43" s="178">
        <v>9.4374041614785371E-3</v>
      </c>
      <c r="BV43" s="178">
        <v>1.0894804655642644E-2</v>
      </c>
      <c r="BW43" s="178">
        <v>1.0938310322082598E-2</v>
      </c>
    </row>
    <row r="44" spans="2:75" ht="15" customHeight="1">
      <c r="B44" s="177" t="s">
        <v>48</v>
      </c>
      <c r="C44" s="178">
        <v>16.704091079583353</v>
      </c>
      <c r="D44" s="178">
        <v>17.853373462834128</v>
      </c>
      <c r="E44" s="178">
        <v>17.779430087842059</v>
      </c>
      <c r="F44" s="178">
        <v>17.14451591510759</v>
      </c>
      <c r="G44" s="178">
        <v>17.62348837758687</v>
      </c>
      <c r="H44" s="178">
        <v>19.711685022102309</v>
      </c>
      <c r="I44" s="178">
        <v>18.537301188311368</v>
      </c>
      <c r="J44" s="178">
        <v>18.835303269405998</v>
      </c>
      <c r="K44" s="178">
        <v>17.952380018595441</v>
      </c>
      <c r="L44" s="178">
        <v>19.297444993198962</v>
      </c>
      <c r="M44" s="178">
        <v>19.57666811763405</v>
      </c>
      <c r="N44" s="178">
        <v>16.748666707408326</v>
      </c>
      <c r="O44" s="178">
        <v>16.806139387847342</v>
      </c>
      <c r="P44" s="178">
        <v>16.21163995444908</v>
      </c>
      <c r="Q44" s="178">
        <v>18.423581918200167</v>
      </c>
      <c r="R44" s="178">
        <v>19.466451851230453</v>
      </c>
      <c r="S44" s="178">
        <v>18.284428315122764</v>
      </c>
      <c r="T44" s="178">
        <v>18.241678436356757</v>
      </c>
      <c r="U44" s="178">
        <v>16.050190865831038</v>
      </c>
      <c r="V44" s="178">
        <v>16.855545265861185</v>
      </c>
      <c r="W44" s="178">
        <v>16.105058170709679</v>
      </c>
      <c r="X44" s="178">
        <v>11.266449587330158</v>
      </c>
      <c r="Y44" s="178">
        <v>13.45096539241861</v>
      </c>
      <c r="Z44" s="178">
        <v>15.300932899570164</v>
      </c>
      <c r="AA44" s="178">
        <v>18.159158108472273</v>
      </c>
      <c r="AB44" s="178">
        <v>18.942173255018126</v>
      </c>
      <c r="AC44" s="178">
        <v>17.864526961840234</v>
      </c>
      <c r="AD44" s="178">
        <v>17.912165051706314</v>
      </c>
      <c r="AE44" s="178">
        <v>18.095222198247846</v>
      </c>
      <c r="AF44" s="178">
        <v>18.038769379626935</v>
      </c>
      <c r="AG44" s="178">
        <v>17.627547582105439</v>
      </c>
      <c r="AH44" s="178">
        <v>18.256685283483616</v>
      </c>
      <c r="AI44" s="178">
        <v>18.229628965589626</v>
      </c>
      <c r="AJ44" s="178">
        <v>18.029696242443062</v>
      </c>
      <c r="AK44" s="178">
        <v>18.939120771139951</v>
      </c>
      <c r="AL44" s="178">
        <v>19.436694637695183</v>
      </c>
      <c r="AM44" s="178">
        <v>19.232846437271377</v>
      </c>
      <c r="AN44" s="178">
        <v>19.344498133557629</v>
      </c>
      <c r="AO44" s="178">
        <v>19.209385333736119</v>
      </c>
      <c r="AP44" s="178">
        <v>19.10989811623897</v>
      </c>
      <c r="AQ44" s="178">
        <v>19.346137959395904</v>
      </c>
      <c r="AR44" s="178">
        <v>19.237032262739639</v>
      </c>
      <c r="AS44" s="178">
        <v>19.448721455367345</v>
      </c>
      <c r="AT44" s="178">
        <v>18.98387927175278</v>
      </c>
      <c r="AU44" s="178">
        <v>18.799995152075137</v>
      </c>
      <c r="AV44" s="178">
        <v>19.129843190697837</v>
      </c>
      <c r="AW44" s="178">
        <v>19.326044161080848</v>
      </c>
      <c r="AX44" s="178">
        <v>19.263986431673754</v>
      </c>
      <c r="AY44" s="178">
        <v>21.298767206443962</v>
      </c>
      <c r="AZ44" s="178">
        <v>20.797077278404931</v>
      </c>
      <c r="BA44" s="178">
        <v>20.205162262492625</v>
      </c>
      <c r="BB44" s="178">
        <v>20.009473774070784</v>
      </c>
      <c r="BC44" s="178">
        <v>19.737748316774166</v>
      </c>
      <c r="BD44" s="178">
        <v>19.499939111960582</v>
      </c>
      <c r="BE44" s="178">
        <v>20.009808784000491</v>
      </c>
      <c r="BF44" s="178">
        <v>19.528518548493583</v>
      </c>
      <c r="BG44" s="178">
        <v>19.499424754598667</v>
      </c>
      <c r="BH44" s="178">
        <v>19.333562390089618</v>
      </c>
      <c r="BI44" s="178">
        <v>18.98838289255621</v>
      </c>
      <c r="BJ44" s="178">
        <v>18.492528212170363</v>
      </c>
      <c r="BK44" s="178">
        <v>17.959478645747858</v>
      </c>
      <c r="BL44" s="178">
        <v>17.566525531488118</v>
      </c>
      <c r="BM44" s="178">
        <v>17.359209648884434</v>
      </c>
      <c r="BN44" s="178">
        <v>16.388088542790385</v>
      </c>
      <c r="BO44" s="178">
        <v>16.121857527382002</v>
      </c>
      <c r="BP44" s="178">
        <v>16.381514614151328</v>
      </c>
      <c r="BQ44" s="178">
        <v>15.696459710021044</v>
      </c>
      <c r="BR44" s="178">
        <v>15.36428390374229</v>
      </c>
      <c r="BS44" s="178">
        <v>14.991987040268709</v>
      </c>
      <c r="BT44" s="178">
        <v>14.818525314049852</v>
      </c>
      <c r="BU44" s="178">
        <v>14.246446731086881</v>
      </c>
      <c r="BV44" s="178">
        <v>15.152848314101561</v>
      </c>
      <c r="BW44" s="178">
        <v>15.464620715202541</v>
      </c>
    </row>
    <row r="45" spans="2:75" ht="15" customHeight="1">
      <c r="B45" s="177" t="s">
        <v>49</v>
      </c>
      <c r="C45" s="178">
        <v>3.7462576952709452</v>
      </c>
      <c r="D45" s="178">
        <v>5.0935652061754793</v>
      </c>
      <c r="E45" s="178">
        <v>6.8032724875444455</v>
      </c>
      <c r="F45" s="178">
        <v>6.4578752203905117</v>
      </c>
      <c r="G45" s="178">
        <v>6.385142170861954</v>
      </c>
      <c r="H45" s="178">
        <v>5.6349508040545162</v>
      </c>
      <c r="I45" s="178">
        <v>5.6790938511830165</v>
      </c>
      <c r="J45" s="178">
        <v>6.4877181385734088</v>
      </c>
      <c r="K45" s="178">
        <v>8.7364144650681048</v>
      </c>
      <c r="L45" s="178">
        <v>5.711819662035178</v>
      </c>
      <c r="M45" s="178">
        <v>3.1398281049711132</v>
      </c>
      <c r="N45" s="178">
        <v>3.6472583262906881</v>
      </c>
      <c r="O45" s="178">
        <v>2.4620377540959058</v>
      </c>
      <c r="P45" s="178">
        <v>5.2492636874561347</v>
      </c>
      <c r="Q45" s="178">
        <v>6.0360722198798298</v>
      </c>
      <c r="R45" s="178">
        <v>7.097793961532159</v>
      </c>
      <c r="S45" s="178">
        <v>7.5341367884829911</v>
      </c>
      <c r="T45" s="178">
        <v>6.3126493790288851</v>
      </c>
      <c r="U45" s="178">
        <v>7.0036686671458392</v>
      </c>
      <c r="V45" s="178">
        <v>2.1335066243721719</v>
      </c>
      <c r="W45" s="178">
        <v>2.9514394868115668</v>
      </c>
      <c r="X45" s="178">
        <v>4.0332929984314818</v>
      </c>
      <c r="Y45" s="178">
        <v>4.1377067867038244</v>
      </c>
      <c r="Z45" s="178">
        <v>4.4323673856472734</v>
      </c>
      <c r="AA45" s="178">
        <v>3.1041124329194454</v>
      </c>
      <c r="AB45" s="178">
        <v>5.0860177124940363E-2</v>
      </c>
      <c r="AC45" s="178">
        <v>1.4904896761514967</v>
      </c>
      <c r="AD45" s="178">
        <v>2.0342613912684837</v>
      </c>
      <c r="AE45" s="178">
        <v>1.8454541674351084</v>
      </c>
      <c r="AF45" s="178">
        <v>2.5518667377301876</v>
      </c>
      <c r="AG45" s="178">
        <v>2.5004011292896453</v>
      </c>
      <c r="AH45" s="178">
        <v>1.7645002669367125</v>
      </c>
      <c r="AI45" s="178">
        <v>2.0457374468260556</v>
      </c>
      <c r="AJ45" s="178">
        <v>1.4027008036869781</v>
      </c>
      <c r="AK45" s="178">
        <v>1.2971449710052934</v>
      </c>
      <c r="AL45" s="178">
        <v>1.1153329278439377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</row>
    <row r="46" spans="2:75" ht="15" customHeight="1">
      <c r="B46" s="179" t="s">
        <v>29</v>
      </c>
      <c r="C46" s="180">
        <v>100</v>
      </c>
      <c r="D46" s="180">
        <v>99.999999999999986</v>
      </c>
      <c r="E46" s="180">
        <v>100</v>
      </c>
      <c r="F46" s="180">
        <v>100.00000000000001</v>
      </c>
      <c r="G46" s="180">
        <v>99.999999999999986</v>
      </c>
      <c r="H46" s="180">
        <v>100</v>
      </c>
      <c r="I46" s="180">
        <v>100</v>
      </c>
      <c r="J46" s="180">
        <v>100</v>
      </c>
      <c r="K46" s="180">
        <v>100.00000000000001</v>
      </c>
      <c r="L46" s="180">
        <v>100.00000000000001</v>
      </c>
      <c r="M46" s="180">
        <v>100</v>
      </c>
      <c r="N46" s="180">
        <v>100</v>
      </c>
      <c r="O46" s="180">
        <v>100</v>
      </c>
      <c r="P46" s="180">
        <v>100</v>
      </c>
      <c r="Q46" s="180">
        <v>99.999999999999986</v>
      </c>
      <c r="R46" s="180">
        <v>100.00000000000001</v>
      </c>
      <c r="S46" s="180">
        <v>100.00000000000001</v>
      </c>
      <c r="T46" s="180">
        <v>99.999999999999957</v>
      </c>
      <c r="U46" s="180">
        <v>100.00000000000001</v>
      </c>
      <c r="V46" s="180">
        <v>99.999999999999972</v>
      </c>
      <c r="W46" s="180">
        <v>100</v>
      </c>
      <c r="X46" s="180">
        <v>100.00000000000001</v>
      </c>
      <c r="Y46" s="180">
        <v>100.00000000000001</v>
      </c>
      <c r="Z46" s="180">
        <v>99.999999999999972</v>
      </c>
      <c r="AA46" s="180">
        <v>100</v>
      </c>
      <c r="AB46" s="180">
        <v>100</v>
      </c>
      <c r="AC46" s="180">
        <v>100.00000000000003</v>
      </c>
      <c r="AD46" s="180">
        <v>99.999999999999986</v>
      </c>
      <c r="AE46" s="180">
        <v>99.999999999999986</v>
      </c>
      <c r="AF46" s="180">
        <v>100</v>
      </c>
      <c r="AG46" s="180">
        <v>99.999999999999986</v>
      </c>
      <c r="AH46" s="180">
        <v>100</v>
      </c>
      <c r="AI46" s="180">
        <v>100</v>
      </c>
      <c r="AJ46" s="180">
        <v>100.00000000000001</v>
      </c>
      <c r="AK46" s="180">
        <v>100.00000000000001</v>
      </c>
      <c r="AL46" s="180">
        <v>99.999999999999972</v>
      </c>
      <c r="AM46" s="180">
        <v>100.00000000000001</v>
      </c>
      <c r="AN46" s="180">
        <v>100</v>
      </c>
      <c r="AO46" s="180">
        <v>100.00000000000001</v>
      </c>
      <c r="AP46" s="180">
        <v>100.00000000000001</v>
      </c>
      <c r="AQ46" s="180">
        <v>100</v>
      </c>
      <c r="AR46" s="180">
        <v>100</v>
      </c>
      <c r="AS46" s="180">
        <v>100.00000000000001</v>
      </c>
      <c r="AT46" s="180">
        <v>100.00000000000001</v>
      </c>
      <c r="AU46" s="180">
        <v>100.00000000000001</v>
      </c>
      <c r="AV46" s="180">
        <v>100</v>
      </c>
      <c r="AW46" s="180">
        <v>100</v>
      </c>
      <c r="AX46" s="180">
        <v>100.00000000000001</v>
      </c>
      <c r="AY46" s="180">
        <v>100</v>
      </c>
      <c r="AZ46" s="180">
        <v>100</v>
      </c>
      <c r="BA46" s="180">
        <v>100.00000000000001</v>
      </c>
      <c r="BB46" s="180">
        <v>99.999999999999957</v>
      </c>
      <c r="BC46" s="180">
        <v>100.00000000000003</v>
      </c>
      <c r="BD46" s="180">
        <v>100</v>
      </c>
      <c r="BE46" s="180">
        <v>100</v>
      </c>
      <c r="BF46" s="180">
        <v>100</v>
      </c>
      <c r="BG46" s="180">
        <v>99.999999999999986</v>
      </c>
      <c r="BH46" s="180">
        <v>100</v>
      </c>
      <c r="BI46" s="180">
        <v>99.999999999999972</v>
      </c>
      <c r="BJ46" s="180">
        <v>100</v>
      </c>
      <c r="BK46" s="180">
        <v>100</v>
      </c>
      <c r="BL46" s="180">
        <v>100.00000000000003</v>
      </c>
      <c r="BM46" s="180">
        <v>99.999999999999986</v>
      </c>
      <c r="BN46" s="180">
        <v>100.00000000000003</v>
      </c>
      <c r="BO46" s="180">
        <v>100</v>
      </c>
      <c r="BP46" s="180">
        <v>100</v>
      </c>
      <c r="BQ46" s="180">
        <v>100</v>
      </c>
      <c r="BR46" s="180">
        <v>100.00000000000001</v>
      </c>
      <c r="BS46" s="180">
        <v>100</v>
      </c>
      <c r="BT46" s="180">
        <v>99.999999999999986</v>
      </c>
      <c r="BU46" s="180">
        <v>99.999999999999986</v>
      </c>
      <c r="BV46" s="180">
        <v>100.00000000000001</v>
      </c>
      <c r="BW46" s="180">
        <v>100</v>
      </c>
    </row>
    <row r="47" spans="2:75" ht="15" customHeight="1">
      <c r="B47" s="155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</row>
    <row r="48" spans="2:75" ht="15" customHeight="1">
      <c r="B48" s="150" t="s">
        <v>52</v>
      </c>
      <c r="C48" s="180"/>
      <c r="D48" s="180">
        <v>4.5990495969169487</v>
      </c>
      <c r="E48" s="180">
        <v>2.2662259934133733</v>
      </c>
      <c r="F48" s="180">
        <v>1.3318482597765469</v>
      </c>
      <c r="G48" s="180">
        <v>0.99938365672211926</v>
      </c>
      <c r="H48" s="180">
        <v>-0.84588421426553539</v>
      </c>
      <c r="I48" s="180">
        <v>5.8941481085026837</v>
      </c>
      <c r="J48" s="180">
        <v>4.7495870543799779</v>
      </c>
      <c r="K48" s="180">
        <v>2.5670723415266217</v>
      </c>
      <c r="L48" s="180">
        <v>-1.1310886495316641</v>
      </c>
      <c r="M48" s="180">
        <v>0.93169191437934007</v>
      </c>
      <c r="N48" s="180">
        <v>2.2331084774711796</v>
      </c>
      <c r="O48" s="180">
        <v>1.9237544182077126</v>
      </c>
      <c r="P48" s="180">
        <v>1.7954381275719244</v>
      </c>
      <c r="Q48" s="180">
        <v>2.4798432883989419</v>
      </c>
      <c r="R48" s="180">
        <v>0.89345689018922592</v>
      </c>
      <c r="S48" s="180">
        <v>4.6506565687777668</v>
      </c>
      <c r="T48" s="180">
        <v>2.4662590298817122</v>
      </c>
      <c r="U48" s="180">
        <v>3.5584216679040326</v>
      </c>
      <c r="V48" s="180">
        <v>-4.8198337974629251</v>
      </c>
      <c r="W48" s="180">
        <v>2.7027190969440618</v>
      </c>
      <c r="X48" s="180">
        <v>2.6862524532720089</v>
      </c>
      <c r="Y48" s="180">
        <v>1.8581909551130593</v>
      </c>
      <c r="Z48" s="180">
        <v>2.629444061496522</v>
      </c>
      <c r="AA48" s="180">
        <v>0.80978272991896194</v>
      </c>
      <c r="AB48" s="180">
        <v>-2.54595930890954</v>
      </c>
      <c r="AC48" s="180">
        <v>1.622444680222368</v>
      </c>
      <c r="AD48" s="180">
        <v>1.3860429642251759</v>
      </c>
      <c r="AE48" s="180">
        <v>0.13477216764921085</v>
      </c>
      <c r="AF48" s="180">
        <v>1.5440618147406049</v>
      </c>
      <c r="AG48" s="180">
        <v>1.2035253408074764</v>
      </c>
      <c r="AH48" s="180">
        <v>0.44479358932523194</v>
      </c>
      <c r="AI48" s="180">
        <v>0.50075405115033167</v>
      </c>
      <c r="AJ48" s="180">
        <v>1.3305678308802804</v>
      </c>
      <c r="AK48" s="180">
        <v>8.3218335810775201E-2</v>
      </c>
      <c r="AL48" s="180">
        <v>0.95342813730321385</v>
      </c>
      <c r="AM48" s="180">
        <v>3.4592487063764832</v>
      </c>
      <c r="AN48" s="180">
        <v>1.2776835447732227</v>
      </c>
      <c r="AO48" s="180">
        <v>-0.63919246009396247</v>
      </c>
      <c r="AP48" s="180">
        <v>1.5558046323699282</v>
      </c>
      <c r="AQ48" s="180">
        <v>2.0454891699241307</v>
      </c>
      <c r="AR48" s="180">
        <v>1.3552177375424801</v>
      </c>
      <c r="AS48" s="180">
        <v>2.020831487953223</v>
      </c>
      <c r="AT48" s="180">
        <v>5.8163158995541142</v>
      </c>
      <c r="AU48" s="180">
        <v>3.7182584021224319</v>
      </c>
      <c r="AV48" s="180">
        <v>0.19441076322936901</v>
      </c>
      <c r="AW48" s="180">
        <v>1.5366623237548449</v>
      </c>
      <c r="AX48" s="180">
        <v>1.8453053247412532</v>
      </c>
      <c r="AY48" s="180">
        <v>-11.195134107373372</v>
      </c>
      <c r="AZ48" s="180">
        <v>0.36927510001605324</v>
      </c>
      <c r="BA48" s="180">
        <v>1.3028915054164258</v>
      </c>
      <c r="BB48" s="180">
        <v>9.5071212707131814E-2</v>
      </c>
      <c r="BC48" s="180">
        <v>0.65682560820874425</v>
      </c>
      <c r="BD48" s="180">
        <v>0.4600402705469131</v>
      </c>
      <c r="BE48" s="180">
        <v>-1.3084870671422721</v>
      </c>
      <c r="BF48" s="180">
        <v>1.9128064573189274</v>
      </c>
      <c r="BG48" s="180">
        <v>0.53673634493269784</v>
      </c>
      <c r="BH48" s="180">
        <v>3.2835375068658301</v>
      </c>
      <c r="BI48" s="180">
        <v>0.47865686792596396</v>
      </c>
      <c r="BJ48" s="180">
        <v>0.67134115356579649</v>
      </c>
      <c r="BK48" s="180">
        <v>3.1051183607589516</v>
      </c>
      <c r="BL48" s="180">
        <v>5.6281097833712712</v>
      </c>
      <c r="BM48" s="180">
        <v>-1.8062482826059156</v>
      </c>
      <c r="BN48" s="180">
        <v>3.1502604266181455</v>
      </c>
      <c r="BO48" s="180">
        <v>2.1390441590261267</v>
      </c>
      <c r="BP48" s="180">
        <v>0.32082663187635863</v>
      </c>
      <c r="BQ48" s="180">
        <v>1.0431626619064938</v>
      </c>
      <c r="BR48" s="180">
        <v>-0.8221491516135826</v>
      </c>
      <c r="BS48" s="180">
        <v>1.755403487063889</v>
      </c>
      <c r="BT48" s="180">
        <v>0.54856853568909791</v>
      </c>
      <c r="BU48" s="180">
        <v>3.004276266558259</v>
      </c>
      <c r="BV48" s="180">
        <v>-12.946331435835035</v>
      </c>
      <c r="BW48" s="180">
        <v>-1.2244232847602676</v>
      </c>
    </row>
    <row r="49" spans="2:56" ht="15" customHeight="1">
      <c r="BB49" s="188"/>
      <c r="BC49" s="188"/>
      <c r="BD49" s="188"/>
    </row>
    <row r="50" spans="2:56" ht="15" customHeight="1">
      <c r="AD50" s="188"/>
    </row>
    <row r="51" spans="2:56" ht="15" customHeight="1">
      <c r="B51" s="189"/>
      <c r="AD51" s="188"/>
    </row>
    <row r="52" spans="2:56" ht="15" customHeight="1">
      <c r="AD52" s="188"/>
    </row>
    <row r="53" spans="2:56" ht="15" customHeight="1">
      <c r="AD53" s="188"/>
    </row>
    <row r="54" spans="2:56" ht="15" customHeight="1">
      <c r="AD54" s="188"/>
    </row>
    <row r="55" spans="2:56" ht="15" customHeight="1">
      <c r="AD55" s="188"/>
    </row>
    <row r="56" spans="2:56" ht="15" customHeight="1">
      <c r="AD56" s="188"/>
    </row>
    <row r="57" spans="2:56" ht="15" customHeight="1">
      <c r="AD57" s="188"/>
    </row>
    <row r="58" spans="2:56" ht="15" customHeight="1">
      <c r="AD58" s="188"/>
    </row>
    <row r="59" spans="2:56" ht="15" customHeight="1">
      <c r="AD59" s="188"/>
    </row>
    <row r="60" spans="2:56" ht="15" customHeight="1">
      <c r="AD60" s="188"/>
    </row>
    <row r="61" spans="2:56" ht="15" customHeight="1">
      <c r="AD61" s="188"/>
    </row>
    <row r="62" spans="2:56" ht="15" customHeight="1">
      <c r="AD62" s="188"/>
    </row>
    <row r="63" spans="2:56" ht="15" customHeight="1">
      <c r="AD63" s="188"/>
    </row>
    <row r="64" spans="2:56" ht="15" customHeight="1">
      <c r="AD64" s="188"/>
    </row>
    <row r="65" spans="30:30" ht="15" customHeight="1">
      <c r="AD65" s="188"/>
    </row>
    <row r="66" spans="30:30" ht="15" customHeight="1">
      <c r="AD66" s="188"/>
    </row>
    <row r="67" spans="30:30" ht="15" customHeight="1">
      <c r="AD67" s="188"/>
    </row>
    <row r="68" spans="30:30" ht="15" customHeight="1">
      <c r="AD68" s="18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99"/>
  <sheetViews>
    <sheetView showGridLines="0" zoomScale="80" zoomScaleNormal="80" workbookViewId="0">
      <pane xSplit="2" ySplit="2" topLeftCell="FU4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I9" sqref="GI9"/>
    </sheetView>
  </sheetViews>
  <sheetFormatPr defaultRowHeight="12.75"/>
  <cols>
    <col min="1" max="1" width="3.7109375" style="161" customWidth="1"/>
    <col min="2" max="2" width="45.5703125" style="161" bestFit="1" customWidth="1"/>
    <col min="3" max="195" width="11.140625" style="161" customWidth="1"/>
    <col min="196" max="16384" width="9.140625" style="161"/>
  </cols>
  <sheetData>
    <row r="1" spans="2:195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</row>
    <row r="2" spans="2:195">
      <c r="B2" s="196" t="s">
        <v>53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42614</v>
      </c>
      <c r="GJ2" s="191">
        <v>42644</v>
      </c>
      <c r="GK2" s="191">
        <v>42675</v>
      </c>
      <c r="GL2" s="191">
        <v>42705</v>
      </c>
      <c r="GM2" s="191">
        <v>42736</v>
      </c>
    </row>
    <row r="3" spans="2:195" ht="15" customHeight="1">
      <c r="B3" s="172" t="s">
        <v>28</v>
      </c>
    </row>
    <row r="4" spans="2:195" ht="15" customHeight="1">
      <c r="B4" s="172"/>
      <c r="FR4" s="162"/>
    </row>
    <row r="5" spans="2:195" ht="15" customHeight="1">
      <c r="B5" s="186" t="s">
        <v>54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55"/>
      <c r="FR5" s="162"/>
    </row>
    <row r="6" spans="2:195" ht="15" customHeight="1">
      <c r="B6" s="198" t="s">
        <v>137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99"/>
      <c r="FE6" s="199"/>
      <c r="FF6" s="199"/>
      <c r="FG6" s="199"/>
      <c r="FH6" s="199"/>
      <c r="FI6" s="199"/>
      <c r="FJ6" s="199"/>
      <c r="FK6" s="199"/>
      <c r="FL6" s="199"/>
      <c r="FR6" s="162"/>
    </row>
    <row r="7" spans="2:195" ht="15" customHeight="1">
      <c r="B7" s="200" t="s">
        <v>244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99"/>
      <c r="FE7" s="199"/>
      <c r="FF7" s="199"/>
      <c r="FG7" s="199"/>
      <c r="FH7" s="199"/>
      <c r="FI7" s="199"/>
      <c r="FJ7" s="199"/>
      <c r="FK7" s="199"/>
      <c r="FL7" s="199"/>
    </row>
    <row r="8" spans="2:195" ht="15" customHeight="1">
      <c r="B8" s="201" t="s">
        <v>245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99"/>
      <c r="FE8" s="199"/>
      <c r="FF8" s="199"/>
      <c r="FG8" s="199"/>
      <c r="FH8" s="199"/>
      <c r="FI8" s="199"/>
      <c r="FJ8" s="199"/>
      <c r="FK8" s="199"/>
      <c r="FL8" s="199"/>
    </row>
    <row r="9" spans="2:195" ht="15" customHeight="1">
      <c r="B9" s="202" t="s">
        <v>246</v>
      </c>
      <c r="C9" s="178">
        <v>89.255809999999997</v>
      </c>
      <c r="D9" s="178">
        <v>102.75391999999999</v>
      </c>
      <c r="E9" s="178">
        <v>96</v>
      </c>
      <c r="F9" s="178">
        <v>87.858000000000004</v>
      </c>
      <c r="G9" s="178">
        <v>89.870999999999995</v>
      </c>
      <c r="H9" s="178">
        <v>99.76</v>
      </c>
      <c r="I9" s="178">
        <v>97.17</v>
      </c>
      <c r="J9" s="178">
        <v>84.25</v>
      </c>
      <c r="K9" s="178">
        <v>98</v>
      </c>
      <c r="L9" s="178">
        <v>107.19</v>
      </c>
      <c r="M9" s="178">
        <v>101.86</v>
      </c>
      <c r="N9" s="178">
        <v>97.63</v>
      </c>
      <c r="O9" s="178">
        <v>93.63</v>
      </c>
      <c r="P9" s="178">
        <v>97.34</v>
      </c>
      <c r="Q9" s="178">
        <v>99.23</v>
      </c>
      <c r="R9" s="178">
        <v>98.48</v>
      </c>
      <c r="S9" s="178">
        <v>98.39</v>
      </c>
      <c r="T9" s="178">
        <v>98.36</v>
      </c>
      <c r="U9" s="178">
        <v>95.3</v>
      </c>
      <c r="V9" s="178">
        <v>94.4</v>
      </c>
      <c r="W9" s="178">
        <v>96.68</v>
      </c>
      <c r="X9" s="178">
        <v>98.08</v>
      </c>
      <c r="Y9" s="178">
        <v>98.48</v>
      </c>
      <c r="Z9" s="178">
        <v>99.66</v>
      </c>
      <c r="AA9" s="178">
        <v>97.43</v>
      </c>
      <c r="AB9" s="178">
        <v>95.17</v>
      </c>
      <c r="AC9" s="178">
        <v>72.94</v>
      </c>
      <c r="AD9" s="178">
        <v>98.93</v>
      </c>
      <c r="AE9" s="178">
        <v>100.99</v>
      </c>
      <c r="AF9" s="178">
        <v>101.41</v>
      </c>
      <c r="AG9" s="178">
        <v>98.58</v>
      </c>
      <c r="AH9" s="178">
        <v>105.35</v>
      </c>
      <c r="AI9" s="178">
        <v>100.52</v>
      </c>
      <c r="AJ9" s="178">
        <v>100.16</v>
      </c>
      <c r="AK9" s="178">
        <v>88.49</v>
      </c>
      <c r="AL9" s="178">
        <v>93.41</v>
      </c>
      <c r="AM9" s="178">
        <v>101.48</v>
      </c>
      <c r="AN9" s="178">
        <v>99.22</v>
      </c>
      <c r="AO9" s="178">
        <v>91.51</v>
      </c>
      <c r="AP9" s="178">
        <v>86.06</v>
      </c>
      <c r="AQ9" s="178">
        <v>82.06</v>
      </c>
      <c r="AR9" s="178">
        <v>76.19</v>
      </c>
      <c r="AS9" s="178">
        <v>78.849999999999994</v>
      </c>
      <c r="AT9" s="178">
        <v>83.06</v>
      </c>
      <c r="AU9" s="178">
        <v>71.41</v>
      </c>
      <c r="AV9" s="178">
        <v>74.47</v>
      </c>
      <c r="AW9" s="178">
        <v>73.28</v>
      </c>
      <c r="AX9" s="178">
        <v>70.42</v>
      </c>
      <c r="AY9" s="178">
        <v>77.942582564945496</v>
      </c>
      <c r="AZ9" s="178">
        <v>74.712986278674805</v>
      </c>
      <c r="BA9" s="178">
        <v>78.64</v>
      </c>
      <c r="BB9" s="178">
        <v>81.64</v>
      </c>
      <c r="BC9" s="178">
        <v>80.3</v>
      </c>
      <c r="BD9" s="178">
        <v>72.56</v>
      </c>
      <c r="BE9" s="178">
        <v>64.209999999999994</v>
      </c>
      <c r="BF9" s="178">
        <v>67.141999999999996</v>
      </c>
      <c r="BG9" s="178">
        <v>66.22</v>
      </c>
      <c r="BH9" s="178">
        <v>54.03</v>
      </c>
      <c r="BI9" s="178">
        <v>48.35</v>
      </c>
      <c r="BJ9" s="178">
        <v>46.87</v>
      </c>
      <c r="BK9" s="178">
        <v>20.69</v>
      </c>
      <c r="BL9" s="178">
        <v>34.26</v>
      </c>
      <c r="BM9" s="178">
        <v>17.28</v>
      </c>
      <c r="BN9" s="178">
        <v>27.01</v>
      </c>
      <c r="BO9" s="178">
        <v>14.81</v>
      </c>
      <c r="BP9" s="178">
        <v>19.91</v>
      </c>
      <c r="BQ9" s="178">
        <v>14.22</v>
      </c>
      <c r="BR9" s="178">
        <v>15.12</v>
      </c>
      <c r="BS9" s="178">
        <v>16.8</v>
      </c>
      <c r="BT9" s="178">
        <v>21.18</v>
      </c>
      <c r="BU9" s="178">
        <v>17.53</v>
      </c>
      <c r="BV9" s="178">
        <v>15.3197734334935</v>
      </c>
      <c r="BW9" s="178">
        <v>21.797238519339501</v>
      </c>
      <c r="BX9" s="178">
        <v>24.294477392373601</v>
      </c>
      <c r="BY9" s="178">
        <v>18.929534460533802</v>
      </c>
      <c r="BZ9" s="178">
        <v>15.848262133141599</v>
      </c>
      <c r="CA9" s="178">
        <v>16.431401284321201</v>
      </c>
      <c r="CB9" s="178">
        <v>18.339232841588</v>
      </c>
      <c r="CC9" s="178">
        <v>19.061476549153902</v>
      </c>
      <c r="CD9" s="178">
        <v>16.685704273392801</v>
      </c>
      <c r="CE9" s="178">
        <v>17.443681740614299</v>
      </c>
      <c r="CF9" s="178">
        <v>15.196390003181</v>
      </c>
      <c r="CG9" s="178">
        <v>14.179314004753</v>
      </c>
      <c r="CH9" s="178">
        <v>14.179314004753</v>
      </c>
      <c r="CI9" s="178">
        <v>12.9569072443549</v>
      </c>
      <c r="CJ9" s="178">
        <v>12.3551669278483</v>
      </c>
      <c r="CK9" s="178">
        <v>13.2469469663002</v>
      </c>
      <c r="CL9" s="178">
        <v>11.7222663751037</v>
      </c>
      <c r="CM9" s="178">
        <v>11.996540356667801</v>
      </c>
      <c r="CN9" s="178">
        <v>11.9522665971771</v>
      </c>
      <c r="CO9" s="178">
        <v>10.747438643652499</v>
      </c>
      <c r="CP9" s="178">
        <v>13.356836455992299</v>
      </c>
      <c r="CQ9" s="178">
        <v>14.561426853520301</v>
      </c>
      <c r="CR9" s="178">
        <v>12.1755228897743</v>
      </c>
      <c r="CS9" s="178">
        <v>13.358754923886799</v>
      </c>
      <c r="CT9" s="178">
        <v>11.9731948816778</v>
      </c>
      <c r="CU9" s="178">
        <v>16.797337468767498</v>
      </c>
      <c r="CV9" s="178">
        <v>11.059707601502099</v>
      </c>
      <c r="CW9" s="178">
        <v>12.6614379218565</v>
      </c>
      <c r="CX9" s="178">
        <v>12.54556579338</v>
      </c>
      <c r="CY9" s="178">
        <v>14.445181362006601</v>
      </c>
      <c r="CZ9" s="178">
        <v>16.572620167879698</v>
      </c>
      <c r="DA9" s="178">
        <v>16.7627795007737</v>
      </c>
      <c r="DB9" s="178">
        <v>18.589933968344699</v>
      </c>
      <c r="DC9" s="178">
        <v>15.542369466554501</v>
      </c>
      <c r="DD9" s="178">
        <v>18.697736106411799</v>
      </c>
      <c r="DE9" s="178">
        <v>18.887638082476201</v>
      </c>
      <c r="DF9" s="178">
        <v>15.6225833852913</v>
      </c>
      <c r="DG9" s="178">
        <v>17.3451769683046</v>
      </c>
      <c r="DH9" s="178">
        <v>25.329436112654101</v>
      </c>
      <c r="DI9" s="178">
        <v>15.1125948300377</v>
      </c>
      <c r="DJ9" s="178">
        <v>26.949801110239701</v>
      </c>
      <c r="DK9" s="178">
        <v>25.4493695562063</v>
      </c>
      <c r="DL9" s="178">
        <v>25.915929166570798</v>
      </c>
      <c r="DM9" s="178">
        <v>23.301296418681801</v>
      </c>
      <c r="DN9" s="178">
        <v>25.344987502054199</v>
      </c>
      <c r="DO9" s="178">
        <v>22.881012729722698</v>
      </c>
      <c r="DP9" s="178">
        <v>29.108618238960201</v>
      </c>
      <c r="DQ9" s="178">
        <v>14.8246416320913</v>
      </c>
      <c r="DR9" s="178">
        <v>18.96</v>
      </c>
      <c r="DS9" s="178">
        <v>19.16</v>
      </c>
      <c r="DT9" s="178">
        <v>21.1</v>
      </c>
      <c r="DU9" s="178">
        <v>21.03</v>
      </c>
      <c r="DV9" s="178">
        <v>19.739999999999998</v>
      </c>
      <c r="DW9" s="178">
        <v>20.77</v>
      </c>
      <c r="DX9" s="178">
        <v>14.7</v>
      </c>
      <c r="DY9" s="178">
        <v>21.06</v>
      </c>
      <c r="DZ9" s="178">
        <v>21.26</v>
      </c>
      <c r="EA9" s="178">
        <v>17.02</v>
      </c>
      <c r="EB9" s="178">
        <v>15.32</v>
      </c>
      <c r="EC9" s="178">
        <v>15.84</v>
      </c>
      <c r="ED9" s="178">
        <v>18.0868864389086</v>
      </c>
      <c r="EE9" s="178">
        <v>17.537938863814301</v>
      </c>
      <c r="EF9" s="178">
        <v>18.566671783852701</v>
      </c>
      <c r="EG9" s="178">
        <v>18.6585747253481</v>
      </c>
      <c r="EH9" s="178">
        <v>18.4724381171118</v>
      </c>
      <c r="EI9" s="178">
        <v>17.063719879096102</v>
      </c>
      <c r="EJ9" s="178">
        <v>17.063154741378899</v>
      </c>
      <c r="EK9" s="178">
        <v>15.109148434460201</v>
      </c>
      <c r="EL9" s="178">
        <v>16.544332897341999</v>
      </c>
      <c r="EM9" s="178">
        <v>15.602570269847901</v>
      </c>
      <c r="EN9" s="178">
        <v>15.170447460128401</v>
      </c>
      <c r="EO9" s="178">
        <v>14.7636350325552</v>
      </c>
      <c r="EP9" s="178">
        <v>15.324183649742899</v>
      </c>
      <c r="EQ9" s="178">
        <v>15.2780454602307</v>
      </c>
      <c r="ER9" s="178">
        <v>16.2705864787848</v>
      </c>
      <c r="ES9" s="178">
        <v>15.856493541876601</v>
      </c>
      <c r="ET9" s="178">
        <v>18.1695358725012</v>
      </c>
      <c r="EU9" s="178">
        <v>16.930515581023599</v>
      </c>
      <c r="EV9" s="178">
        <v>15.352888054478001</v>
      </c>
      <c r="EW9" s="178">
        <v>16.631402758141501</v>
      </c>
      <c r="EX9" s="178">
        <v>15.6154735503811</v>
      </c>
      <c r="EY9" s="178">
        <v>14.6157650179293</v>
      </c>
      <c r="EZ9" s="178">
        <v>14.4581923964954</v>
      </c>
      <c r="FA9" s="178">
        <v>15.444312104402799</v>
      </c>
      <c r="FB9" s="178">
        <v>15.08</v>
      </c>
      <c r="FC9" s="178">
        <v>15.97</v>
      </c>
      <c r="FD9" s="178">
        <v>16.68</v>
      </c>
      <c r="FE9" s="178">
        <v>15.51</v>
      </c>
      <c r="FF9" s="178">
        <v>15.41</v>
      </c>
      <c r="FG9" s="178">
        <v>17.32833904684</v>
      </c>
      <c r="FH9" s="178">
        <v>15.119169388665</v>
      </c>
      <c r="FI9" s="178">
        <v>15.436532909554201</v>
      </c>
      <c r="FJ9" s="178">
        <v>15.5</v>
      </c>
      <c r="FK9" s="178">
        <v>17.55</v>
      </c>
      <c r="FL9" s="178">
        <v>16.649999999999999</v>
      </c>
      <c r="FM9" s="178">
        <v>18.059999999999999</v>
      </c>
      <c r="FN9" s="178">
        <v>17.39</v>
      </c>
      <c r="FO9" s="178">
        <v>18.559999999999999</v>
      </c>
      <c r="FP9" s="178">
        <v>15.99</v>
      </c>
      <c r="FQ9" s="178">
        <v>18.96</v>
      </c>
      <c r="FR9" s="178">
        <v>17.809999999999999</v>
      </c>
      <c r="FS9" s="178">
        <v>17.73</v>
      </c>
      <c r="FT9" s="178">
        <v>18.468609340885848</v>
      </c>
      <c r="FU9" s="178">
        <v>16.59</v>
      </c>
      <c r="FV9" s="178">
        <v>15.86</v>
      </c>
      <c r="FW9" s="178">
        <v>15.3</v>
      </c>
      <c r="FX9" s="178">
        <v>15.812790052170209</v>
      </c>
      <c r="FY9" s="178">
        <v>15.760718008172811</v>
      </c>
      <c r="FZ9" s="178">
        <v>15.409472655296282</v>
      </c>
      <c r="GA9" s="178">
        <v>15.985625510927717</v>
      </c>
      <c r="GB9" s="178">
        <v>15.66</v>
      </c>
      <c r="GC9" s="178">
        <v>15.66</v>
      </c>
      <c r="GD9" s="178">
        <v>15.67</v>
      </c>
      <c r="GE9" s="178">
        <v>16.010000000000002</v>
      </c>
      <c r="GF9" s="178">
        <v>15.8</v>
      </c>
      <c r="GG9" s="178">
        <v>15.97</v>
      </c>
      <c r="GH9" s="178">
        <v>15.578997090255484</v>
      </c>
      <c r="GI9" s="178">
        <v>15.853099690059501</v>
      </c>
      <c r="GJ9" s="178">
        <v>15.68</v>
      </c>
      <c r="GK9" s="178">
        <v>15.65</v>
      </c>
      <c r="GL9" s="178">
        <v>14.94</v>
      </c>
      <c r="GM9" s="178">
        <v>15.24</v>
      </c>
    </row>
    <row r="10" spans="2:195" ht="15" customHeight="1">
      <c r="B10" s="202" t="s">
        <v>247</v>
      </c>
      <c r="C10" s="178">
        <v>101.26035</v>
      </c>
      <c r="D10" s="178">
        <v>123.81025</v>
      </c>
      <c r="E10" s="178">
        <v>99.180999999999997</v>
      </c>
      <c r="F10" s="178">
        <v>111.321</v>
      </c>
      <c r="G10" s="178">
        <v>108.771</v>
      </c>
      <c r="H10" s="178">
        <v>73.349999999999994</v>
      </c>
      <c r="I10" s="178">
        <v>83.95</v>
      </c>
      <c r="J10" s="178">
        <v>91.14</v>
      </c>
      <c r="K10" s="178">
        <v>88.02</v>
      </c>
      <c r="L10" s="178">
        <v>59.12</v>
      </c>
      <c r="M10" s="178">
        <v>61.16</v>
      </c>
      <c r="N10" s="178">
        <v>91.7</v>
      </c>
      <c r="O10" s="178">
        <v>60.14</v>
      </c>
      <c r="P10" s="178">
        <v>97.72</v>
      </c>
      <c r="Q10" s="178">
        <v>107.3</v>
      </c>
      <c r="R10" s="178">
        <v>105.5</v>
      </c>
      <c r="S10" s="178">
        <v>96.14</v>
      </c>
      <c r="T10" s="178">
        <v>90.15</v>
      </c>
      <c r="U10" s="178">
        <v>104.23</v>
      </c>
      <c r="V10" s="178">
        <v>103.65</v>
      </c>
      <c r="W10" s="178">
        <v>101.78</v>
      </c>
      <c r="X10" s="178">
        <v>77.180000000000007</v>
      </c>
      <c r="Y10" s="178">
        <v>100.84</v>
      </c>
      <c r="Z10" s="178">
        <v>104.55</v>
      </c>
      <c r="AA10" s="178">
        <v>101.21</v>
      </c>
      <c r="AB10" s="178">
        <v>97.42</v>
      </c>
      <c r="AC10" s="178">
        <v>101.59</v>
      </c>
      <c r="AD10" s="178">
        <v>100.98</v>
      </c>
      <c r="AE10" s="178">
        <v>103.27</v>
      </c>
      <c r="AF10" s="178">
        <v>109.14</v>
      </c>
      <c r="AG10" s="178">
        <v>106.3</v>
      </c>
      <c r="AH10" s="178">
        <v>103.88</v>
      </c>
      <c r="AI10" s="178">
        <v>98.55</v>
      </c>
      <c r="AJ10" s="178">
        <v>96.33</v>
      </c>
      <c r="AK10" s="178">
        <v>77.180000000000007</v>
      </c>
      <c r="AL10" s="178">
        <v>68.819999999999993</v>
      </c>
      <c r="AM10" s="178">
        <v>76.61</v>
      </c>
      <c r="AN10" s="178">
        <v>91.07</v>
      </c>
      <c r="AO10" s="178">
        <v>82.19</v>
      </c>
      <c r="AP10" s="178">
        <v>68.17</v>
      </c>
      <c r="AQ10" s="178">
        <v>73.66</v>
      </c>
      <c r="AR10" s="178">
        <v>76.39</v>
      </c>
      <c r="AS10" s="178">
        <v>79.08</v>
      </c>
      <c r="AT10" s="178">
        <v>80.89</v>
      </c>
      <c r="AU10" s="178">
        <v>79.239999999999995</v>
      </c>
      <c r="AV10" s="178">
        <v>75.89</v>
      </c>
      <c r="AW10" s="178">
        <v>70.349999999999994</v>
      </c>
      <c r="AX10" s="178">
        <v>74.765413468571893</v>
      </c>
      <c r="AY10" s="178">
        <v>61.482771182620297</v>
      </c>
      <c r="AZ10" s="178">
        <v>61.479839816815897</v>
      </c>
      <c r="BA10" s="178">
        <v>65.84</v>
      </c>
      <c r="BB10" s="178">
        <v>75.430000000000007</v>
      </c>
      <c r="BC10" s="178">
        <v>76.02</v>
      </c>
      <c r="BD10" s="178">
        <v>77.260000000000005</v>
      </c>
      <c r="BE10" s="178">
        <v>77.84</v>
      </c>
      <c r="BF10" s="178">
        <v>77.775999999999996</v>
      </c>
      <c r="BG10" s="178">
        <v>77.650000000000006</v>
      </c>
      <c r="BH10" s="178">
        <v>72.819999999999993</v>
      </c>
      <c r="BI10" s="178">
        <v>69.39</v>
      </c>
      <c r="BJ10" s="178">
        <v>68.680000000000007</v>
      </c>
      <c r="BK10" s="178">
        <v>9.3699999999999992</v>
      </c>
      <c r="BL10" s="178">
        <v>6.18</v>
      </c>
      <c r="BM10" s="178">
        <v>12.55</v>
      </c>
      <c r="BN10" s="178">
        <v>27.09</v>
      </c>
      <c r="BO10" s="178">
        <v>18.899999999999999</v>
      </c>
      <c r="BP10" s="178">
        <v>18.45</v>
      </c>
      <c r="BQ10" s="178">
        <v>13.16</v>
      </c>
      <c r="BR10" s="178">
        <v>7.68</v>
      </c>
      <c r="BS10" s="178">
        <v>9.4</v>
      </c>
      <c r="BT10" s="178">
        <v>9.4499999999999993</v>
      </c>
      <c r="BU10" s="178">
        <v>14.71</v>
      </c>
      <c r="BV10" s="178">
        <v>8.8575730771430106</v>
      </c>
      <c r="BW10" s="178">
        <v>10.7621674709803</v>
      </c>
      <c r="BX10" s="178">
        <v>11.7761848261261</v>
      </c>
      <c r="BY10" s="178">
        <v>12.8829891072642</v>
      </c>
      <c r="BZ10" s="178">
        <v>14.397057715986101</v>
      </c>
      <c r="CA10" s="178">
        <v>11.2957748571226</v>
      </c>
      <c r="CB10" s="178">
        <v>15.235737019384199</v>
      </c>
      <c r="CC10" s="178">
        <v>15.0309926201039</v>
      </c>
      <c r="CD10" s="178">
        <v>15.8015263162529</v>
      </c>
      <c r="CE10" s="178">
        <v>16.995690763489801</v>
      </c>
      <c r="CF10" s="178">
        <v>16.054860449452999</v>
      </c>
      <c r="CG10" s="178">
        <v>13.7316713973576</v>
      </c>
      <c r="CH10" s="178">
        <v>13.7316713973576</v>
      </c>
      <c r="CI10" s="178">
        <v>10.484934806835</v>
      </c>
      <c r="CJ10" s="178">
        <v>10.372527068453101</v>
      </c>
      <c r="CK10" s="178">
        <v>13.1097889979828</v>
      </c>
      <c r="CL10" s="178">
        <v>9.6478669793509493</v>
      </c>
      <c r="CM10" s="178">
        <v>10.899239424258599</v>
      </c>
      <c r="CN10" s="178">
        <v>10.5757113544551</v>
      </c>
      <c r="CO10" s="178">
        <v>10.2245985129289</v>
      </c>
      <c r="CP10" s="178">
        <v>9.4769639920186499</v>
      </c>
      <c r="CQ10" s="178">
        <v>9.6108889192085005</v>
      </c>
      <c r="CR10" s="178">
        <v>9.1178956704831098</v>
      </c>
      <c r="CS10" s="178">
        <v>10.2640782689234</v>
      </c>
      <c r="CT10" s="178">
        <v>10.703564301574</v>
      </c>
      <c r="CU10" s="178">
        <v>11.9921828287618</v>
      </c>
      <c r="CV10" s="178">
        <v>10.914211144856299</v>
      </c>
      <c r="CW10" s="178">
        <v>10.4691349558128</v>
      </c>
      <c r="CX10" s="178">
        <v>11.9340818085949</v>
      </c>
      <c r="CY10" s="178">
        <v>13.702639455142799</v>
      </c>
      <c r="CZ10" s="178">
        <v>15.880984761161301</v>
      </c>
      <c r="DA10" s="178">
        <v>16.822269670370101</v>
      </c>
      <c r="DB10" s="178">
        <v>18.1875337135669</v>
      </c>
      <c r="DC10" s="178">
        <v>16.2492946104128</v>
      </c>
      <c r="DD10" s="178">
        <v>17.319240768871001</v>
      </c>
      <c r="DE10" s="178">
        <v>16.517523053680002</v>
      </c>
      <c r="DF10" s="178">
        <v>19.3898993551337</v>
      </c>
      <c r="DG10" s="178">
        <v>18.939114288494999</v>
      </c>
      <c r="DH10" s="178">
        <v>16.727788147307098</v>
      </c>
      <c r="DI10" s="178">
        <v>19.708267116216099</v>
      </c>
      <c r="DJ10" s="178">
        <v>19.293529759795099</v>
      </c>
      <c r="DK10" s="178">
        <v>15.994517123821399</v>
      </c>
      <c r="DL10" s="178">
        <v>20.223306932112401</v>
      </c>
      <c r="DM10" s="178">
        <v>22.7132622714864</v>
      </c>
      <c r="DN10" s="178">
        <v>18.110184847226201</v>
      </c>
      <c r="DO10" s="178">
        <v>15.339258198900399</v>
      </c>
      <c r="DP10" s="178">
        <v>24.495474939081198</v>
      </c>
      <c r="DQ10" s="178">
        <v>19.235153725156898</v>
      </c>
      <c r="DR10" s="178">
        <v>18.23</v>
      </c>
      <c r="DS10" s="178">
        <v>19.78</v>
      </c>
      <c r="DT10" s="178">
        <v>21.46</v>
      </c>
      <c r="DU10" s="178">
        <v>19.850000000000001</v>
      </c>
      <c r="DV10" s="178">
        <v>18.559999999999999</v>
      </c>
      <c r="DW10" s="178">
        <v>18.59</v>
      </c>
      <c r="DX10" s="178">
        <v>17.47</v>
      </c>
      <c r="DY10" s="178">
        <v>18.350000000000001</v>
      </c>
      <c r="DZ10" s="178">
        <v>18.079999999999998</v>
      </c>
      <c r="EA10" s="178">
        <v>16.71</v>
      </c>
      <c r="EB10" s="178">
        <v>18.68</v>
      </c>
      <c r="EC10" s="178">
        <v>16.66</v>
      </c>
      <c r="ED10" s="178">
        <v>15.9769183856402</v>
      </c>
      <c r="EE10" s="178">
        <v>17.254993289247999</v>
      </c>
      <c r="EF10" s="178">
        <v>16.0118945327117</v>
      </c>
      <c r="EG10" s="178">
        <v>15.6397260980753</v>
      </c>
      <c r="EH10" s="178">
        <v>13.9400830417321</v>
      </c>
      <c r="EI10" s="178">
        <v>17.248442896518799</v>
      </c>
      <c r="EJ10" s="178">
        <v>17.514748299167799</v>
      </c>
      <c r="EK10" s="178">
        <v>17.6090134522561</v>
      </c>
      <c r="EL10" s="178">
        <v>16.6579335647791</v>
      </c>
      <c r="EM10" s="178">
        <v>15.9026726315331</v>
      </c>
      <c r="EN10" s="178">
        <v>16.886083559885499</v>
      </c>
      <c r="EO10" s="178">
        <v>16.3882136816902</v>
      </c>
      <c r="EP10" s="178">
        <v>14.360681497391701</v>
      </c>
      <c r="EQ10" s="178">
        <v>14.353560867879301</v>
      </c>
      <c r="ER10" s="178">
        <v>15.243629440249601</v>
      </c>
      <c r="ES10" s="178">
        <v>14.520621559252399</v>
      </c>
      <c r="ET10" s="178">
        <v>13.7038861870045</v>
      </c>
      <c r="EU10" s="178">
        <v>14.856046747198199</v>
      </c>
      <c r="EV10" s="178">
        <v>14.4154499431117</v>
      </c>
      <c r="EW10" s="178">
        <v>14.2672496586123</v>
      </c>
      <c r="EX10" s="178">
        <v>14.5289924016048</v>
      </c>
      <c r="EY10" s="178">
        <v>14.114785351848999</v>
      </c>
      <c r="EZ10" s="178">
        <v>13.2471604867425</v>
      </c>
      <c r="FA10" s="178">
        <v>14.353684204457901</v>
      </c>
      <c r="FB10" s="178">
        <v>13.86</v>
      </c>
      <c r="FC10" s="178">
        <v>14.35</v>
      </c>
      <c r="FD10" s="178">
        <v>14.26</v>
      </c>
      <c r="FE10" s="178">
        <v>13.88</v>
      </c>
      <c r="FF10" s="178">
        <v>14.09</v>
      </c>
      <c r="FG10" s="178">
        <v>14.3127318124043</v>
      </c>
      <c r="FH10" s="178">
        <v>14.1791154759868</v>
      </c>
      <c r="FI10" s="178">
        <v>12.445146504363899</v>
      </c>
      <c r="FJ10" s="178">
        <v>14.51</v>
      </c>
      <c r="FK10" s="178">
        <v>13.16</v>
      </c>
      <c r="FL10" s="178">
        <v>14.51</v>
      </c>
      <c r="FM10" s="178">
        <v>14.18</v>
      </c>
      <c r="FN10" s="178">
        <v>13.88</v>
      </c>
      <c r="FO10" s="178">
        <v>14.54</v>
      </c>
      <c r="FP10" s="178">
        <v>13.44</v>
      </c>
      <c r="FQ10" s="178">
        <v>13.74</v>
      </c>
      <c r="FR10" s="178">
        <v>13.29</v>
      </c>
      <c r="FS10" s="178">
        <v>13.45</v>
      </c>
      <c r="FT10" s="178">
        <v>13.416433623313342</v>
      </c>
      <c r="FU10" s="178">
        <v>13.88</v>
      </c>
      <c r="FV10" s="178">
        <v>14.02</v>
      </c>
      <c r="FW10" s="178">
        <v>15.22</v>
      </c>
      <c r="FX10" s="178">
        <v>15.199341630520797</v>
      </c>
      <c r="FY10" s="178">
        <v>15.204406367198271</v>
      </c>
      <c r="FZ10" s="178">
        <v>15.230449418924014</v>
      </c>
      <c r="GA10" s="178">
        <v>15.218284629777051</v>
      </c>
      <c r="GB10" s="178">
        <v>15.18</v>
      </c>
      <c r="GC10" s="178">
        <v>15.21</v>
      </c>
      <c r="GD10" s="178">
        <v>15.24</v>
      </c>
      <c r="GE10" s="178">
        <v>15.27</v>
      </c>
      <c r="GF10" s="178">
        <v>15.104622566130974</v>
      </c>
      <c r="GG10" s="178">
        <v>15.55</v>
      </c>
      <c r="GH10" s="178">
        <v>15.378991347134608</v>
      </c>
      <c r="GI10" s="178">
        <v>15.170644452748602</v>
      </c>
      <c r="GJ10" s="178">
        <v>15.38</v>
      </c>
      <c r="GK10" s="178">
        <v>15.32</v>
      </c>
      <c r="GL10" s="178">
        <v>19.72</v>
      </c>
      <c r="GM10" s="178">
        <v>16.850000000000001</v>
      </c>
    </row>
    <row r="11" spans="2:195" ht="15" customHeight="1">
      <c r="B11" s="202" t="s">
        <v>248</v>
      </c>
      <c r="C11" s="178"/>
      <c r="D11" s="178">
        <v>120</v>
      </c>
      <c r="E11" s="178"/>
      <c r="F11" s="178">
        <v>120</v>
      </c>
      <c r="G11" s="178"/>
      <c r="H11" s="178"/>
      <c r="I11" s="178">
        <v>77.84</v>
      </c>
      <c r="J11" s="178">
        <v>92.6</v>
      </c>
      <c r="K11" s="178">
        <v>83.36</v>
      </c>
      <c r="L11" s="178">
        <v>95</v>
      </c>
      <c r="M11" s="178"/>
      <c r="N11" s="178">
        <v>110</v>
      </c>
      <c r="O11" s="178">
        <v>108.13</v>
      </c>
      <c r="P11" s="178">
        <v>69.95</v>
      </c>
      <c r="Q11" s="178">
        <v>68.88</v>
      </c>
      <c r="R11" s="178">
        <v>93.85</v>
      </c>
      <c r="S11" s="178">
        <v>88.72</v>
      </c>
      <c r="T11" s="178">
        <v>108.08</v>
      </c>
      <c r="U11" s="178">
        <v>86.06</v>
      </c>
      <c r="V11" s="178">
        <v>99.97</v>
      </c>
      <c r="W11" s="178">
        <v>102.25</v>
      </c>
      <c r="X11" s="178">
        <v>90.03</v>
      </c>
      <c r="Y11" s="178">
        <v>97.47</v>
      </c>
      <c r="Z11" s="178">
        <v>102.84</v>
      </c>
      <c r="AA11" s="178">
        <v>86.32</v>
      </c>
      <c r="AB11" s="178">
        <v>89.73</v>
      </c>
      <c r="AC11" s="178">
        <v>86.07</v>
      </c>
      <c r="AD11" s="178">
        <v>82.48</v>
      </c>
      <c r="AE11" s="178">
        <v>82.5</v>
      </c>
      <c r="AF11" s="178">
        <v>91.75</v>
      </c>
      <c r="AG11" s="178">
        <v>93.26</v>
      </c>
      <c r="AH11" s="178">
        <v>71.34</v>
      </c>
      <c r="AI11" s="178">
        <v>86.25</v>
      </c>
      <c r="AJ11" s="178">
        <v>81.36</v>
      </c>
      <c r="AK11" s="178">
        <v>76.709999999999994</v>
      </c>
      <c r="AL11" s="178">
        <v>75.69</v>
      </c>
      <c r="AM11" s="178">
        <v>72.900000000000006</v>
      </c>
      <c r="AN11" s="178">
        <v>77.569999999999993</v>
      </c>
      <c r="AO11" s="178">
        <v>88.28</v>
      </c>
      <c r="AP11" s="178">
        <v>81.25</v>
      </c>
      <c r="AQ11" s="178">
        <v>81.09</v>
      </c>
      <c r="AR11" s="178">
        <v>70.72</v>
      </c>
      <c r="AS11" s="178">
        <v>75.44</v>
      </c>
      <c r="AT11" s="178">
        <v>77.31</v>
      </c>
      <c r="AU11" s="178">
        <v>68.75</v>
      </c>
      <c r="AV11" s="178">
        <v>74.33</v>
      </c>
      <c r="AW11" s="178">
        <v>75</v>
      </c>
      <c r="AX11" s="178">
        <v>73.3759649107255</v>
      </c>
      <c r="AY11" s="178">
        <v>76.308906476163401</v>
      </c>
      <c r="AZ11" s="178">
        <v>76.428218637595805</v>
      </c>
      <c r="BA11" s="178">
        <v>69.52</v>
      </c>
      <c r="BB11" s="178">
        <v>74.72</v>
      </c>
      <c r="BC11" s="178">
        <v>79.61</v>
      </c>
      <c r="BD11" s="178">
        <v>77.209999999999994</v>
      </c>
      <c r="BE11" s="178">
        <v>79.8</v>
      </c>
      <c r="BF11" s="178">
        <v>79.27</v>
      </c>
      <c r="BG11" s="178">
        <v>74.5</v>
      </c>
      <c r="BH11" s="178">
        <v>63.78</v>
      </c>
      <c r="BI11" s="178">
        <v>72.98</v>
      </c>
      <c r="BJ11" s="178">
        <v>62.59</v>
      </c>
      <c r="BK11" s="178">
        <v>4.0999999999999996</v>
      </c>
      <c r="BL11" s="178">
        <v>3.45</v>
      </c>
      <c r="BM11" s="178">
        <v>43.49</v>
      </c>
      <c r="BN11" s="178">
        <v>14.63</v>
      </c>
      <c r="BO11" s="178">
        <v>17.440000000000001</v>
      </c>
      <c r="BP11" s="178">
        <v>14.07</v>
      </c>
      <c r="BQ11" s="178">
        <v>11.31</v>
      </c>
      <c r="BR11" s="178">
        <v>14.71</v>
      </c>
      <c r="BS11" s="178">
        <v>14.37</v>
      </c>
      <c r="BT11" s="178">
        <v>16.78</v>
      </c>
      <c r="BU11" s="178">
        <v>16.66</v>
      </c>
      <c r="BV11" s="178">
        <v>14.905685471459901</v>
      </c>
      <c r="BW11" s="178">
        <v>11.744884478156999</v>
      </c>
      <c r="BX11" s="178">
        <v>12.906257136619001</v>
      </c>
      <c r="BY11" s="178">
        <v>12.6023388601358</v>
      </c>
      <c r="BZ11" s="178">
        <v>12.008526887006401</v>
      </c>
      <c r="CA11" s="178">
        <v>12.7948572436252</v>
      </c>
      <c r="CB11" s="178">
        <v>11.2285461093576</v>
      </c>
      <c r="CC11" s="178">
        <v>11.095379642170601</v>
      </c>
      <c r="CD11" s="178">
        <v>10.2317267293393</v>
      </c>
      <c r="CE11" s="178">
        <v>9.9931179750948793</v>
      </c>
      <c r="CF11" s="178">
        <v>10.180972717244</v>
      </c>
      <c r="CG11" s="178">
        <v>10.169267484134</v>
      </c>
      <c r="CH11" s="178">
        <v>10.169267484134</v>
      </c>
      <c r="CI11" s="178">
        <v>9.1948328103729597</v>
      </c>
      <c r="CJ11" s="178">
        <v>9.5002799734919794</v>
      </c>
      <c r="CK11" s="178">
        <v>10.0265886666727</v>
      </c>
      <c r="CL11" s="178">
        <v>10.2357008512829</v>
      </c>
      <c r="CM11" s="178">
        <v>10.263015260201101</v>
      </c>
      <c r="CN11" s="178">
        <v>11.2646301164535</v>
      </c>
      <c r="CO11" s="178">
        <v>11.303209277944999</v>
      </c>
      <c r="CP11" s="178">
        <v>10.888341885129501</v>
      </c>
      <c r="CQ11" s="178">
        <v>10.681190852831</v>
      </c>
      <c r="CR11" s="178">
        <v>10.3525069938672</v>
      </c>
      <c r="CS11" s="178">
        <v>11.014730744606499</v>
      </c>
      <c r="CT11" s="178">
        <v>10.479675736627801</v>
      </c>
      <c r="CU11" s="178">
        <v>12.2088707098215</v>
      </c>
      <c r="CV11" s="178">
        <v>12.0684047165275</v>
      </c>
      <c r="CW11" s="178">
        <v>12.219288890333599</v>
      </c>
      <c r="CX11" s="178">
        <v>17.0122829063354</v>
      </c>
      <c r="CY11" s="178">
        <v>11.359675577296001</v>
      </c>
      <c r="CZ11" s="178">
        <v>16.450840994118401</v>
      </c>
      <c r="DA11" s="178">
        <v>26.998925935238201</v>
      </c>
      <c r="DB11" s="178">
        <v>15.167340306262499</v>
      </c>
      <c r="DC11" s="178">
        <v>16.508404828078099</v>
      </c>
      <c r="DD11" s="178">
        <v>21.900329615823701</v>
      </c>
      <c r="DE11" s="178">
        <v>13.167141226385301</v>
      </c>
      <c r="DF11" s="178">
        <v>19.020278545212701</v>
      </c>
      <c r="DG11" s="178">
        <v>17.901589074221</v>
      </c>
      <c r="DH11" s="178">
        <v>16.689667580180501</v>
      </c>
      <c r="DI11" s="178">
        <v>18.508751361607199</v>
      </c>
      <c r="DJ11" s="178">
        <v>21.358938205175001</v>
      </c>
      <c r="DK11" s="178">
        <v>21.574481253693101</v>
      </c>
      <c r="DL11" s="178">
        <v>20.6496055633115</v>
      </c>
      <c r="DM11" s="178">
        <v>21.128648001984001</v>
      </c>
      <c r="DN11" s="178">
        <v>21.186849141964</v>
      </c>
      <c r="DO11" s="178">
        <v>20.446542366851201</v>
      </c>
      <c r="DP11" s="178">
        <v>19.136067572534301</v>
      </c>
      <c r="DQ11" s="178">
        <v>21.276324886762499</v>
      </c>
      <c r="DR11" s="178">
        <v>23.74</v>
      </c>
      <c r="DS11" s="178">
        <v>28.75</v>
      </c>
      <c r="DT11" s="178">
        <v>25.66</v>
      </c>
      <c r="DU11" s="178">
        <v>25.54</v>
      </c>
      <c r="DV11" s="178">
        <v>28.39</v>
      </c>
      <c r="DW11" s="178">
        <v>26.37</v>
      </c>
      <c r="DX11" s="178">
        <v>22.25</v>
      </c>
      <c r="DY11" s="178">
        <v>19.66</v>
      </c>
      <c r="DZ11" s="178">
        <v>19.079999999999998</v>
      </c>
      <c r="EA11" s="178">
        <v>18.02</v>
      </c>
      <c r="EB11" s="178">
        <v>19.690000000000001</v>
      </c>
      <c r="EC11" s="178">
        <v>20.12</v>
      </c>
      <c r="ED11" s="178">
        <v>17.700076871878</v>
      </c>
      <c r="EE11" s="178">
        <v>16.419578029572101</v>
      </c>
      <c r="EF11" s="178">
        <v>17.633396538590599</v>
      </c>
      <c r="EG11" s="178">
        <v>18.1274552446861</v>
      </c>
      <c r="EH11" s="178">
        <v>15.5900332950253</v>
      </c>
      <c r="EI11" s="178">
        <v>17.4375951878915</v>
      </c>
      <c r="EJ11" s="178">
        <v>18.479321131630101</v>
      </c>
      <c r="EK11" s="178">
        <v>15.8242413970861</v>
      </c>
      <c r="EL11" s="178">
        <v>15.564139989762101</v>
      </c>
      <c r="EM11" s="178">
        <v>11.095756291638899</v>
      </c>
      <c r="EN11" s="178">
        <v>12.883003326734499</v>
      </c>
      <c r="EO11" s="178">
        <v>14.957282049321799</v>
      </c>
      <c r="EP11" s="178">
        <v>15.090162741750699</v>
      </c>
      <c r="EQ11" s="178">
        <v>15.5735749200618</v>
      </c>
      <c r="ER11" s="178">
        <v>15.8035838014893</v>
      </c>
      <c r="ES11" s="178">
        <v>15.8535869669668</v>
      </c>
      <c r="ET11" s="178">
        <v>16.139798996560199</v>
      </c>
      <c r="EU11" s="178">
        <v>15.281417248262899</v>
      </c>
      <c r="EV11" s="178">
        <v>15.326949597590801</v>
      </c>
      <c r="EW11" s="178">
        <v>16.0006443384761</v>
      </c>
      <c r="EX11" s="178">
        <v>15.4758954761326</v>
      </c>
      <c r="EY11" s="178">
        <v>14.4681694737851</v>
      </c>
      <c r="EZ11" s="178">
        <v>14.1434498543221</v>
      </c>
      <c r="FA11" s="178">
        <v>14.15390533229</v>
      </c>
      <c r="FB11" s="178">
        <v>13.11</v>
      </c>
      <c r="FC11" s="178">
        <v>12.42</v>
      </c>
      <c r="FD11" s="178">
        <v>12.86</v>
      </c>
      <c r="FE11" s="178">
        <v>12.91</v>
      </c>
      <c r="FF11" s="178">
        <v>12.92</v>
      </c>
      <c r="FG11" s="178">
        <v>13.6718319964294</v>
      </c>
      <c r="FH11" s="178">
        <v>13.211741654273499</v>
      </c>
      <c r="FI11" s="178">
        <v>13.062235541191001</v>
      </c>
      <c r="FJ11" s="178">
        <v>13.05</v>
      </c>
      <c r="FK11" s="178">
        <v>12.75</v>
      </c>
      <c r="FL11" s="178">
        <v>12.89</v>
      </c>
      <c r="FM11" s="178">
        <v>12.91</v>
      </c>
      <c r="FN11" s="178">
        <v>13.69</v>
      </c>
      <c r="FO11" s="178">
        <v>12.85</v>
      </c>
      <c r="FP11" s="178">
        <v>13.86</v>
      </c>
      <c r="FQ11" s="178">
        <v>14.03</v>
      </c>
      <c r="FR11" s="178">
        <v>14.42</v>
      </c>
      <c r="FS11" s="178">
        <v>13.83</v>
      </c>
      <c r="FT11" s="178">
        <v>13.760780164884398</v>
      </c>
      <c r="FU11" s="178">
        <v>14.04</v>
      </c>
      <c r="FV11" s="178">
        <v>14.75</v>
      </c>
      <c r="FW11" s="178">
        <v>13.3934957527226</v>
      </c>
      <c r="FX11" s="178">
        <v>13.65417187819968</v>
      </c>
      <c r="FY11" s="178">
        <v>13.541326968705164</v>
      </c>
      <c r="FZ11" s="178">
        <v>14.842881168438913</v>
      </c>
      <c r="GA11" s="178">
        <v>13.856384014887357</v>
      </c>
      <c r="GB11" s="178">
        <v>13.82</v>
      </c>
      <c r="GC11" s="178">
        <v>14.01</v>
      </c>
      <c r="GD11" s="178">
        <v>14.26</v>
      </c>
      <c r="GE11" s="178">
        <v>14.45</v>
      </c>
      <c r="GF11" s="178">
        <v>14.655113087240174</v>
      </c>
      <c r="GG11" s="178">
        <v>14.82</v>
      </c>
      <c r="GH11" s="178">
        <v>15.686993054871756</v>
      </c>
      <c r="GI11" s="178">
        <v>14.971839214704104</v>
      </c>
      <c r="GJ11" s="178">
        <v>15.58</v>
      </c>
      <c r="GK11" s="178">
        <v>16.37</v>
      </c>
      <c r="GL11" s="178">
        <v>13.14</v>
      </c>
      <c r="GM11" s="178">
        <v>15.19</v>
      </c>
    </row>
    <row r="12" spans="2:195" ht="15" customHeight="1">
      <c r="B12" s="203" t="s">
        <v>249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  <c r="GJ12" s="178"/>
      <c r="GK12" s="178"/>
      <c r="GL12" s="178"/>
      <c r="GM12" s="178"/>
    </row>
    <row r="13" spans="2:195" ht="15" customHeight="1">
      <c r="B13" s="202" t="s">
        <v>246</v>
      </c>
      <c r="C13" s="178">
        <v>9.6</v>
      </c>
      <c r="D13" s="178">
        <v>9.6631</v>
      </c>
      <c r="E13" s="178">
        <v>9.9320000000000004</v>
      </c>
      <c r="F13" s="178">
        <v>10.5</v>
      </c>
      <c r="G13" s="178">
        <v>10.868</v>
      </c>
      <c r="H13" s="178">
        <v>11.11</v>
      </c>
      <c r="I13" s="178">
        <v>11</v>
      </c>
      <c r="J13" s="178">
        <v>11</v>
      </c>
      <c r="K13" s="178">
        <v>11</v>
      </c>
      <c r="L13" s="178">
        <v>10</v>
      </c>
      <c r="M13" s="178">
        <v>5.96</v>
      </c>
      <c r="N13" s="178">
        <v>8.02</v>
      </c>
      <c r="O13" s="178">
        <v>2.77</v>
      </c>
      <c r="P13" s="178">
        <v>9.99</v>
      </c>
      <c r="Q13" s="178">
        <v>9.92</v>
      </c>
      <c r="R13" s="178">
        <v>10.02</v>
      </c>
      <c r="S13" s="178">
        <v>10.02</v>
      </c>
      <c r="T13" s="178">
        <v>10</v>
      </c>
      <c r="U13" s="178">
        <v>9.73</v>
      </c>
      <c r="V13" s="178">
        <v>11.76</v>
      </c>
      <c r="W13" s="178">
        <v>10.220000000000001</v>
      </c>
      <c r="X13" s="178">
        <v>10.63</v>
      </c>
      <c r="Y13" s="178">
        <v>10.130000000000001</v>
      </c>
      <c r="Z13" s="178">
        <v>9.8000000000000007</v>
      </c>
      <c r="AA13" s="178">
        <v>9.31</v>
      </c>
      <c r="AB13" s="178">
        <v>10.96</v>
      </c>
      <c r="AC13" s="178">
        <v>10.69</v>
      </c>
      <c r="AD13" s="178">
        <v>6.5</v>
      </c>
      <c r="AE13" s="178">
        <v>9.4</v>
      </c>
      <c r="AF13" s="178">
        <v>11.71</v>
      </c>
      <c r="AG13" s="178">
        <v>8.8000000000000007</v>
      </c>
      <c r="AH13" s="178">
        <v>9.9499999999999993</v>
      </c>
      <c r="AI13" s="178">
        <v>7.49</v>
      </c>
      <c r="AJ13" s="178">
        <v>8.35</v>
      </c>
      <c r="AK13" s="178">
        <v>10.11</v>
      </c>
      <c r="AL13" s="178">
        <v>9.0399999999999991</v>
      </c>
      <c r="AM13" s="178">
        <v>8.35</v>
      </c>
      <c r="AN13" s="178">
        <v>10.44</v>
      </c>
      <c r="AO13" s="178">
        <v>8.1199999999999992</v>
      </c>
      <c r="AP13" s="178">
        <v>10.69</v>
      </c>
      <c r="AQ13" s="178">
        <v>6.09</v>
      </c>
      <c r="AR13" s="178">
        <v>7.96</v>
      </c>
      <c r="AS13" s="178">
        <v>9.75</v>
      </c>
      <c r="AT13" s="178">
        <v>9.25</v>
      </c>
      <c r="AU13" s="178">
        <v>6.63</v>
      </c>
      <c r="AV13" s="178">
        <v>10.199999999999999</v>
      </c>
      <c r="AW13" s="178">
        <v>8.9700000000000006</v>
      </c>
      <c r="AX13" s="178">
        <v>9.8235603071197399</v>
      </c>
      <c r="AY13" s="178">
        <v>10.0257076576738</v>
      </c>
      <c r="AZ13" s="178">
        <v>10.1133197324971</v>
      </c>
      <c r="BA13" s="178">
        <v>9.99</v>
      </c>
      <c r="BB13" s="178">
        <v>9.9</v>
      </c>
      <c r="BC13" s="178">
        <v>8.2100000000000009</v>
      </c>
      <c r="BD13" s="178">
        <v>10.01</v>
      </c>
      <c r="BE13" s="178">
        <v>9.33</v>
      </c>
      <c r="BF13" s="178">
        <v>8.26</v>
      </c>
      <c r="BG13" s="178">
        <v>8.92</v>
      </c>
      <c r="BH13" s="178">
        <v>8.82</v>
      </c>
      <c r="BI13" s="178">
        <v>7.94</v>
      </c>
      <c r="BJ13" s="178">
        <v>8.43</v>
      </c>
      <c r="BK13" s="178">
        <v>7.3</v>
      </c>
      <c r="BL13" s="178">
        <v>8.77</v>
      </c>
      <c r="BM13" s="178">
        <v>12.22</v>
      </c>
      <c r="BN13" s="178">
        <v>9.6199999999999992</v>
      </c>
      <c r="BO13" s="178">
        <v>7.64</v>
      </c>
      <c r="BP13" s="178">
        <v>7.65</v>
      </c>
      <c r="BQ13" s="178">
        <v>8.43</v>
      </c>
      <c r="BR13" s="178">
        <v>8.43</v>
      </c>
      <c r="BS13" s="178">
        <v>7.06</v>
      </c>
      <c r="BT13" s="178">
        <v>7.62</v>
      </c>
      <c r="BU13" s="178">
        <v>7.43</v>
      </c>
      <c r="BV13" s="178">
        <v>8.1092595949123893</v>
      </c>
      <c r="BW13" s="178">
        <v>9.3253212361661006</v>
      </c>
      <c r="BX13" s="178">
        <v>10.097063231895101</v>
      </c>
      <c r="BY13" s="178">
        <v>9.1508590704672503</v>
      </c>
      <c r="BZ13" s="178">
        <v>7.8701451570060899</v>
      </c>
      <c r="CA13" s="178">
        <v>6.42866286541385</v>
      </c>
      <c r="CB13" s="178">
        <v>10.161294721919299</v>
      </c>
      <c r="CC13" s="178">
        <v>8.8765783401677503</v>
      </c>
      <c r="CD13" s="178">
        <v>8.4296547351232292</v>
      </c>
      <c r="CE13" s="178">
        <v>8.7045943187745305</v>
      </c>
      <c r="CF13" s="178">
        <v>8.6853384875600703</v>
      </c>
      <c r="CG13" s="178">
        <v>11.5751268992046</v>
      </c>
      <c r="CH13" s="178">
        <v>11.5751268992046</v>
      </c>
      <c r="CI13" s="178">
        <v>7.1145239686686699</v>
      </c>
      <c r="CJ13" s="178">
        <v>14.6522381774269</v>
      </c>
      <c r="CK13" s="178">
        <v>7.2228254938364502</v>
      </c>
      <c r="CL13" s="178">
        <v>7.7309107479080099</v>
      </c>
      <c r="CM13" s="178">
        <v>8.4953960943721594</v>
      </c>
      <c r="CN13" s="178">
        <v>8.9977835724757504</v>
      </c>
      <c r="CO13" s="178">
        <v>6.87100681654195</v>
      </c>
      <c r="CP13" s="178">
        <v>10.6651330513234</v>
      </c>
      <c r="CQ13" s="178">
        <v>10.8899995799261</v>
      </c>
      <c r="CR13" s="178">
        <v>9.2521798733868792</v>
      </c>
      <c r="CS13" s="178">
        <v>9.3494207727756091</v>
      </c>
      <c r="CT13" s="178">
        <v>9.0861421584446198</v>
      </c>
      <c r="CU13" s="178">
        <v>9.3014860561310293</v>
      </c>
      <c r="CV13" s="178">
        <v>10.474098607291999</v>
      </c>
      <c r="CW13" s="178">
        <v>9.0020637725020194</v>
      </c>
      <c r="CX13" s="178">
        <v>9.8065151293544801</v>
      </c>
      <c r="CY13" s="178">
        <v>10.464535453458501</v>
      </c>
      <c r="CZ13" s="178">
        <v>12.797558567202501</v>
      </c>
      <c r="DA13" s="178">
        <v>19.308303894486201</v>
      </c>
      <c r="DB13" s="178">
        <v>12.7009748176519</v>
      </c>
      <c r="DC13" s="178">
        <v>10.788009298792</v>
      </c>
      <c r="DD13" s="178">
        <v>11.471979109849601</v>
      </c>
      <c r="DE13" s="178">
        <v>9.8169951709154706</v>
      </c>
      <c r="DF13" s="178">
        <v>11.317357133578099</v>
      </c>
      <c r="DG13" s="178">
        <v>11.651629126609601</v>
      </c>
      <c r="DH13" s="178">
        <v>12.3711910838436</v>
      </c>
      <c r="DI13" s="178">
        <v>12.0842445153821</v>
      </c>
      <c r="DJ13" s="178">
        <v>11.806395161334301</v>
      </c>
      <c r="DK13" s="178">
        <v>13.6615195658026</v>
      </c>
      <c r="DL13" s="178">
        <v>13.1073793460881</v>
      </c>
      <c r="DM13" s="178">
        <v>13.453467802267999</v>
      </c>
      <c r="DN13" s="178">
        <v>13.2123058225395</v>
      </c>
      <c r="DO13" s="178">
        <v>12.813035521284</v>
      </c>
      <c r="DP13" s="178">
        <v>9.0840339593489308</v>
      </c>
      <c r="DQ13" s="178">
        <v>7.6382228798765297</v>
      </c>
      <c r="DR13" s="178">
        <v>14.84</v>
      </c>
      <c r="DS13" s="178">
        <v>15.6</v>
      </c>
      <c r="DT13" s="178">
        <v>11.03</v>
      </c>
      <c r="DU13" s="178">
        <v>18.149999999999999</v>
      </c>
      <c r="DV13" s="178">
        <v>18.350000000000001</v>
      </c>
      <c r="DW13" s="178">
        <v>16.059999999999999</v>
      </c>
      <c r="DX13" s="178">
        <v>16.78</v>
      </c>
      <c r="DY13" s="178">
        <v>22.11</v>
      </c>
      <c r="DZ13" s="178">
        <v>20.22</v>
      </c>
      <c r="EA13" s="178">
        <v>9.76</v>
      </c>
      <c r="EB13" s="178">
        <v>9.52</v>
      </c>
      <c r="EC13" s="178">
        <v>7.61</v>
      </c>
      <c r="ED13" s="178">
        <v>10.1694155849717</v>
      </c>
      <c r="EE13" s="178">
        <v>12.0464827562531</v>
      </c>
      <c r="EF13" s="178">
        <v>10.034393619623099</v>
      </c>
      <c r="EG13" s="178">
        <v>10.816446969694301</v>
      </c>
      <c r="EH13" s="178">
        <v>10.2610654210935</v>
      </c>
      <c r="EI13" s="178">
        <v>13.7240016579639</v>
      </c>
      <c r="EJ13" s="178">
        <v>9.7646682486047105</v>
      </c>
      <c r="EK13" s="178">
        <v>10.819688640637899</v>
      </c>
      <c r="EL13" s="178">
        <v>12.7098806137711</v>
      </c>
      <c r="EM13" s="178">
        <v>10.038862550104801</v>
      </c>
      <c r="EN13" s="178">
        <v>11.033663149385999</v>
      </c>
      <c r="EO13" s="178">
        <v>10.2000108378011</v>
      </c>
      <c r="EP13" s="178">
        <v>8.9362907504465703</v>
      </c>
      <c r="EQ13" s="178">
        <v>11.6901584130282</v>
      </c>
      <c r="ER13" s="178">
        <v>12.5215353732202</v>
      </c>
      <c r="ES13" s="178">
        <v>12.0677238384138</v>
      </c>
      <c r="ET13" s="178">
        <v>11.9818819085211</v>
      </c>
      <c r="EU13" s="178">
        <v>10.570913410507799</v>
      </c>
      <c r="EV13" s="178">
        <v>12.641773288532701</v>
      </c>
      <c r="EW13" s="178">
        <v>8.1082500502855197</v>
      </c>
      <c r="EX13" s="178">
        <v>13.4739810875302</v>
      </c>
      <c r="EY13" s="178">
        <v>7.7</v>
      </c>
      <c r="EZ13" s="178">
        <v>11.160206402518201</v>
      </c>
      <c r="FA13" s="178">
        <v>8.8800000000000008</v>
      </c>
      <c r="FB13" s="178">
        <v>11.78</v>
      </c>
      <c r="FC13" s="178">
        <v>12.18</v>
      </c>
      <c r="FD13" s="178">
        <v>11.79</v>
      </c>
      <c r="FE13" s="178">
        <v>14.53</v>
      </c>
      <c r="FF13" s="178">
        <v>10.76</v>
      </c>
      <c r="FG13" s="178">
        <v>11.210463758326</v>
      </c>
      <c r="FH13" s="178">
        <v>12.534318312477</v>
      </c>
      <c r="FI13" s="178">
        <v>13.11</v>
      </c>
      <c r="FJ13" s="178">
        <v>8.2899999999999991</v>
      </c>
      <c r="FK13" s="178">
        <v>11.42</v>
      </c>
      <c r="FL13" s="178">
        <v>14.58</v>
      </c>
      <c r="FM13" s="178">
        <v>11.01</v>
      </c>
      <c r="FN13" s="178">
        <v>11.41</v>
      </c>
      <c r="FO13" s="178">
        <v>10.25</v>
      </c>
      <c r="FP13" s="178">
        <v>13.5</v>
      </c>
      <c r="FQ13" s="178">
        <v>13.58</v>
      </c>
      <c r="FR13" s="178">
        <v>9.42</v>
      </c>
      <c r="FS13" s="178">
        <v>10.37</v>
      </c>
      <c r="FT13" s="178">
        <v>8.7932804612267184</v>
      </c>
      <c r="FU13" s="178">
        <v>11.29</v>
      </c>
      <c r="FV13" s="178">
        <v>10.72</v>
      </c>
      <c r="FW13" s="178">
        <v>8.6051000000000002</v>
      </c>
      <c r="FX13" s="178">
        <v>9.9947682977727901</v>
      </c>
      <c r="FY13" s="178">
        <v>21.052796072853408</v>
      </c>
      <c r="FZ13" s="178">
        <v>10.002761389562082</v>
      </c>
      <c r="GA13" s="178">
        <v>21.247928602010994</v>
      </c>
      <c r="GB13" s="178">
        <v>12.74</v>
      </c>
      <c r="GC13" s="178">
        <v>16.21</v>
      </c>
      <c r="GD13" s="178">
        <v>9.0500000000000007</v>
      </c>
      <c r="GE13" s="178">
        <v>17.09</v>
      </c>
      <c r="GF13" s="178">
        <v>16.55410679020914</v>
      </c>
      <c r="GG13" s="178">
        <v>14.46</v>
      </c>
      <c r="GH13" s="178">
        <v>21.470704727535217</v>
      </c>
      <c r="GI13" s="178">
        <v>20.015180869441711</v>
      </c>
      <c r="GJ13" s="178">
        <v>24.21</v>
      </c>
      <c r="GK13" s="178">
        <v>24.99</v>
      </c>
      <c r="GL13" s="178">
        <v>25</v>
      </c>
      <c r="GM13" s="178">
        <v>17.63</v>
      </c>
    </row>
    <row r="14" spans="2:195" ht="15" customHeight="1">
      <c r="B14" s="202" t="s">
        <v>247</v>
      </c>
      <c r="C14" s="178">
        <v>9.9244500000000002</v>
      </c>
      <c r="D14" s="178">
        <v>12</v>
      </c>
      <c r="E14" s="178">
        <v>10</v>
      </c>
      <c r="F14" s="178">
        <v>10.519</v>
      </c>
      <c r="G14" s="178">
        <v>9.1839999999999993</v>
      </c>
      <c r="H14" s="178">
        <v>10.901999999999999</v>
      </c>
      <c r="I14" s="178">
        <v>9.43</v>
      </c>
      <c r="J14" s="178">
        <v>9.31</v>
      </c>
      <c r="K14" s="178">
        <v>10</v>
      </c>
      <c r="L14" s="178">
        <v>7.08</v>
      </c>
      <c r="M14" s="178">
        <v>10.71</v>
      </c>
      <c r="N14" s="178">
        <v>6.24</v>
      </c>
      <c r="O14" s="178">
        <v>10.44</v>
      </c>
      <c r="P14" s="178">
        <v>10.44</v>
      </c>
      <c r="Q14" s="178">
        <v>12</v>
      </c>
      <c r="R14" s="178">
        <v>12</v>
      </c>
      <c r="S14" s="178">
        <v>11.79</v>
      </c>
      <c r="T14" s="178">
        <v>12</v>
      </c>
      <c r="U14" s="178">
        <v>11.69</v>
      </c>
      <c r="V14" s="178">
        <v>11.17</v>
      </c>
      <c r="W14" s="178">
        <v>11.12</v>
      </c>
      <c r="X14" s="178">
        <v>10.93</v>
      </c>
      <c r="Y14" s="178">
        <v>11.05</v>
      </c>
      <c r="Z14" s="178">
        <v>10.71</v>
      </c>
      <c r="AA14" s="178">
        <v>10.37</v>
      </c>
      <c r="AB14" s="178">
        <v>10.68</v>
      </c>
      <c r="AC14" s="178">
        <v>10.35</v>
      </c>
      <c r="AD14" s="178">
        <v>10.210000000000001</v>
      </c>
      <c r="AE14" s="178">
        <v>9.6199999999999992</v>
      </c>
      <c r="AF14" s="178">
        <v>9.41</v>
      </c>
      <c r="AG14" s="178">
        <v>9.6300000000000008</v>
      </c>
      <c r="AH14" s="178">
        <v>9.42</v>
      </c>
      <c r="AI14" s="178">
        <v>9.24</v>
      </c>
      <c r="AJ14" s="178">
        <v>6.24</v>
      </c>
      <c r="AK14" s="178">
        <v>9.9700000000000006</v>
      </c>
      <c r="AL14" s="178">
        <v>8.74</v>
      </c>
      <c r="AM14" s="178">
        <v>8.75</v>
      </c>
      <c r="AN14" s="178">
        <v>7.87</v>
      </c>
      <c r="AO14" s="178">
        <v>9.5</v>
      </c>
      <c r="AP14" s="178">
        <v>8.25</v>
      </c>
      <c r="AQ14" s="178">
        <v>8.2799999999999994</v>
      </c>
      <c r="AR14" s="178">
        <v>8.6199999999999992</v>
      </c>
      <c r="AS14" s="178">
        <v>9.83</v>
      </c>
      <c r="AT14" s="178">
        <v>9.81</v>
      </c>
      <c r="AU14" s="178">
        <v>9.8000000000000007</v>
      </c>
      <c r="AV14" s="178">
        <v>9.7200000000000006</v>
      </c>
      <c r="AW14" s="178">
        <v>10.050000000000001</v>
      </c>
      <c r="AX14" s="178">
        <v>9.7288396563031299</v>
      </c>
      <c r="AY14" s="178">
        <v>9.8171492334101504</v>
      </c>
      <c r="AZ14" s="178">
        <v>10.3830413658042</v>
      </c>
      <c r="BA14" s="178">
        <v>10.2397362476999</v>
      </c>
      <c r="BB14" s="178">
        <v>9.6199999999999992</v>
      </c>
      <c r="BC14" s="178">
        <v>9.01</v>
      </c>
      <c r="BD14" s="178">
        <v>9.39</v>
      </c>
      <c r="BE14" s="178">
        <v>9.57</v>
      </c>
      <c r="BF14" s="178">
        <v>9.4580000000000002</v>
      </c>
      <c r="BG14" s="178">
        <v>10.039999999999999</v>
      </c>
      <c r="BH14" s="178">
        <v>9.26</v>
      </c>
      <c r="BI14" s="178">
        <v>8.89</v>
      </c>
      <c r="BJ14" s="178">
        <v>8.9</v>
      </c>
      <c r="BK14" s="178">
        <v>4.37</v>
      </c>
      <c r="BL14" s="178">
        <v>3.92</v>
      </c>
      <c r="BM14" s="178">
        <v>6.34</v>
      </c>
      <c r="BN14" s="178">
        <v>9.41</v>
      </c>
      <c r="BO14" s="178">
        <v>4.05</v>
      </c>
      <c r="BP14" s="178">
        <v>9.36</v>
      </c>
      <c r="BQ14" s="178">
        <v>4.03</v>
      </c>
      <c r="BR14" s="178">
        <v>4.68</v>
      </c>
      <c r="BS14" s="178">
        <v>4.58</v>
      </c>
      <c r="BT14" s="178">
        <v>4.46</v>
      </c>
      <c r="BU14" s="178">
        <v>4.5599999999999996</v>
      </c>
      <c r="BV14" s="178">
        <v>8.8631541576844501</v>
      </c>
      <c r="BW14" s="178">
        <v>8.5930389856511393</v>
      </c>
      <c r="BX14" s="178">
        <v>8.3372050485813194</v>
      </c>
      <c r="BY14" s="178">
        <v>8.2288937486569296</v>
      </c>
      <c r="BZ14" s="178">
        <v>8.3347429681943002</v>
      </c>
      <c r="CA14" s="178">
        <v>8.4655196571592803</v>
      </c>
      <c r="CB14" s="178">
        <v>8.5486724701897501</v>
      </c>
      <c r="CC14" s="178">
        <v>8.5714378663039401</v>
      </c>
      <c r="CD14" s="178">
        <v>8.8863213065962192</v>
      </c>
      <c r="CE14" s="178">
        <v>8.8690425688658507</v>
      </c>
      <c r="CF14" s="178">
        <v>8.7361193716341106</v>
      </c>
      <c r="CG14" s="178">
        <v>8.9498650447703696</v>
      </c>
      <c r="CH14" s="178">
        <v>8.9498650447703696</v>
      </c>
      <c r="CI14" s="178">
        <v>8.7031040369671402</v>
      </c>
      <c r="CJ14" s="178">
        <v>8.8635513645029302</v>
      </c>
      <c r="CK14" s="178">
        <v>8.8242984863466507</v>
      </c>
      <c r="CL14" s="178">
        <v>8.6392750784879109</v>
      </c>
      <c r="CM14" s="178">
        <v>8.1914187793024702</v>
      </c>
      <c r="CN14" s="178">
        <v>8.2480269544875693</v>
      </c>
      <c r="CO14" s="178">
        <v>8.2268372383254906</v>
      </c>
      <c r="CP14" s="178">
        <v>8.1505771120473192</v>
      </c>
      <c r="CQ14" s="178">
        <v>8.1110476320282103</v>
      </c>
      <c r="CR14" s="178">
        <v>8.1626708018130394</v>
      </c>
      <c r="CS14" s="178">
        <v>8.1135552731788696</v>
      </c>
      <c r="CT14" s="178">
        <v>8.0661852672765892</v>
      </c>
      <c r="CU14" s="178">
        <v>8.1042408130539396</v>
      </c>
      <c r="CV14" s="178">
        <v>10.749517219330601</v>
      </c>
      <c r="CW14" s="178">
        <v>8.6100655753830306</v>
      </c>
      <c r="CX14" s="178">
        <v>8.4537569125611292</v>
      </c>
      <c r="CY14" s="178">
        <v>8.9077870091860607</v>
      </c>
      <c r="CZ14" s="178">
        <v>8.8639348959055102</v>
      </c>
      <c r="DA14" s="178">
        <v>9.4057895951052597</v>
      </c>
      <c r="DB14" s="178">
        <v>12.021729194674499</v>
      </c>
      <c r="DC14" s="178">
        <v>9.8901115841339404</v>
      </c>
      <c r="DD14" s="178">
        <v>9.6292705181132003</v>
      </c>
      <c r="DE14" s="178">
        <v>10.360276638624599</v>
      </c>
      <c r="DF14" s="178">
        <v>9.8989074967138908</v>
      </c>
      <c r="DG14" s="178">
        <v>10.780204263503901</v>
      </c>
      <c r="DH14" s="178">
        <v>10.014036497495701</v>
      </c>
      <c r="DI14" s="178">
        <v>11.3428708393887</v>
      </c>
      <c r="DJ14" s="178">
        <v>10.2066694694993</v>
      </c>
      <c r="DK14" s="178">
        <v>9.1181744345573907</v>
      </c>
      <c r="DL14" s="178">
        <v>11.828885926754801</v>
      </c>
      <c r="DM14" s="178">
        <v>11.1006948831127</v>
      </c>
      <c r="DN14" s="178">
        <v>11.140584140334401</v>
      </c>
      <c r="DO14" s="178">
        <v>9.97742698103945</v>
      </c>
      <c r="DP14" s="178">
        <v>13.106973582173699</v>
      </c>
      <c r="DQ14" s="178">
        <v>11.6280807744665</v>
      </c>
      <c r="DR14" s="178">
        <v>8.7171431399956898</v>
      </c>
      <c r="DS14" s="178">
        <v>9.6928744059684799</v>
      </c>
      <c r="DT14" s="178">
        <v>9.7905495454569103</v>
      </c>
      <c r="DU14" s="178">
        <v>9.4536545473621896</v>
      </c>
      <c r="DV14" s="178">
        <v>9.6798771326407795</v>
      </c>
      <c r="DW14" s="178">
        <v>9.4943884584561093</v>
      </c>
      <c r="DX14" s="178">
        <v>10.981619999999999</v>
      </c>
      <c r="DY14" s="178">
        <v>10.482849999999999</v>
      </c>
      <c r="DZ14" s="178">
        <v>10.44</v>
      </c>
      <c r="EA14" s="178">
        <v>12</v>
      </c>
      <c r="EB14" s="178">
        <v>11.41</v>
      </c>
      <c r="EC14" s="178">
        <v>11.38</v>
      </c>
      <c r="ED14" s="178">
        <v>10.030999427826099</v>
      </c>
      <c r="EE14" s="178">
        <v>8.22680110069523</v>
      </c>
      <c r="EF14" s="178">
        <v>9.6648852686768194</v>
      </c>
      <c r="EG14" s="178">
        <v>10.5222194998177</v>
      </c>
      <c r="EH14" s="178">
        <v>10.5480175795352</v>
      </c>
      <c r="EI14" s="178">
        <v>13.343731503249</v>
      </c>
      <c r="EJ14" s="178">
        <v>11.9409812838691</v>
      </c>
      <c r="EK14" s="178">
        <v>11.6406874570679</v>
      </c>
      <c r="EL14" s="178">
        <v>9.75335331873314</v>
      </c>
      <c r="EM14" s="178">
        <v>9.0126686651352692</v>
      </c>
      <c r="EN14" s="178">
        <v>12.603309790111901</v>
      </c>
      <c r="EO14" s="178">
        <v>10.302617097511201</v>
      </c>
      <c r="EP14" s="178">
        <v>11.542208200778401</v>
      </c>
      <c r="EQ14" s="178">
        <v>11.192625920144801</v>
      </c>
      <c r="ER14" s="178">
        <v>11.29430726248</v>
      </c>
      <c r="ES14" s="178">
        <v>11.7311077339523</v>
      </c>
      <c r="ET14" s="178">
        <v>10.736910346612399</v>
      </c>
      <c r="EU14" s="178">
        <v>11.445332400404601</v>
      </c>
      <c r="EV14" s="178">
        <v>10.3168148994133</v>
      </c>
      <c r="EW14" s="178">
        <v>7.9521913810629101</v>
      </c>
      <c r="EX14" s="178">
        <v>9.6351159939313202</v>
      </c>
      <c r="EY14" s="178">
        <v>10.8053657030768</v>
      </c>
      <c r="EZ14" s="178">
        <v>9.5500764844157793</v>
      </c>
      <c r="FA14" s="178">
        <v>10.210000000000001</v>
      </c>
      <c r="FB14" s="178">
        <v>12.07</v>
      </c>
      <c r="FC14" s="178">
        <v>12.65</v>
      </c>
      <c r="FD14" s="178">
        <v>12.19</v>
      </c>
      <c r="FE14" s="178">
        <v>13.11</v>
      </c>
      <c r="FF14" s="178">
        <v>10.9</v>
      </c>
      <c r="FG14" s="178">
        <v>12.8506552352877</v>
      </c>
      <c r="FH14" s="178">
        <v>10.4</v>
      </c>
      <c r="FI14" s="178">
        <v>11</v>
      </c>
      <c r="FJ14" s="178">
        <v>11.57</v>
      </c>
      <c r="FK14" s="178">
        <v>10.41</v>
      </c>
      <c r="FL14" s="178">
        <v>10.38</v>
      </c>
      <c r="FM14" s="178">
        <v>10.38</v>
      </c>
      <c r="FN14" s="178">
        <v>10.64</v>
      </c>
      <c r="FO14" s="178">
        <v>10.88</v>
      </c>
      <c r="FP14" s="178">
        <v>10.76</v>
      </c>
      <c r="FQ14" s="178">
        <v>11.02</v>
      </c>
      <c r="FR14" s="178">
        <v>12</v>
      </c>
      <c r="FS14" s="178">
        <v>12</v>
      </c>
      <c r="FT14" s="178">
        <v>12</v>
      </c>
      <c r="FU14" s="178">
        <v>12</v>
      </c>
      <c r="FV14" s="178">
        <v>12</v>
      </c>
      <c r="FW14" s="178">
        <v>12.94</v>
      </c>
      <c r="FX14" s="178">
        <v>12</v>
      </c>
      <c r="FY14" s="178">
        <v>12</v>
      </c>
      <c r="FZ14" s="178">
        <v>12.974761142686713</v>
      </c>
      <c r="GA14" s="178">
        <v>12</v>
      </c>
      <c r="GB14" s="178"/>
      <c r="GC14" s="178"/>
      <c r="GD14" s="178"/>
      <c r="GE14" s="178"/>
      <c r="GF14" s="178"/>
      <c r="GG14" s="178">
        <v>8.09</v>
      </c>
      <c r="GH14" s="178">
        <v>8.09</v>
      </c>
      <c r="GI14" s="178">
        <v>11.616422900433619</v>
      </c>
      <c r="GJ14" s="178">
        <v>9.8000000000000007</v>
      </c>
      <c r="GK14" s="178">
        <v>9.8000000000000007</v>
      </c>
      <c r="GL14" s="178">
        <v>8.5</v>
      </c>
      <c r="GM14" s="178">
        <v>8.1999999999999993</v>
      </c>
    </row>
    <row r="15" spans="2:195" ht="15" customHeight="1">
      <c r="B15" s="202" t="s">
        <v>248</v>
      </c>
      <c r="C15" s="178"/>
      <c r="D15" s="178"/>
      <c r="E15" s="178"/>
      <c r="F15" s="178"/>
      <c r="G15" s="178"/>
      <c r="H15" s="178">
        <v>10</v>
      </c>
      <c r="I15" s="178">
        <v>10.85</v>
      </c>
      <c r="J15" s="178">
        <v>11.43</v>
      </c>
      <c r="K15" s="178">
        <v>10.77</v>
      </c>
      <c r="L15" s="178">
        <v>10</v>
      </c>
      <c r="M15" s="178">
        <v>4.74</v>
      </c>
      <c r="N15" s="178">
        <v>8.69</v>
      </c>
      <c r="O15" s="178">
        <v>9.59</v>
      </c>
      <c r="P15" s="178">
        <v>9.35</v>
      </c>
      <c r="Q15" s="178">
        <v>5.44</v>
      </c>
      <c r="R15" s="178">
        <v>4.53</v>
      </c>
      <c r="S15" s="178">
        <v>9.01</v>
      </c>
      <c r="T15" s="178">
        <v>8.44</v>
      </c>
      <c r="U15" s="178">
        <v>5.73</v>
      </c>
      <c r="V15" s="178">
        <v>9.36</v>
      </c>
      <c r="W15" s="178">
        <v>10.119999999999999</v>
      </c>
      <c r="X15" s="178">
        <v>10.02</v>
      </c>
      <c r="Y15" s="178">
        <v>11.5</v>
      </c>
      <c r="Z15" s="178">
        <v>10.38</v>
      </c>
      <c r="AA15" s="178">
        <v>10</v>
      </c>
      <c r="AB15" s="178">
        <v>10.029999999999999</v>
      </c>
      <c r="AC15" s="178">
        <v>10.039999999999999</v>
      </c>
      <c r="AD15" s="178">
        <v>10.1</v>
      </c>
      <c r="AE15" s="178">
        <v>10.16</v>
      </c>
      <c r="AF15" s="178">
        <v>10.5</v>
      </c>
      <c r="AG15" s="178">
        <v>9.77</v>
      </c>
      <c r="AH15" s="178">
        <v>9.8000000000000007</v>
      </c>
      <c r="AI15" s="178">
        <v>10</v>
      </c>
      <c r="AJ15" s="178">
        <v>10.130000000000001</v>
      </c>
      <c r="AK15" s="178">
        <v>8.4700000000000006</v>
      </c>
      <c r="AL15" s="178">
        <v>10.119999999999999</v>
      </c>
      <c r="AM15" s="178">
        <v>6.6</v>
      </c>
      <c r="AN15" s="178">
        <v>9.59</v>
      </c>
      <c r="AO15" s="178">
        <v>9.52</v>
      </c>
      <c r="AP15" s="178">
        <v>9.6199999999999992</v>
      </c>
      <c r="AQ15" s="178">
        <v>9.57</v>
      </c>
      <c r="AR15" s="178">
        <v>10.72</v>
      </c>
      <c r="AS15" s="178">
        <v>8.8800000000000008</v>
      </c>
      <c r="AT15" s="178">
        <v>9.43</v>
      </c>
      <c r="AU15" s="178">
        <v>9</v>
      </c>
      <c r="AV15" s="178">
        <v>9.7100000000000009</v>
      </c>
      <c r="AW15" s="178">
        <v>9.98</v>
      </c>
      <c r="AX15" s="178">
        <v>8.5846079930719004</v>
      </c>
      <c r="AY15" s="178">
        <v>8.7679453537449898</v>
      </c>
      <c r="AZ15" s="178">
        <v>8.6275058336835695</v>
      </c>
      <c r="BA15" s="178">
        <v>10.112348286487</v>
      </c>
      <c r="BB15" s="178">
        <v>8.4</v>
      </c>
      <c r="BC15" s="178">
        <v>8.39</v>
      </c>
      <c r="BD15" s="178">
        <v>8.43</v>
      </c>
      <c r="BE15" s="178">
        <v>8.73</v>
      </c>
      <c r="BF15" s="178">
        <v>8.5</v>
      </c>
      <c r="BG15" s="178">
        <v>8.65</v>
      </c>
      <c r="BH15" s="178">
        <v>11.77</v>
      </c>
      <c r="BI15" s="178">
        <v>8.7899999999999991</v>
      </c>
      <c r="BJ15" s="178">
        <v>9.52</v>
      </c>
      <c r="BK15" s="178">
        <v>3.09</v>
      </c>
      <c r="BL15" s="178">
        <v>3.3</v>
      </c>
      <c r="BM15" s="178">
        <v>3.37</v>
      </c>
      <c r="BN15" s="178">
        <v>8.0500000000000007</v>
      </c>
      <c r="BO15" s="178">
        <v>3.33</v>
      </c>
      <c r="BP15" s="178">
        <v>8.17</v>
      </c>
      <c r="BQ15" s="178">
        <v>3.25</v>
      </c>
      <c r="BR15" s="178">
        <v>3.12</v>
      </c>
      <c r="BS15" s="178">
        <v>3.87</v>
      </c>
      <c r="BT15" s="178">
        <v>3.76</v>
      </c>
      <c r="BU15" s="178">
        <v>3.97</v>
      </c>
      <c r="BV15" s="178">
        <v>8.9650037892620507</v>
      </c>
      <c r="BW15" s="178">
        <v>8.3057707247279708</v>
      </c>
      <c r="BX15" s="178">
        <v>7.4356497306334504</v>
      </c>
      <c r="BY15" s="178">
        <v>7.9127861947132203</v>
      </c>
      <c r="BZ15" s="178">
        <v>8.4689566770916809</v>
      </c>
      <c r="CA15" s="178">
        <v>7.7802089057554298</v>
      </c>
      <c r="CB15" s="178">
        <v>7.9772157627441302</v>
      </c>
      <c r="CC15" s="178">
        <v>7.8677868747837802</v>
      </c>
      <c r="CD15" s="178">
        <v>8.0997088606754897</v>
      </c>
      <c r="CE15" s="178">
        <v>8.2221835930340408</v>
      </c>
      <c r="CF15" s="178">
        <v>8.4820964813280195</v>
      </c>
      <c r="CG15" s="178">
        <v>8.4876302134062698</v>
      </c>
      <c r="CH15" s="178">
        <v>8.4876302134062698</v>
      </c>
      <c r="CI15" s="178">
        <v>8.8172879443739092</v>
      </c>
      <c r="CJ15" s="178">
        <v>7.8622163941789101</v>
      </c>
      <c r="CK15" s="178">
        <v>8.4302174024044092</v>
      </c>
      <c r="CL15" s="178">
        <v>0.88965884902947701</v>
      </c>
      <c r="CM15" s="178">
        <v>7.6530878798323503</v>
      </c>
      <c r="CN15" s="178">
        <v>7.5831219016983198</v>
      </c>
      <c r="CO15" s="178">
        <v>7.4809113997210002</v>
      </c>
      <c r="CP15" s="178">
        <v>7.4822768464751501</v>
      </c>
      <c r="CQ15" s="178">
        <v>7.55540409474282</v>
      </c>
      <c r="CR15" s="178">
        <v>7.6578106288235102</v>
      </c>
      <c r="CS15" s="178">
        <v>7.6005300289372304</v>
      </c>
      <c r="CT15" s="178">
        <v>7.83597859088324</v>
      </c>
      <c r="CU15" s="178">
        <v>7.8065187854784499</v>
      </c>
      <c r="CV15" s="178">
        <v>9.2812175232116196</v>
      </c>
      <c r="CW15" s="178">
        <v>7.4948401161908702</v>
      </c>
      <c r="CX15" s="178">
        <v>7.8267487530084203</v>
      </c>
      <c r="CY15" s="178">
        <v>8.1260203378876295</v>
      </c>
      <c r="CZ15" s="178">
        <v>8.2871136741902998</v>
      </c>
      <c r="DA15" s="178">
        <v>10.2452654899029</v>
      </c>
      <c r="DB15" s="178">
        <v>8.5259749485397904</v>
      </c>
      <c r="DC15" s="178">
        <v>8.6657323730656106</v>
      </c>
      <c r="DD15" s="178">
        <v>8.6093478947640705</v>
      </c>
      <c r="DE15" s="178">
        <v>8.6374121481430794</v>
      </c>
      <c r="DF15" s="178">
        <v>8.5659470640843907</v>
      </c>
      <c r="DG15" s="178">
        <v>8.5919681787336</v>
      </c>
      <c r="DH15" s="178">
        <v>8.7178463576024807</v>
      </c>
      <c r="DI15" s="178">
        <v>8.7611024675760998</v>
      </c>
      <c r="DJ15" s="178">
        <v>9.0513307322023095</v>
      </c>
      <c r="DK15" s="178">
        <v>8.9117434129645705</v>
      </c>
      <c r="DL15" s="178">
        <v>8.9486574381273005</v>
      </c>
      <c r="DM15" s="178">
        <v>9.6310356551352303</v>
      </c>
      <c r="DN15" s="178">
        <v>9.2407529833623308</v>
      </c>
      <c r="DO15" s="178">
        <v>9.30859608473728</v>
      </c>
      <c r="DP15" s="178">
        <v>10.859071378617999</v>
      </c>
      <c r="DQ15" s="178">
        <v>9.8696225083315792</v>
      </c>
      <c r="DR15" s="178">
        <v>9.8635929377567795</v>
      </c>
      <c r="DS15" s="178">
        <v>9.8896096025946392</v>
      </c>
      <c r="DT15" s="178">
        <v>9.2450724237745092</v>
      </c>
      <c r="DU15" s="178">
        <v>9.5761622917157094</v>
      </c>
      <c r="DV15" s="178">
        <v>9.4278737943078195</v>
      </c>
      <c r="DW15" s="178">
        <v>14.0520351097259</v>
      </c>
      <c r="DX15" s="178">
        <v>13.623752007600499</v>
      </c>
      <c r="DY15" s="178">
        <v>9.4704499999999996</v>
      </c>
      <c r="DZ15" s="178">
        <v>9.6199999999999992</v>
      </c>
      <c r="EA15" s="178">
        <v>9.5399999999999991</v>
      </c>
      <c r="EB15" s="178">
        <v>11.53</v>
      </c>
      <c r="EC15" s="178">
        <v>11.32</v>
      </c>
      <c r="ED15" s="178">
        <v>10.418843094960099</v>
      </c>
      <c r="EE15" s="178">
        <v>10.9539112343535</v>
      </c>
      <c r="EF15" s="178">
        <v>11.256924948740901</v>
      </c>
      <c r="EG15" s="178">
        <v>10.6919391471467</v>
      </c>
      <c r="EH15" s="178">
        <v>11.0841632455005</v>
      </c>
      <c r="EI15" s="178">
        <v>11.301153341746801</v>
      </c>
      <c r="EJ15" s="178">
        <v>10.897387627493</v>
      </c>
      <c r="EK15" s="178">
        <v>11.4998019139768</v>
      </c>
      <c r="EL15" s="178">
        <v>9.6431918299976296</v>
      </c>
      <c r="EM15" s="178">
        <v>9.9673269151227792</v>
      </c>
      <c r="EN15" s="178">
        <v>11.2477392957771</v>
      </c>
      <c r="EO15" s="178">
        <v>9.9654916269498202</v>
      </c>
      <c r="EP15" s="178">
        <v>11.292950611122</v>
      </c>
      <c r="EQ15" s="178">
        <v>10.5141707409032</v>
      </c>
      <c r="ER15" s="178">
        <v>10.721241730881101</v>
      </c>
      <c r="ES15" s="178">
        <v>12.936054482320399</v>
      </c>
      <c r="ET15" s="178">
        <v>10.733659272946401</v>
      </c>
      <c r="EU15" s="178">
        <v>11.0079589887232</v>
      </c>
      <c r="EV15" s="178">
        <v>12.9862600458248</v>
      </c>
      <c r="EW15" s="178">
        <v>11.038654540209</v>
      </c>
      <c r="EX15" s="178">
        <v>11.234968344975099</v>
      </c>
      <c r="EY15" s="178">
        <v>11.712428378317</v>
      </c>
      <c r="EZ15" s="178">
        <v>10.2345886477795</v>
      </c>
      <c r="FA15" s="178">
        <v>10.3584531665235</v>
      </c>
      <c r="FB15" s="178">
        <v>9.83</v>
      </c>
      <c r="FC15" s="178">
        <v>8.7899999999999991</v>
      </c>
      <c r="FD15" s="178">
        <v>10.34</v>
      </c>
      <c r="FE15" s="178">
        <v>10.25</v>
      </c>
      <c r="FF15" s="178">
        <v>9.68</v>
      </c>
      <c r="FG15" s="178">
        <v>9.5841189353889202</v>
      </c>
      <c r="FH15" s="178">
        <v>9.98621199761625</v>
      </c>
      <c r="FI15" s="178">
        <v>9.5090937390736094</v>
      </c>
      <c r="FJ15" s="178">
        <v>10.43</v>
      </c>
      <c r="FK15" s="178">
        <v>9.6999999999999993</v>
      </c>
      <c r="FL15" s="178">
        <v>9.5399999999999991</v>
      </c>
      <c r="FM15" s="178">
        <v>8.44</v>
      </c>
      <c r="FN15" s="178">
        <v>10.029999999999999</v>
      </c>
      <c r="FO15" s="178">
        <v>8.6</v>
      </c>
      <c r="FP15" s="178">
        <v>8.2100000000000009</v>
      </c>
      <c r="FQ15" s="178">
        <v>8.36</v>
      </c>
      <c r="FR15" s="178">
        <v>8.92</v>
      </c>
      <c r="FS15" s="178">
        <v>8.3800000000000008</v>
      </c>
      <c r="FT15" s="178">
        <v>8.5738578154486103</v>
      </c>
      <c r="FU15" s="178">
        <v>9.08</v>
      </c>
      <c r="FV15" s="178">
        <v>7.68</v>
      </c>
      <c r="FW15" s="178">
        <v>9.2402584169380209</v>
      </c>
      <c r="FX15" s="178">
        <v>8.4168635938981904</v>
      </c>
      <c r="FY15" s="178">
        <v>8.5689776559372284</v>
      </c>
      <c r="FZ15" s="178">
        <v>9.7602865421318779</v>
      </c>
      <c r="GA15" s="178">
        <v>8.0542066626644822</v>
      </c>
      <c r="GB15" s="178">
        <v>8.3800000000000008</v>
      </c>
      <c r="GC15" s="178">
        <v>8.39</v>
      </c>
      <c r="GD15" s="178">
        <v>8.08</v>
      </c>
      <c r="GE15" s="178">
        <v>8.36</v>
      </c>
      <c r="GF15" s="178">
        <v>7.85</v>
      </c>
      <c r="GG15" s="178">
        <v>9.14</v>
      </c>
      <c r="GH15" s="178">
        <v>9.30439001615877</v>
      </c>
      <c r="GI15" s="178">
        <v>8.4745255340335337</v>
      </c>
      <c r="GJ15" s="178">
        <v>8.16</v>
      </c>
      <c r="GK15" s="178">
        <v>8.73</v>
      </c>
      <c r="GL15" s="178">
        <v>9</v>
      </c>
      <c r="GM15" s="178">
        <v>8.77</v>
      </c>
    </row>
    <row r="16" spans="2:195" ht="15" customHeight="1">
      <c r="B16" s="204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</row>
    <row r="17" spans="2:195" ht="15" customHeight="1">
      <c r="B17" s="200" t="s">
        <v>250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</row>
    <row r="18" spans="2:195" ht="15" customHeight="1">
      <c r="B18" s="201" t="s">
        <v>245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</row>
    <row r="19" spans="2:195" ht="15" customHeight="1">
      <c r="B19" s="202" t="s">
        <v>246</v>
      </c>
      <c r="C19" s="178"/>
      <c r="D19" s="178"/>
      <c r="E19" s="178"/>
      <c r="F19" s="178"/>
      <c r="G19" s="178"/>
      <c r="H19" s="178">
        <v>60</v>
      </c>
      <c r="I19" s="178">
        <v>65.44</v>
      </c>
      <c r="J19" s="178">
        <v>85.95</v>
      </c>
      <c r="K19" s="178">
        <v>66.77</v>
      </c>
      <c r="L19" s="178">
        <v>55.43</v>
      </c>
      <c r="M19" s="178">
        <v>70.91</v>
      </c>
      <c r="N19" s="178">
        <v>83.53</v>
      </c>
      <c r="O19" s="178">
        <v>80.7030970395125</v>
      </c>
      <c r="P19" s="178">
        <v>74.831624692665301</v>
      </c>
      <c r="Q19" s="178">
        <v>78.625147616851606</v>
      </c>
      <c r="R19" s="178">
        <v>90.216219288351496</v>
      </c>
      <c r="S19" s="178">
        <v>90.211271986496996</v>
      </c>
      <c r="T19" s="178">
        <v>86.823475041520794</v>
      </c>
      <c r="U19" s="178">
        <v>81.391734133671903</v>
      </c>
      <c r="V19" s="178">
        <v>82.362687707346694</v>
      </c>
      <c r="W19" s="178">
        <v>82.9545651680193</v>
      </c>
      <c r="X19" s="178">
        <v>80.868340586374302</v>
      </c>
      <c r="Y19" s="178">
        <v>81.374992824615205</v>
      </c>
      <c r="Z19" s="178">
        <v>84.29</v>
      </c>
      <c r="AA19" s="178">
        <v>82.166448448931504</v>
      </c>
      <c r="AB19" s="178">
        <v>82.631791662678694</v>
      </c>
      <c r="AC19" s="178">
        <v>81.628025499981106</v>
      </c>
      <c r="AD19" s="178">
        <v>80.095857462477795</v>
      </c>
      <c r="AE19" s="178">
        <v>82.042854496559599</v>
      </c>
      <c r="AF19" s="178">
        <v>82.3</v>
      </c>
      <c r="AG19" s="178">
        <v>95.41</v>
      </c>
      <c r="AH19" s="178">
        <v>102.09</v>
      </c>
      <c r="AI19" s="178">
        <v>101.34</v>
      </c>
      <c r="AJ19" s="178">
        <v>99.09</v>
      </c>
      <c r="AK19" s="178">
        <v>91.48</v>
      </c>
      <c r="AL19" s="178">
        <v>103.44</v>
      </c>
      <c r="AM19" s="178">
        <v>83.93</v>
      </c>
      <c r="AN19" s="178">
        <v>83.11</v>
      </c>
      <c r="AO19" s="178">
        <v>82.96</v>
      </c>
      <c r="AP19" s="178">
        <v>81.540000000000006</v>
      </c>
      <c r="AQ19" s="178">
        <v>71.23</v>
      </c>
      <c r="AR19" s="178">
        <v>79.41</v>
      </c>
      <c r="AS19" s="178">
        <v>79.75</v>
      </c>
      <c r="AT19" s="178">
        <v>81.739999999999995</v>
      </c>
      <c r="AU19" s="178">
        <v>73.97</v>
      </c>
      <c r="AV19" s="178">
        <v>70.75</v>
      </c>
      <c r="AW19" s="178">
        <v>98.25</v>
      </c>
      <c r="AX19" s="178">
        <v>70.02</v>
      </c>
      <c r="AY19" s="178">
        <v>88.74</v>
      </c>
      <c r="AZ19" s="178">
        <v>76.689067759604995</v>
      </c>
      <c r="BA19" s="178">
        <v>72.569999999999993</v>
      </c>
      <c r="BB19" s="178">
        <v>71.62</v>
      </c>
      <c r="BC19" s="178">
        <v>72.94</v>
      </c>
      <c r="BD19" s="178">
        <v>71.52</v>
      </c>
      <c r="BE19" s="178">
        <v>84.7</v>
      </c>
      <c r="BF19" s="178">
        <v>80.239999999999995</v>
      </c>
      <c r="BG19" s="178">
        <v>82.75</v>
      </c>
      <c r="BH19" s="178">
        <v>69.319999999999993</v>
      </c>
      <c r="BI19" s="178">
        <v>66.19</v>
      </c>
      <c r="BJ19" s="178">
        <v>55.89</v>
      </c>
      <c r="BK19" s="178">
        <v>24.14</v>
      </c>
      <c r="BL19" s="178">
        <v>26.43</v>
      </c>
      <c r="BM19" s="178">
        <v>28.45</v>
      </c>
      <c r="BN19" s="178">
        <v>35.79</v>
      </c>
      <c r="BO19" s="178">
        <v>33.99</v>
      </c>
      <c r="BP19" s="178">
        <v>22.95</v>
      </c>
      <c r="BQ19" s="178">
        <v>32.659999999999997</v>
      </c>
      <c r="BR19" s="178">
        <v>27.35</v>
      </c>
      <c r="BS19" s="178">
        <v>19.809999999999999</v>
      </c>
      <c r="BT19" s="178">
        <v>17.52</v>
      </c>
      <c r="BU19" s="178">
        <v>13.97</v>
      </c>
      <c r="BV19" s="178">
        <v>20.005780972090498</v>
      </c>
      <c r="BW19" s="178">
        <v>15.235088624229601</v>
      </c>
      <c r="BX19" s="178">
        <v>17.149120743959699</v>
      </c>
      <c r="BY19" s="178">
        <v>19.100953750785099</v>
      </c>
      <c r="BZ19" s="178">
        <v>15.0346811384813</v>
      </c>
      <c r="CA19" s="178">
        <v>18.1429230153839</v>
      </c>
      <c r="CB19" s="178">
        <v>19.200561329886401</v>
      </c>
      <c r="CC19" s="178">
        <v>17.408070496292002</v>
      </c>
      <c r="CD19" s="178">
        <v>13.933298569762901</v>
      </c>
      <c r="CE19" s="178">
        <v>14.0709545531461</v>
      </c>
      <c r="CF19" s="178">
        <v>12.877910030890201</v>
      </c>
      <c r="CG19" s="178">
        <v>14.3341590940631</v>
      </c>
      <c r="CH19" s="178">
        <v>14.3341590940631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16.3217027083532</v>
      </c>
      <c r="CQ19" s="178">
        <v>14.4128369932388</v>
      </c>
      <c r="CR19" s="178">
        <v>15.099115206659199</v>
      </c>
      <c r="CS19" s="178">
        <v>16.380789901049098</v>
      </c>
      <c r="CT19" s="178">
        <v>14.298414536392899</v>
      </c>
      <c r="CU19" s="178">
        <v>16.315154773015799</v>
      </c>
      <c r="CV19" s="178">
        <v>16.3238979149599</v>
      </c>
      <c r="CW19" s="178">
        <v>15.994968297373401</v>
      </c>
      <c r="CX19" s="178">
        <v>16.473271690801202</v>
      </c>
      <c r="CY19" s="178">
        <v>17.1558928174851</v>
      </c>
      <c r="CZ19" s="178">
        <v>18.840089331823901</v>
      </c>
      <c r="DA19" s="178">
        <v>18.879670542661199</v>
      </c>
      <c r="DB19" s="178">
        <v>19.934216248852401</v>
      </c>
      <c r="DC19" s="178">
        <v>19.608934587677702</v>
      </c>
      <c r="DD19" s="178">
        <v>21.289856598702599</v>
      </c>
      <c r="DE19" s="178">
        <v>20.493052679426299</v>
      </c>
      <c r="DF19" s="178">
        <v>19.197373888731299</v>
      </c>
      <c r="DG19" s="178">
        <v>20.479369455851899</v>
      </c>
      <c r="DH19" s="178">
        <v>20.815385248246098</v>
      </c>
      <c r="DI19" s="178">
        <v>20.781582705140298</v>
      </c>
      <c r="DJ19" s="178">
        <v>17.9300130490554</v>
      </c>
      <c r="DK19" s="178">
        <v>21.3572381650973</v>
      </c>
      <c r="DL19" s="178">
        <v>21.913003451255499</v>
      </c>
      <c r="DM19" s="178">
        <v>20.973907340576201</v>
      </c>
      <c r="DN19" s="178">
        <v>20.369397597547199</v>
      </c>
      <c r="DO19" s="178">
        <v>21.3114581317604</v>
      </c>
      <c r="DP19" s="178">
        <v>29.838483837555</v>
      </c>
      <c r="DQ19" s="178">
        <v>24.571171545998801</v>
      </c>
      <c r="DR19" s="178">
        <v>19.422134251290199</v>
      </c>
      <c r="DS19" s="178">
        <v>19.464611816504299</v>
      </c>
      <c r="DT19" s="178">
        <v>18.879328982361201</v>
      </c>
      <c r="DU19" s="178">
        <v>21.447847262350201</v>
      </c>
      <c r="DV19" s="178">
        <v>19.813773523797099</v>
      </c>
      <c r="DW19" s="178">
        <v>11.9420560227694</v>
      </c>
      <c r="DX19" s="178">
        <v>17.562950000000001</v>
      </c>
      <c r="DY19" s="178">
        <v>16.376539999999999</v>
      </c>
      <c r="DZ19" s="178">
        <v>20.37</v>
      </c>
      <c r="EA19" s="178">
        <v>16.29</v>
      </c>
      <c r="EB19" s="178">
        <v>21.11</v>
      </c>
      <c r="EC19" s="178">
        <v>18.32</v>
      </c>
      <c r="ED19" s="178">
        <v>19.084675766188202</v>
      </c>
      <c r="EE19" s="178">
        <v>19.022697891577501</v>
      </c>
      <c r="EF19" s="178">
        <v>19.150219952284399</v>
      </c>
      <c r="EG19" s="178">
        <v>19.065526962046501</v>
      </c>
      <c r="EH19" s="178">
        <v>16.255014692623401</v>
      </c>
      <c r="EI19" s="178">
        <v>11.002236249130499</v>
      </c>
      <c r="EJ19" s="178">
        <v>18.240232727117299</v>
      </c>
      <c r="EK19" s="178">
        <v>18.346949682080702</v>
      </c>
      <c r="EL19" s="178">
        <v>17.558134362113599</v>
      </c>
      <c r="EM19" s="178">
        <v>16.001053562698299</v>
      </c>
      <c r="EN19" s="178">
        <v>16.704645707745001</v>
      </c>
      <c r="EO19" s="178">
        <v>16.492976593296898</v>
      </c>
      <c r="EP19" s="178">
        <v>17.209886024487499</v>
      </c>
      <c r="EQ19" s="178">
        <v>17.296306716360601</v>
      </c>
      <c r="ER19" s="178">
        <v>17.011000582636999</v>
      </c>
      <c r="ES19" s="178">
        <v>16.890231190426299</v>
      </c>
      <c r="ET19" s="178">
        <v>16.828691484702301</v>
      </c>
      <c r="EU19" s="178">
        <v>16.890526080691298</v>
      </c>
      <c r="EV19" s="178">
        <v>16.891035655666599</v>
      </c>
      <c r="EW19" s="178">
        <v>16.802008543754901</v>
      </c>
      <c r="EX19" s="178">
        <v>16.071809328200398</v>
      </c>
      <c r="EY19" s="178">
        <v>14.9654763240104</v>
      </c>
      <c r="EZ19" s="178">
        <v>16.071809328200398</v>
      </c>
      <c r="FA19" s="178">
        <v>15.0141552252298</v>
      </c>
      <c r="FB19" s="178">
        <v>14.98</v>
      </c>
      <c r="FC19" s="178">
        <v>14.99</v>
      </c>
      <c r="FD19" s="178">
        <v>14.88</v>
      </c>
      <c r="FE19" s="178">
        <v>15.32</v>
      </c>
      <c r="FF19" s="178">
        <v>14.51</v>
      </c>
      <c r="FG19" s="178">
        <v>14.9733264576655</v>
      </c>
      <c r="FH19" s="178">
        <v>15.058027734342099</v>
      </c>
      <c r="FI19" s="178">
        <v>14.977597471591199</v>
      </c>
      <c r="FJ19" s="178">
        <v>14.92</v>
      </c>
      <c r="FK19" s="178">
        <v>14.99</v>
      </c>
      <c r="FL19" s="178">
        <v>14.96</v>
      </c>
      <c r="FM19" s="178">
        <v>14.94</v>
      </c>
      <c r="FN19" s="178">
        <v>14.91</v>
      </c>
      <c r="FO19" s="178">
        <v>15.08</v>
      </c>
      <c r="FP19" s="178">
        <v>14.6</v>
      </c>
      <c r="FQ19" s="178">
        <v>14.11</v>
      </c>
      <c r="FR19" s="178">
        <v>13.95</v>
      </c>
      <c r="FS19" s="178">
        <v>14.75</v>
      </c>
      <c r="FT19" s="178">
        <v>14.123348977903708</v>
      </c>
      <c r="FU19" s="178">
        <v>14.63</v>
      </c>
      <c r="FV19" s="178">
        <v>16.239999999999998</v>
      </c>
      <c r="FW19" s="178">
        <v>17.177385257084499</v>
      </c>
      <c r="FX19" s="178">
        <v>18.050653150690795</v>
      </c>
      <c r="FY19" s="178">
        <v>19.552715722605665</v>
      </c>
      <c r="FZ19" s="178">
        <v>16.455387793054435</v>
      </c>
      <c r="GA19" s="178">
        <v>17.600000000000001</v>
      </c>
      <c r="GB19" s="178">
        <v>17.57</v>
      </c>
      <c r="GC19" s="178">
        <v>16.73</v>
      </c>
      <c r="GD19" s="178">
        <v>17.73</v>
      </c>
      <c r="GE19" s="178">
        <v>19.53</v>
      </c>
      <c r="GF19" s="178">
        <v>19.055421165394208</v>
      </c>
      <c r="GG19" s="178">
        <v>22.64</v>
      </c>
      <c r="GH19" s="178">
        <v>22.610326998961739</v>
      </c>
      <c r="GI19" s="178">
        <v>22.526195142016341</v>
      </c>
      <c r="GJ19" s="178">
        <v>21.14</v>
      </c>
      <c r="GK19" s="178">
        <v>20.79</v>
      </c>
      <c r="GL19" s="178">
        <v>20.21</v>
      </c>
      <c r="GM19" s="178">
        <v>22.83</v>
      </c>
    </row>
    <row r="20" spans="2:195" ht="15" customHeight="1">
      <c r="B20" s="202" t="s">
        <v>247</v>
      </c>
      <c r="C20" s="178"/>
      <c r="D20" s="178"/>
      <c r="E20" s="178"/>
      <c r="F20" s="178"/>
      <c r="G20" s="178"/>
      <c r="H20" s="178">
        <v>46.6</v>
      </c>
      <c r="I20" s="178">
        <v>18.62</v>
      </c>
      <c r="J20" s="178">
        <v>28.54</v>
      </c>
      <c r="K20" s="178">
        <v>39.42</v>
      </c>
      <c r="L20" s="178">
        <v>69.040000000000006</v>
      </c>
      <c r="M20" s="178">
        <v>69.239999999999995</v>
      </c>
      <c r="N20" s="178">
        <v>48.4</v>
      </c>
      <c r="O20" s="178">
        <v>98.0762328319163</v>
      </c>
      <c r="P20" s="178">
        <v>76.503570300158003</v>
      </c>
      <c r="Q20" s="178">
        <v>81.301414498610796</v>
      </c>
      <c r="R20" s="178">
        <v>74.7236355690941</v>
      </c>
      <c r="S20" s="178">
        <v>86.9005600408628</v>
      </c>
      <c r="T20" s="178">
        <v>67.964026509598995</v>
      </c>
      <c r="U20" s="178">
        <v>95.300620930890105</v>
      </c>
      <c r="V20" s="178">
        <v>97.344923076900997</v>
      </c>
      <c r="W20" s="178">
        <v>84.101528034540294</v>
      </c>
      <c r="X20" s="178">
        <v>91.645661108035995</v>
      </c>
      <c r="Y20" s="178">
        <v>74.411364911298904</v>
      </c>
      <c r="Z20" s="178">
        <v>80.69</v>
      </c>
      <c r="AA20" s="178">
        <v>75.211401750612197</v>
      </c>
      <c r="AB20" s="178">
        <v>72.742227247630595</v>
      </c>
      <c r="AC20" s="178">
        <v>75.032093113629998</v>
      </c>
      <c r="AD20" s="178">
        <v>76.725367039798996</v>
      </c>
      <c r="AE20" s="178">
        <v>75.223608743708596</v>
      </c>
      <c r="AF20" s="178">
        <v>101.41</v>
      </c>
      <c r="AG20" s="178">
        <v>83.21</v>
      </c>
      <c r="AH20" s="178">
        <v>70.900000000000006</v>
      </c>
      <c r="AI20" s="178">
        <v>78.650000000000006</v>
      </c>
      <c r="AJ20" s="178">
        <v>83.35</v>
      </c>
      <c r="AK20" s="178">
        <v>67.63</v>
      </c>
      <c r="AL20" s="178">
        <v>68.400000000000006</v>
      </c>
      <c r="AM20" s="178">
        <v>69.83</v>
      </c>
      <c r="AN20" s="178">
        <v>68.11</v>
      </c>
      <c r="AO20" s="178">
        <v>69.64</v>
      </c>
      <c r="AP20" s="178">
        <v>67.81</v>
      </c>
      <c r="AQ20" s="178">
        <v>82.06</v>
      </c>
      <c r="AR20" s="178">
        <v>72.36</v>
      </c>
      <c r="AS20" s="178">
        <v>66.709999999999994</v>
      </c>
      <c r="AT20" s="178">
        <v>71.63</v>
      </c>
      <c r="AU20" s="178">
        <v>105.7</v>
      </c>
      <c r="AV20" s="178">
        <v>102.65</v>
      </c>
      <c r="AW20" s="178">
        <v>60.62</v>
      </c>
      <c r="AX20" s="178">
        <v>59.87</v>
      </c>
      <c r="AY20" s="178">
        <v>53.55</v>
      </c>
      <c r="AZ20" s="178">
        <v>55.225651744416503</v>
      </c>
      <c r="BA20" s="178">
        <v>58.726837092260098</v>
      </c>
      <c r="BB20" s="178">
        <v>61.15</v>
      </c>
      <c r="BC20" s="178">
        <v>80.3</v>
      </c>
      <c r="BD20" s="178">
        <v>59.02</v>
      </c>
      <c r="BE20" s="178">
        <v>65.47</v>
      </c>
      <c r="BF20" s="178">
        <v>55.96</v>
      </c>
      <c r="BG20" s="178">
        <v>37.979999999999997</v>
      </c>
      <c r="BH20" s="178">
        <v>52.17</v>
      </c>
      <c r="BI20" s="178">
        <v>44.64</v>
      </c>
      <c r="BJ20" s="178">
        <v>42.53</v>
      </c>
      <c r="BK20" s="178">
        <v>25.77</v>
      </c>
      <c r="BL20" s="178">
        <v>25.84</v>
      </c>
      <c r="BM20" s="178">
        <v>24.71</v>
      </c>
      <c r="BN20" s="178">
        <v>25.04</v>
      </c>
      <c r="BO20" s="178">
        <v>14.81</v>
      </c>
      <c r="BP20" s="178">
        <v>24.81</v>
      </c>
      <c r="BQ20" s="178">
        <v>31.72</v>
      </c>
      <c r="BR20" s="178">
        <v>31.84</v>
      </c>
      <c r="BS20" s="178">
        <v>31.82</v>
      </c>
      <c r="BT20" s="178">
        <v>32.33</v>
      </c>
      <c r="BU20" s="178">
        <v>31.55</v>
      </c>
      <c r="BV20" s="178">
        <v>21.613445747686399</v>
      </c>
      <c r="BW20" s="178">
        <v>13.2348922749678</v>
      </c>
      <c r="BX20" s="178">
        <v>16.217176590421801</v>
      </c>
      <c r="BY20" s="178">
        <v>13.3055247821561</v>
      </c>
      <c r="BZ20" s="178">
        <v>13.302300770027101</v>
      </c>
      <c r="CA20" s="178">
        <v>13.0927995900642</v>
      </c>
      <c r="CB20" s="178">
        <v>8.6584289933402108</v>
      </c>
      <c r="CC20" s="178">
        <v>12.647216016248899</v>
      </c>
      <c r="CD20" s="178">
        <v>13.313564955994201</v>
      </c>
      <c r="CE20" s="178">
        <v>14.2076513712757</v>
      </c>
      <c r="CF20" s="178">
        <v>12.175486958290399</v>
      </c>
      <c r="CG20" s="178">
        <v>11.956581239353101</v>
      </c>
      <c r="CH20" s="178">
        <v>11.956581239353101</v>
      </c>
      <c r="CI20" s="178">
        <v>13.125511788041701</v>
      </c>
      <c r="CJ20" s="178">
        <v>13.6367000554577</v>
      </c>
      <c r="CK20" s="178">
        <v>11.789006003289201</v>
      </c>
      <c r="CL20" s="178">
        <v>12.960492667902701</v>
      </c>
      <c r="CM20" s="178">
        <v>14.074367432533601</v>
      </c>
      <c r="CN20" s="178">
        <v>12.510117864102099</v>
      </c>
      <c r="CO20" s="178">
        <v>14.8862219232788</v>
      </c>
      <c r="CP20" s="178">
        <v>14.0698460611942</v>
      </c>
      <c r="CQ20" s="178">
        <v>14.4835556495318</v>
      </c>
      <c r="CR20" s="178">
        <v>11.951638760092999</v>
      </c>
      <c r="CS20" s="178">
        <v>12.4094051729562</v>
      </c>
      <c r="CT20" s="178">
        <v>13.310643421890299</v>
      </c>
      <c r="CU20" s="178">
        <v>12.8134088491145</v>
      </c>
      <c r="CV20" s="178">
        <v>13.5254754827574</v>
      </c>
      <c r="CW20" s="178">
        <v>12.2956347352458</v>
      </c>
      <c r="CX20" s="178">
        <v>11.468624703967899</v>
      </c>
      <c r="CY20" s="178">
        <v>18.572591524896101</v>
      </c>
      <c r="CZ20" s="178">
        <v>18.381128120796401</v>
      </c>
      <c r="DA20" s="178">
        <v>17.881905922207299</v>
      </c>
      <c r="DB20" s="178">
        <v>19.800384631361698</v>
      </c>
      <c r="DC20" s="178">
        <v>18.074283598267002</v>
      </c>
      <c r="DD20" s="178">
        <v>18.452197216992602</v>
      </c>
      <c r="DE20" s="178">
        <v>20.208254456142999</v>
      </c>
      <c r="DF20" s="178">
        <v>19.860954344255902</v>
      </c>
      <c r="DG20" s="178">
        <v>15.425259871741</v>
      </c>
      <c r="DH20" s="178">
        <v>20.309722794598901</v>
      </c>
      <c r="DI20" s="178">
        <v>14.685163780379799</v>
      </c>
      <c r="DJ20" s="178">
        <v>19.835016573511599</v>
      </c>
      <c r="DK20" s="178">
        <v>19.749298731417198</v>
      </c>
      <c r="DL20" s="178">
        <v>19.870235469776301</v>
      </c>
      <c r="DM20" s="178">
        <v>18.7970955908681</v>
      </c>
      <c r="DN20" s="178">
        <v>18.872767333241299</v>
      </c>
      <c r="DO20" s="178">
        <v>22.435300695033298</v>
      </c>
      <c r="DP20" s="178">
        <v>24.0769282882049</v>
      </c>
      <c r="DQ20" s="178">
        <v>20.440875756427001</v>
      </c>
      <c r="DR20" s="178">
        <v>24.323912881351202</v>
      </c>
      <c r="DS20" s="178">
        <v>16.640828882422198</v>
      </c>
      <c r="DT20" s="178">
        <v>13.953475946999699</v>
      </c>
      <c r="DU20" s="178">
        <v>16.103539547176801</v>
      </c>
      <c r="DV20" s="178">
        <v>15.168547418640699</v>
      </c>
      <c r="DW20" s="178">
        <v>14.0234398153463</v>
      </c>
      <c r="DX20" s="178">
        <v>15.219513897788399</v>
      </c>
      <c r="DY20" s="178">
        <v>14.177720000000001</v>
      </c>
      <c r="DZ20" s="178">
        <v>13.76</v>
      </c>
      <c r="EA20" s="178">
        <v>15.78</v>
      </c>
      <c r="EB20" s="178">
        <v>16.14</v>
      </c>
      <c r="EC20" s="178">
        <v>14.53</v>
      </c>
      <c r="ED20" s="178">
        <v>13.1014484559759</v>
      </c>
      <c r="EE20" s="178">
        <v>14.488522301262</v>
      </c>
      <c r="EF20" s="178">
        <v>14.689614860011</v>
      </c>
      <c r="EG20" s="178">
        <v>16.325886977421899</v>
      </c>
      <c r="EH20" s="178">
        <v>12.492786606074899</v>
      </c>
      <c r="EI20" s="178">
        <v>16.4037885136824</v>
      </c>
      <c r="EJ20" s="178">
        <v>12.440532580737001</v>
      </c>
      <c r="EK20" s="178">
        <v>14.398487094962601</v>
      </c>
      <c r="EL20" s="178">
        <v>13.9775418631222</v>
      </c>
      <c r="EM20" s="178">
        <v>14.2417178625948</v>
      </c>
      <c r="EN20" s="178">
        <v>14.5206767937806</v>
      </c>
      <c r="EO20" s="178">
        <v>13.784476767340699</v>
      </c>
      <c r="EP20" s="178">
        <v>12.821165724176399</v>
      </c>
      <c r="EQ20" s="178">
        <v>14.2227764658751</v>
      </c>
      <c r="ER20" s="178">
        <v>12.7271193836739</v>
      </c>
      <c r="ES20" s="178">
        <v>12.427002343467199</v>
      </c>
      <c r="ET20" s="178">
        <v>12.5346712893238</v>
      </c>
      <c r="EU20" s="178">
        <v>12.1775495633012</v>
      </c>
      <c r="EV20" s="178">
        <v>12.1972511136502</v>
      </c>
      <c r="EW20" s="178">
        <v>12.3621970772145</v>
      </c>
      <c r="EX20" s="178">
        <v>12.8081708238792</v>
      </c>
      <c r="EY20" s="178">
        <v>13.4455849968962</v>
      </c>
      <c r="EZ20" s="178">
        <v>13.3521032616973</v>
      </c>
      <c r="FA20" s="178">
        <v>13.598502920848199</v>
      </c>
      <c r="FB20" s="178">
        <v>13.64</v>
      </c>
      <c r="FC20" s="178">
        <v>13.57</v>
      </c>
      <c r="FD20" s="178">
        <v>13.47</v>
      </c>
      <c r="FE20" s="178">
        <v>12.7</v>
      </c>
      <c r="FF20" s="178">
        <v>13.55</v>
      </c>
      <c r="FG20" s="178">
        <v>13.383646110045101</v>
      </c>
      <c r="FH20" s="178">
        <v>13.3695802841714</v>
      </c>
      <c r="FI20" s="178">
        <v>13.2359435029728</v>
      </c>
      <c r="FJ20" s="178">
        <v>13.82</v>
      </c>
      <c r="FK20" s="178">
        <v>13.31</v>
      </c>
      <c r="FL20" s="178">
        <v>13.4</v>
      </c>
      <c r="FM20" s="178">
        <v>13.53</v>
      </c>
      <c r="FN20" s="178">
        <v>13.59</v>
      </c>
      <c r="FO20" s="178">
        <v>13.94</v>
      </c>
      <c r="FP20" s="178">
        <v>10.96</v>
      </c>
      <c r="FQ20" s="178">
        <v>12.48</v>
      </c>
      <c r="FR20" s="178">
        <v>14.02</v>
      </c>
      <c r="FS20" s="178">
        <v>12.36</v>
      </c>
      <c r="FT20" s="178">
        <v>11.979850323642761</v>
      </c>
      <c r="FU20" s="178">
        <v>13.01</v>
      </c>
      <c r="FV20" s="178">
        <v>12.79</v>
      </c>
      <c r="FW20" s="178">
        <v>15.343871372860001</v>
      </c>
      <c r="FX20" s="178">
        <v>15.324121803133837</v>
      </c>
      <c r="FY20" s="178">
        <v>15.360526715104077</v>
      </c>
      <c r="FZ20" s="178">
        <v>14.643003872449848</v>
      </c>
      <c r="GA20" s="178">
        <v>15.349064971454563</v>
      </c>
      <c r="GB20" s="178">
        <v>15.17</v>
      </c>
      <c r="GC20" s="178">
        <v>17.190000000000001</v>
      </c>
      <c r="GD20" s="178">
        <v>16.29</v>
      </c>
      <c r="GE20" s="178">
        <v>17.82</v>
      </c>
      <c r="GF20" s="178">
        <v>15.410959695883058</v>
      </c>
      <c r="GG20" s="178">
        <v>15.62</v>
      </c>
      <c r="GH20" s="178">
        <v>15.504944395156</v>
      </c>
      <c r="GI20" s="178">
        <v>16.918199207469403</v>
      </c>
      <c r="GJ20" s="178">
        <v>15.48</v>
      </c>
      <c r="GK20" s="178">
        <v>14.46</v>
      </c>
      <c r="GL20" s="178">
        <v>15.94</v>
      </c>
      <c r="GM20" s="178">
        <v>15.99</v>
      </c>
    </row>
    <row r="21" spans="2:195" ht="15" customHeight="1">
      <c r="B21" s="202" t="s">
        <v>248</v>
      </c>
      <c r="C21" s="178"/>
      <c r="D21" s="178"/>
      <c r="E21" s="178"/>
      <c r="F21" s="178"/>
      <c r="G21" s="178"/>
      <c r="H21" s="178"/>
      <c r="I21" s="178"/>
      <c r="J21" s="178">
        <v>38.630000000000003</v>
      </c>
      <c r="K21" s="178">
        <v>27.56</v>
      </c>
      <c r="L21" s="178">
        <v>25.72</v>
      </c>
      <c r="M21" s="178">
        <v>23.07</v>
      </c>
      <c r="N21" s="178">
        <v>23.42</v>
      </c>
      <c r="O21" s="178">
        <v>83.352999377722497</v>
      </c>
      <c r="P21" s="178">
        <v>91.95</v>
      </c>
      <c r="Q21" s="178">
        <v>81.321201098146901</v>
      </c>
      <c r="R21" s="178">
        <v>76.826847703573094</v>
      </c>
      <c r="S21" s="178">
        <v>73.8853293081538</v>
      </c>
      <c r="T21" s="178">
        <v>78.493622038149397</v>
      </c>
      <c r="U21" s="178">
        <v>80.262051292209904</v>
      </c>
      <c r="V21" s="178">
        <v>87.663906123532897</v>
      </c>
      <c r="W21" s="178">
        <v>91.873733795908706</v>
      </c>
      <c r="X21" s="178">
        <v>87.9976226552524</v>
      </c>
      <c r="Y21" s="178">
        <v>76.045979434697202</v>
      </c>
      <c r="Z21" s="178">
        <v>80.09</v>
      </c>
      <c r="AA21" s="178">
        <v>81.728584720411604</v>
      </c>
      <c r="AB21" s="178">
        <v>82.143447047233906</v>
      </c>
      <c r="AC21" s="178">
        <v>83.279660537300302</v>
      </c>
      <c r="AD21" s="178">
        <v>84.8611145001057</v>
      </c>
      <c r="AE21" s="178">
        <v>81.173492565329596</v>
      </c>
      <c r="AF21" s="178">
        <v>107.489158844263</v>
      </c>
      <c r="AG21" s="178">
        <v>98.254472847204894</v>
      </c>
      <c r="AH21" s="178">
        <v>99.651926855231395</v>
      </c>
      <c r="AI21" s="178">
        <v>94.7</v>
      </c>
      <c r="AJ21" s="178">
        <v>93.16</v>
      </c>
      <c r="AK21" s="178">
        <v>91.11</v>
      </c>
      <c r="AL21" s="178">
        <v>92.96</v>
      </c>
      <c r="AM21" s="178">
        <v>112.6</v>
      </c>
      <c r="AN21" s="178">
        <v>109.49</v>
      </c>
      <c r="AO21" s="178">
        <v>110.72</v>
      </c>
      <c r="AP21" s="178">
        <v>92.38</v>
      </c>
      <c r="AQ21" s="178">
        <v>91.02</v>
      </c>
      <c r="AR21" s="178">
        <v>88.3</v>
      </c>
      <c r="AS21" s="178">
        <v>91.25</v>
      </c>
      <c r="AT21" s="178">
        <v>91.98</v>
      </c>
      <c r="AU21" s="178">
        <v>71.95</v>
      </c>
      <c r="AV21" s="178">
        <v>72.27</v>
      </c>
      <c r="AW21" s="178">
        <v>87.56</v>
      </c>
      <c r="AX21" s="178">
        <v>86.062324764664794</v>
      </c>
      <c r="AY21" s="178">
        <v>92.223279715125798</v>
      </c>
      <c r="AZ21" s="178">
        <v>82.253506685687299</v>
      </c>
      <c r="BA21" s="178">
        <v>82.85</v>
      </c>
      <c r="BB21" s="178">
        <v>78.38</v>
      </c>
      <c r="BC21" s="178">
        <v>80.180000000000007</v>
      </c>
      <c r="BD21" s="178">
        <v>77.53</v>
      </c>
      <c r="BE21" s="178">
        <v>84.5</v>
      </c>
      <c r="BF21" s="178">
        <v>84.57</v>
      </c>
      <c r="BG21" s="178">
        <v>55.85</v>
      </c>
      <c r="BH21" s="178">
        <v>52.91</v>
      </c>
      <c r="BI21" s="178">
        <v>41.96</v>
      </c>
      <c r="BJ21" s="178">
        <v>35.96</v>
      </c>
      <c r="BK21" s="178">
        <v>13.66</v>
      </c>
      <c r="BL21" s="178">
        <v>13.19</v>
      </c>
      <c r="BM21" s="178">
        <v>10.94</v>
      </c>
      <c r="BN21" s="178">
        <v>11.16</v>
      </c>
      <c r="BO21" s="178">
        <v>11.56</v>
      </c>
      <c r="BP21" s="178">
        <v>11.91</v>
      </c>
      <c r="BQ21" s="178">
        <v>14.03</v>
      </c>
      <c r="BR21" s="178">
        <v>14.01</v>
      </c>
      <c r="BS21" s="178">
        <v>26.29</v>
      </c>
      <c r="BT21" s="178">
        <v>14.31</v>
      </c>
      <c r="BU21" s="178">
        <v>22.35</v>
      </c>
      <c r="BV21" s="178">
        <v>13.902185497223201</v>
      </c>
      <c r="BW21" s="178">
        <v>10.322186358145601</v>
      </c>
      <c r="BX21" s="178">
        <v>10.2923956371289</v>
      </c>
      <c r="BY21" s="178">
        <v>10.8773825033054</v>
      </c>
      <c r="BZ21" s="178">
        <v>10.4422013789601</v>
      </c>
      <c r="CA21" s="178">
        <v>10.5205919295848</v>
      </c>
      <c r="CB21" s="178">
        <v>11.1670834546678</v>
      </c>
      <c r="CC21" s="178">
        <v>11.7949670977099</v>
      </c>
      <c r="CD21" s="178">
        <v>14.421654009744</v>
      </c>
      <c r="CE21" s="178">
        <v>15.616587627843099</v>
      </c>
      <c r="CF21" s="178">
        <v>16.120803828932601</v>
      </c>
      <c r="CG21" s="178">
        <v>16.375516517240801</v>
      </c>
      <c r="CH21" s="178">
        <v>16.375516517240801</v>
      </c>
      <c r="CI21" s="178">
        <v>12.7119881170337</v>
      </c>
      <c r="CJ21" s="178">
        <v>12.4187941593723</v>
      </c>
      <c r="CK21" s="178">
        <v>11.7521928125927</v>
      </c>
      <c r="CL21" s="178">
        <v>13.013622235227301</v>
      </c>
      <c r="CM21" s="178">
        <v>12.11</v>
      </c>
      <c r="CN21" s="178">
        <v>12.5</v>
      </c>
      <c r="CO21" s="178">
        <v>12.7193378217383</v>
      </c>
      <c r="CP21" s="178">
        <v>15.6008489683829</v>
      </c>
      <c r="CQ21" s="178">
        <v>15.2617326152996</v>
      </c>
      <c r="CR21" s="178">
        <v>15.336423743831499</v>
      </c>
      <c r="CS21" s="178">
        <v>15.378621905220401</v>
      </c>
      <c r="CT21" s="178">
        <v>15.0116988651369</v>
      </c>
      <c r="CU21" s="178">
        <v>15.003713611775501</v>
      </c>
      <c r="CV21" s="178">
        <v>15.0327645659598</v>
      </c>
      <c r="CW21" s="178">
        <v>15.1850544997563</v>
      </c>
      <c r="CX21" s="178">
        <v>15.3311487654064</v>
      </c>
      <c r="CY21" s="178">
        <v>16.073283627641398</v>
      </c>
      <c r="CZ21" s="178">
        <v>16.901892473381402</v>
      </c>
      <c r="DA21" s="178">
        <v>16.7526616154687</v>
      </c>
      <c r="DB21" s="178">
        <v>19.070255682609599</v>
      </c>
      <c r="DC21" s="178">
        <v>20.5732903321923</v>
      </c>
      <c r="DD21" s="178">
        <v>20.629418060274102</v>
      </c>
      <c r="DE21" s="178">
        <v>22.556377177550601</v>
      </c>
      <c r="DF21" s="178">
        <v>21.5741833664908</v>
      </c>
      <c r="DG21" s="178">
        <v>20.127921142010798</v>
      </c>
      <c r="DH21" s="178">
        <v>22.025331973711701</v>
      </c>
      <c r="DI21" s="178">
        <v>22.113768602075702</v>
      </c>
      <c r="DJ21" s="178">
        <v>21.156423232492099</v>
      </c>
      <c r="DK21" s="178">
        <v>19.844676069456401</v>
      </c>
      <c r="DL21" s="178">
        <v>20.066739141526</v>
      </c>
      <c r="DM21" s="178">
        <v>21.493867108588901</v>
      </c>
      <c r="DN21" s="178">
        <v>21.891830992632801</v>
      </c>
      <c r="DO21" s="178">
        <v>22.340350659714101</v>
      </c>
      <c r="DP21" s="178">
        <v>15.7488446108239</v>
      </c>
      <c r="DQ21" s="178">
        <v>21.511047339690901</v>
      </c>
      <c r="DR21" s="178">
        <v>18.5517470511883</v>
      </c>
      <c r="DS21" s="178">
        <v>18.374818419867399</v>
      </c>
      <c r="DT21" s="178">
        <v>19.547506475491101</v>
      </c>
      <c r="DU21" s="178">
        <v>19.526713847968001</v>
      </c>
      <c r="DV21" s="178">
        <v>20.070353611321401</v>
      </c>
      <c r="DW21" s="178">
        <v>18.988159905688899</v>
      </c>
      <c r="DX21" s="178">
        <v>17.4206</v>
      </c>
      <c r="DY21" s="178">
        <v>17.495450000000002</v>
      </c>
      <c r="DZ21" s="178">
        <v>17.5</v>
      </c>
      <c r="EA21" s="178">
        <v>18.04</v>
      </c>
      <c r="EB21" s="178">
        <v>16.54</v>
      </c>
      <c r="EC21" s="178">
        <v>18.12</v>
      </c>
      <c r="ED21" s="178">
        <v>14.8744337652154</v>
      </c>
      <c r="EE21" s="178">
        <v>17.489533243788099</v>
      </c>
      <c r="EF21" s="178">
        <v>15.5251819438634</v>
      </c>
      <c r="EG21" s="178">
        <v>15.496016395385</v>
      </c>
      <c r="EH21" s="178">
        <v>14.645001418597699</v>
      </c>
      <c r="EI21" s="178">
        <v>15.347285484378901</v>
      </c>
      <c r="EJ21" s="178">
        <v>14.765103468886201</v>
      </c>
      <c r="EK21" s="178">
        <v>14.290256023357401</v>
      </c>
      <c r="EL21" s="178">
        <v>14.002626249184299</v>
      </c>
      <c r="EM21" s="178">
        <v>11.1394803167964</v>
      </c>
      <c r="EN21" s="178">
        <v>10.7391999348021</v>
      </c>
      <c r="EO21" s="178">
        <v>14.233390158381299</v>
      </c>
      <c r="EP21" s="178">
        <v>13.286966648486599</v>
      </c>
      <c r="EQ21" s="178">
        <v>15.1068167964384</v>
      </c>
      <c r="ER21" s="178">
        <v>14.554553955659101</v>
      </c>
      <c r="ES21" s="178">
        <v>14.2108433101145</v>
      </c>
      <c r="ET21" s="178">
        <v>13.1976496718287</v>
      </c>
      <c r="EU21" s="178">
        <v>14.409753281758499</v>
      </c>
      <c r="EV21" s="178">
        <v>13.475181154941501</v>
      </c>
      <c r="EW21" s="178">
        <v>14.043215913515301</v>
      </c>
      <c r="EX21" s="178">
        <v>15.197698686095899</v>
      </c>
      <c r="EY21" s="178">
        <v>12.915330957745301</v>
      </c>
      <c r="EZ21" s="178">
        <v>12.547621752093301</v>
      </c>
      <c r="FA21" s="178">
        <v>12.571238459898</v>
      </c>
      <c r="FB21" s="178">
        <v>13.28</v>
      </c>
      <c r="FC21" s="178">
        <v>12.49</v>
      </c>
      <c r="FD21" s="178">
        <v>11.83</v>
      </c>
      <c r="FE21" s="178">
        <v>12.44</v>
      </c>
      <c r="FF21" s="178">
        <v>11.2</v>
      </c>
      <c r="FG21" s="178">
        <v>12.604234039099</v>
      </c>
      <c r="FH21" s="178">
        <v>19.846665753027001</v>
      </c>
      <c r="FI21" s="178">
        <v>12.504242959797301</v>
      </c>
      <c r="FJ21" s="178">
        <v>12.28</v>
      </c>
      <c r="FK21" s="178">
        <v>11.74</v>
      </c>
      <c r="FL21" s="178">
        <v>12.43</v>
      </c>
      <c r="FM21" s="178">
        <v>12.36</v>
      </c>
      <c r="FN21" s="178">
        <v>12.02</v>
      </c>
      <c r="FO21" s="178">
        <v>11.64</v>
      </c>
      <c r="FP21" s="178">
        <v>12.76</v>
      </c>
      <c r="FQ21" s="178">
        <v>13.61</v>
      </c>
      <c r="FR21" s="178">
        <v>13.6</v>
      </c>
      <c r="FS21" s="178">
        <v>12.82</v>
      </c>
      <c r="FT21" s="178">
        <v>12.723069936743201</v>
      </c>
      <c r="FU21" s="178">
        <v>13.7</v>
      </c>
      <c r="FV21" s="178">
        <v>12.76</v>
      </c>
      <c r="FW21" s="178">
        <v>12.2656034113286</v>
      </c>
      <c r="FX21" s="178">
        <v>12.358148692784226</v>
      </c>
      <c r="FY21" s="178">
        <v>11.767995599980832</v>
      </c>
      <c r="FZ21" s="178">
        <v>11.785434547395027</v>
      </c>
      <c r="GA21" s="178">
        <v>11.79</v>
      </c>
      <c r="GB21" s="178">
        <v>11.8</v>
      </c>
      <c r="GC21" s="178">
        <v>11.79</v>
      </c>
      <c r="GD21" s="178">
        <v>12.14</v>
      </c>
      <c r="GE21" s="178">
        <v>12.31</v>
      </c>
      <c r="GF21" s="178">
        <v>12.867007682194634</v>
      </c>
      <c r="GG21" s="178">
        <v>12.65</v>
      </c>
      <c r="GH21" s="178">
        <v>13.124567927147485</v>
      </c>
      <c r="GI21" s="178">
        <v>12.497737678936819</v>
      </c>
      <c r="GJ21" s="178">
        <v>13.37</v>
      </c>
      <c r="GK21" s="178">
        <v>13.44</v>
      </c>
      <c r="GL21" s="178">
        <v>12.93</v>
      </c>
      <c r="GM21" s="178">
        <v>13.06</v>
      </c>
    </row>
    <row r="22" spans="2:195" ht="15" customHeight="1">
      <c r="B22" s="203" t="s">
        <v>249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  <c r="GJ22" s="178"/>
      <c r="GK22" s="178"/>
      <c r="GL22" s="178"/>
      <c r="GM22" s="178"/>
    </row>
    <row r="23" spans="2:195" ht="15" customHeight="1">
      <c r="B23" s="202" t="s">
        <v>246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>
        <v>5.0641757562498597</v>
      </c>
      <c r="EQ23" s="178">
        <v>7.3029094246208901</v>
      </c>
      <c r="ER23" s="178">
        <v>7.6124901581785203</v>
      </c>
      <c r="ES23" s="178">
        <v>5.8221056247249701</v>
      </c>
      <c r="ET23" s="178">
        <v>5.1508270578730899</v>
      </c>
      <c r="EU23" s="178">
        <v>10.070365576498601</v>
      </c>
      <c r="EV23" s="178">
        <v>7.1627309085145097</v>
      </c>
      <c r="EW23" s="178">
        <v>10.852195868087</v>
      </c>
      <c r="EX23" s="178">
        <v>3.6150874337757202</v>
      </c>
      <c r="EY23" s="178">
        <v>10.8308985229315</v>
      </c>
      <c r="EZ23" s="178">
        <v>9.2314530938615196</v>
      </c>
      <c r="FA23" s="178">
        <v>4.3812681412825603</v>
      </c>
      <c r="FB23" s="178">
        <v>10.77</v>
      </c>
      <c r="FC23" s="178">
        <v>7.45</v>
      </c>
      <c r="FD23" s="178">
        <v>12.59</v>
      </c>
      <c r="FE23" s="178">
        <v>12.72</v>
      </c>
      <c r="FF23" s="178">
        <v>8.76</v>
      </c>
      <c r="FG23" s="178">
        <v>11.5723855325393</v>
      </c>
      <c r="FH23" s="178">
        <v>11.955708015597599</v>
      </c>
      <c r="FI23" s="178">
        <v>12.5020950836112</v>
      </c>
      <c r="FJ23" s="178">
        <v>8.5</v>
      </c>
      <c r="FK23" s="178">
        <v>11.52</v>
      </c>
      <c r="FL23" s="178">
        <v>8.58</v>
      </c>
      <c r="FM23" s="178">
        <v>8.34</v>
      </c>
      <c r="FN23" s="178">
        <v>11.48</v>
      </c>
      <c r="FO23" s="178">
        <v>8.09</v>
      </c>
      <c r="FP23" s="178">
        <v>9.5299999999999994</v>
      </c>
      <c r="FQ23" s="178">
        <v>7.55</v>
      </c>
      <c r="FR23" s="178">
        <v>8.6999999999999993</v>
      </c>
      <c r="FS23" s="178">
        <v>11.52</v>
      </c>
      <c r="FT23" s="178">
        <v>9.1073470279365711</v>
      </c>
      <c r="FU23" s="178">
        <v>7.97</v>
      </c>
      <c r="FV23" s="178">
        <v>11.33</v>
      </c>
      <c r="FW23" s="178">
        <v>10.091911950747001</v>
      </c>
      <c r="FX23" s="178">
        <v>5.7280186684948866</v>
      </c>
      <c r="FY23" s="178">
        <v>4.9950315793998552</v>
      </c>
      <c r="FZ23" s="178">
        <v>12.065362789586587</v>
      </c>
      <c r="GA23" s="178">
        <v>8.8804347324482258</v>
      </c>
      <c r="GB23" s="178">
        <v>8.64</v>
      </c>
      <c r="GC23" s="178">
        <v>19.77</v>
      </c>
      <c r="GD23" s="178">
        <v>19.21</v>
      </c>
      <c r="GE23" s="178">
        <v>12.4</v>
      </c>
      <c r="GF23" s="178">
        <v>12.333158737335236</v>
      </c>
      <c r="GG23" s="178">
        <v>11.96</v>
      </c>
      <c r="GH23" s="178">
        <v>13.364502165061017</v>
      </c>
      <c r="GI23" s="178">
        <v>15.468065413864249</v>
      </c>
      <c r="GJ23" s="178">
        <v>15.95</v>
      </c>
      <c r="GK23" s="178">
        <v>8.4700000000000006</v>
      </c>
      <c r="GL23" s="178"/>
      <c r="GM23" s="178">
        <v>5.42</v>
      </c>
    </row>
    <row r="24" spans="2:195" ht="15" customHeight="1">
      <c r="B24" s="202" t="s">
        <v>247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>
        <v>5.12251534419911</v>
      </c>
      <c r="EQ24" s="178">
        <v>6.6428313050749503</v>
      </c>
      <c r="ER24" s="178">
        <v>10.707577808400501</v>
      </c>
      <c r="ES24" s="178">
        <v>5.73</v>
      </c>
      <c r="ET24" s="178">
        <v>5</v>
      </c>
      <c r="EU24" s="178">
        <v>7.34059011980374</v>
      </c>
      <c r="EV24" s="178">
        <v>14.509632762563999</v>
      </c>
      <c r="EW24" s="178">
        <v>7.43</v>
      </c>
      <c r="EX24" s="178">
        <v>7.9688917207282302</v>
      </c>
      <c r="EY24" s="178">
        <v>13.2303643485691</v>
      </c>
      <c r="EZ24" s="178">
        <v>8.4617839442742699</v>
      </c>
      <c r="FA24" s="178">
        <v>10.773829015485299</v>
      </c>
      <c r="FB24" s="178">
        <v>8.15</v>
      </c>
      <c r="FC24" s="178">
        <v>9.02</v>
      </c>
      <c r="FD24" s="178">
        <v>10.28</v>
      </c>
      <c r="FE24" s="178">
        <v>6</v>
      </c>
      <c r="FF24" s="178">
        <v>3.16</v>
      </c>
      <c r="FG24" s="178">
        <v>6.02</v>
      </c>
      <c r="FH24" s="178">
        <v>6.15</v>
      </c>
      <c r="FI24" s="178">
        <v>6.7688395317997196</v>
      </c>
      <c r="FJ24" s="178">
        <v>6.51</v>
      </c>
      <c r="FK24" s="178">
        <v>6.08</v>
      </c>
      <c r="FL24" s="178">
        <v>5.74</v>
      </c>
      <c r="FM24" s="178">
        <v>4.4400000000000004</v>
      </c>
      <c r="FN24" s="178">
        <v>6.43</v>
      </c>
      <c r="FO24" s="178">
        <v>2.98</v>
      </c>
      <c r="FP24" s="178">
        <v>3.55</v>
      </c>
      <c r="FQ24" s="178">
        <v>3.26</v>
      </c>
      <c r="FR24" s="178">
        <v>1.05</v>
      </c>
      <c r="FS24" s="178">
        <v>3.19</v>
      </c>
      <c r="FT24" s="178">
        <v>2.73</v>
      </c>
      <c r="FU24" s="178">
        <v>3.18</v>
      </c>
      <c r="FV24" s="178">
        <v>3.18</v>
      </c>
      <c r="FW24" s="178">
        <v>4.08</v>
      </c>
      <c r="FX24" s="178">
        <v>3.51</v>
      </c>
      <c r="FY24" s="178">
        <v>3.51</v>
      </c>
      <c r="FZ24" s="178">
        <v>2.6499999999999995</v>
      </c>
      <c r="GA24" s="178">
        <v>6.03</v>
      </c>
      <c r="GB24" s="178">
        <v>4.6500000000000004</v>
      </c>
      <c r="GC24" s="178">
        <v>13.61</v>
      </c>
      <c r="GD24" s="178">
        <v>10.91</v>
      </c>
      <c r="GE24" s="178">
        <v>9.69</v>
      </c>
      <c r="GF24" s="178">
        <v>6.72</v>
      </c>
      <c r="GG24" s="178">
        <v>7.51</v>
      </c>
      <c r="GH24" s="178">
        <v>6.72</v>
      </c>
      <c r="GI24" s="178">
        <v>9.1171990228018203</v>
      </c>
      <c r="GJ24" s="178">
        <v>8.52</v>
      </c>
      <c r="GK24" s="178">
        <v>8.98</v>
      </c>
      <c r="GL24" s="178">
        <v>9</v>
      </c>
      <c r="GM24" s="178">
        <v>8.5</v>
      </c>
    </row>
    <row r="25" spans="2:195" ht="15" customHeight="1">
      <c r="B25" s="202" t="s">
        <v>248</v>
      </c>
      <c r="C25" s="178"/>
      <c r="D25" s="178"/>
      <c r="E25" s="178"/>
      <c r="F25" s="178"/>
      <c r="G25" s="178"/>
      <c r="H25" s="178">
        <v>4.28</v>
      </c>
      <c r="I25" s="178">
        <v>4.47</v>
      </c>
      <c r="J25" s="178">
        <v>4.32</v>
      </c>
      <c r="K25" s="178">
        <v>4.13</v>
      </c>
      <c r="L25" s="178">
        <v>4.22</v>
      </c>
      <c r="M25" s="178">
        <v>4.5</v>
      </c>
      <c r="N25" s="178">
        <v>5.03</v>
      </c>
      <c r="O25" s="178">
        <v>4.07</v>
      </c>
      <c r="P25" s="178">
        <v>5.6591488762237203</v>
      </c>
      <c r="Q25" s="178">
        <v>2.2717773561037302</v>
      </c>
      <c r="R25" s="178">
        <v>2.2081334540896802</v>
      </c>
      <c r="S25" s="178">
        <v>2.1095232612135799</v>
      </c>
      <c r="T25" s="178">
        <v>2.2282691130499299</v>
      </c>
      <c r="U25" s="178">
        <v>2.37722410237004</v>
      </c>
      <c r="V25" s="178">
        <v>8.7516453516715895</v>
      </c>
      <c r="W25" s="178">
        <v>8.8207184267277707</v>
      </c>
      <c r="X25" s="178">
        <v>8.7273215410377496</v>
      </c>
      <c r="Y25" s="178">
        <v>8.7671803905699903</v>
      </c>
      <c r="Z25" s="178">
        <v>8.93</v>
      </c>
      <c r="AA25" s="178">
        <v>9.0243409330975393</v>
      </c>
      <c r="AB25" s="178">
        <v>9.0173409712450994</v>
      </c>
      <c r="AC25" s="178">
        <v>9.1069478462626599</v>
      </c>
      <c r="AD25" s="178">
        <v>9.0663689800518501</v>
      </c>
      <c r="AE25" s="178">
        <v>9.1421493765354498</v>
      </c>
      <c r="AF25" s="178">
        <v>9.1125671555356504</v>
      </c>
      <c r="AG25" s="178">
        <v>9.84703475009076</v>
      </c>
      <c r="AH25" s="178">
        <v>9.4436260467375401</v>
      </c>
      <c r="AI25" s="178">
        <v>9.51</v>
      </c>
      <c r="AJ25" s="178">
        <v>9.5</v>
      </c>
      <c r="AK25" s="178">
        <v>9.58</v>
      </c>
      <c r="AL25" s="178">
        <v>9.61</v>
      </c>
      <c r="AM25" s="178">
        <v>9.56</v>
      </c>
      <c r="AN25" s="178">
        <v>9.75</v>
      </c>
      <c r="AO25" s="178">
        <v>9.81</v>
      </c>
      <c r="AP25" s="178">
        <v>9.8699999999999992</v>
      </c>
      <c r="AQ25" s="178">
        <v>9.0299999999999994</v>
      </c>
      <c r="AR25" s="178">
        <v>10.039999999999999</v>
      </c>
      <c r="AS25" s="178">
        <v>10.11</v>
      </c>
      <c r="AT25" s="178">
        <v>12</v>
      </c>
      <c r="AU25" s="178">
        <v>12</v>
      </c>
      <c r="AV25" s="178">
        <v>12</v>
      </c>
      <c r="AW25" s="178">
        <v>12</v>
      </c>
      <c r="AX25" s="178">
        <v>10.210000000000001</v>
      </c>
      <c r="AY25" s="178">
        <v>10.147386405975899</v>
      </c>
      <c r="AZ25" s="178">
        <v>10.142298124238501</v>
      </c>
      <c r="BA25" s="178">
        <v>9.68</v>
      </c>
      <c r="BB25" s="178">
        <v>9.65</v>
      </c>
      <c r="BC25" s="178">
        <v>9.73</v>
      </c>
      <c r="BD25" s="178">
        <v>8.17</v>
      </c>
      <c r="BE25" s="178">
        <v>8.32</v>
      </c>
      <c r="BF25" s="178">
        <v>7.31</v>
      </c>
      <c r="BG25" s="178">
        <v>9.5399999999999991</v>
      </c>
      <c r="BH25" s="178">
        <v>9.51</v>
      </c>
      <c r="BI25" s="178">
        <v>9.52</v>
      </c>
      <c r="BJ25" s="178"/>
      <c r="BK25" s="178"/>
      <c r="BL25" s="178"/>
      <c r="BM25" s="178"/>
      <c r="BN25" s="178">
        <v>9.4700000000000006</v>
      </c>
      <c r="BO25" s="178"/>
      <c r="BP25" s="178">
        <v>9.35</v>
      </c>
      <c r="BQ25" s="178"/>
      <c r="BR25" s="178"/>
      <c r="BS25" s="178"/>
      <c r="BT25" s="178"/>
      <c r="BU25" s="178"/>
      <c r="BV25" s="178"/>
      <c r="BW25" s="178"/>
      <c r="BX25" s="178">
        <v>9.2799972399529302</v>
      </c>
      <c r="BY25" s="178">
        <v>9.1471313270804409</v>
      </c>
      <c r="BZ25" s="178">
        <v>9.1695520073621193</v>
      </c>
      <c r="CA25" s="178">
        <v>9.1530454712698095</v>
      </c>
      <c r="CB25" s="178">
        <v>9.5287659493201105</v>
      </c>
      <c r="CC25" s="178">
        <v>8.94667155519085</v>
      </c>
      <c r="CD25" s="178">
        <v>9.1616407193527394</v>
      </c>
      <c r="CE25" s="178">
        <v>9.0002792440586106</v>
      </c>
      <c r="CF25" s="178">
        <v>8.8626957878959107</v>
      </c>
      <c r="CG25" s="178">
        <v>8.94560351028586</v>
      </c>
      <c r="CH25" s="178">
        <v>8.94560351028586</v>
      </c>
      <c r="CI25" s="178">
        <v>7.1248714008557297</v>
      </c>
      <c r="CJ25" s="178">
        <v>8.4168239896396901</v>
      </c>
      <c r="CK25" s="178">
        <v>8.7810008199341798</v>
      </c>
      <c r="CL25" s="178">
        <v>8.8247509445605807</v>
      </c>
      <c r="CM25" s="178">
        <v>8.9103820825778097</v>
      </c>
      <c r="CN25" s="178">
        <v>8.9365337221882708</v>
      </c>
      <c r="CO25" s="178">
        <v>10.2698779121848</v>
      </c>
      <c r="CP25" s="178">
        <v>8.8208471775083197</v>
      </c>
      <c r="CQ25" s="178">
        <v>8.7796194268686492</v>
      </c>
      <c r="CR25" s="178">
        <v>9.00795934977711</v>
      </c>
      <c r="CS25" s="178">
        <v>8.7023505101202794</v>
      </c>
      <c r="CT25" s="178">
        <v>8.7186911368960995</v>
      </c>
      <c r="CU25" s="178">
        <v>8.6594472849994695</v>
      </c>
      <c r="CV25" s="178">
        <v>9.0595769647220905</v>
      </c>
      <c r="CW25" s="178">
        <v>8.6064786257033408</v>
      </c>
      <c r="CX25" s="178">
        <v>8.5618195940819692</v>
      </c>
      <c r="CY25" s="178">
        <v>8.6726220456577803</v>
      </c>
      <c r="CZ25" s="178">
        <v>8.7255128660903605</v>
      </c>
      <c r="DA25" s="178">
        <v>9.3334909969077202</v>
      </c>
      <c r="DB25" s="178">
        <v>7.8856076085743201</v>
      </c>
      <c r="DC25" s="178">
        <v>8.3538507429503905</v>
      </c>
      <c r="DD25" s="178">
        <v>8.3245463123747196</v>
      </c>
      <c r="DE25" s="178">
        <v>8.2364154699490797</v>
      </c>
      <c r="DF25" s="178">
        <v>8.4740193924971301</v>
      </c>
      <c r="DG25" s="178">
        <v>8.2716906065799805</v>
      </c>
      <c r="DH25" s="178">
        <v>7.7881123089907502</v>
      </c>
      <c r="DI25" s="178">
        <v>8.1281560337078194</v>
      </c>
      <c r="DJ25" s="178">
        <v>7.0665254557084296</v>
      </c>
      <c r="DK25" s="178">
        <v>7.5266941074009299</v>
      </c>
      <c r="DL25" s="178">
        <v>7.4378378011555197</v>
      </c>
      <c r="DM25" s="178">
        <v>7.6063306488328504</v>
      </c>
      <c r="DN25" s="178">
        <v>7.3086344524044202</v>
      </c>
      <c r="DO25" s="178">
        <v>7.7855660365067703</v>
      </c>
      <c r="DP25" s="178">
        <v>11.4855386742984</v>
      </c>
      <c r="DQ25" s="178">
        <v>7.9704541569282101</v>
      </c>
      <c r="DR25" s="178">
        <v>9.2752460769082603</v>
      </c>
      <c r="DS25" s="178">
        <v>9.17415903562385</v>
      </c>
      <c r="DT25" s="178">
        <v>8.3884798414299908</v>
      </c>
      <c r="DU25" s="178">
        <v>9.4899352228235099</v>
      </c>
      <c r="DV25" s="178">
        <v>10.023732903050499</v>
      </c>
      <c r="DW25" s="178">
        <v>11.321901795099</v>
      </c>
      <c r="DX25" s="178">
        <v>11.4872466157057</v>
      </c>
      <c r="DY25" s="178">
        <v>7.6936</v>
      </c>
      <c r="DZ25" s="178">
        <v>7.64</v>
      </c>
      <c r="EA25" s="178">
        <v>8.17</v>
      </c>
      <c r="EB25" s="178">
        <v>6.95</v>
      </c>
      <c r="EC25" s="178">
        <v>8.31</v>
      </c>
      <c r="ED25" s="178">
        <v>8.3526634941930293</v>
      </c>
      <c r="EE25" s="178">
        <v>7.0545179050795097</v>
      </c>
      <c r="EF25" s="178">
        <v>7.0797877825412998</v>
      </c>
      <c r="EG25" s="178">
        <v>6.5998012402804402</v>
      </c>
      <c r="EH25" s="178">
        <v>6.8902049405389301</v>
      </c>
      <c r="EI25" s="178">
        <v>8.2552168225027192</v>
      </c>
      <c r="EJ25" s="178">
        <v>6.2744710656603804</v>
      </c>
      <c r="EK25" s="178">
        <v>6.0830628575441796</v>
      </c>
      <c r="EL25" s="178">
        <v>5.0280300389561603</v>
      </c>
      <c r="EM25" s="178">
        <v>5.2731498333921696</v>
      </c>
      <c r="EN25" s="178">
        <v>6.6104072175942798</v>
      </c>
      <c r="EO25" s="178">
        <v>7.5452796989211999</v>
      </c>
      <c r="EP25" s="178">
        <v>5.7066400777709996</v>
      </c>
      <c r="EQ25" s="178">
        <v>5.5455131720005797</v>
      </c>
      <c r="ER25" s="178">
        <v>5.73602287480026</v>
      </c>
      <c r="ES25" s="178">
        <v>5.5280337182427104</v>
      </c>
      <c r="ET25" s="178">
        <v>4.6994901848301698</v>
      </c>
      <c r="EU25" s="178">
        <v>5.2676790071859099</v>
      </c>
      <c r="EV25" s="178">
        <v>4.4796292600169103</v>
      </c>
      <c r="EW25" s="178">
        <v>5.0470488227207699</v>
      </c>
      <c r="EX25" s="178">
        <v>5.3323991331426397</v>
      </c>
      <c r="EY25" s="178">
        <v>6.0498053539377699</v>
      </c>
      <c r="EZ25" s="178">
        <v>4.9016580889337797</v>
      </c>
      <c r="FA25" s="178">
        <v>4.6873655483515799</v>
      </c>
      <c r="FB25" s="178">
        <v>5.1100000000000003</v>
      </c>
      <c r="FC25" s="178">
        <v>3.88</v>
      </c>
      <c r="FD25" s="178">
        <v>4.2699999999999996</v>
      </c>
      <c r="FE25" s="178">
        <v>4.9400000000000004</v>
      </c>
      <c r="FF25" s="178">
        <v>5.05</v>
      </c>
      <c r="FG25" s="178">
        <v>5.4238833752737801</v>
      </c>
      <c r="FH25" s="178">
        <v>6.9790211304629199</v>
      </c>
      <c r="FI25" s="178">
        <v>7.0996999742313696</v>
      </c>
      <c r="FJ25" s="178">
        <v>6.83</v>
      </c>
      <c r="FK25" s="178">
        <v>7.08</v>
      </c>
      <c r="FL25" s="178">
        <v>7.38</v>
      </c>
      <c r="FM25" s="178">
        <v>7.01</v>
      </c>
      <c r="FN25" s="178">
        <v>6.91</v>
      </c>
      <c r="FO25" s="178">
        <v>6.9</v>
      </c>
      <c r="FP25" s="178">
        <v>6.99</v>
      </c>
      <c r="FQ25" s="178">
        <v>6.8</v>
      </c>
      <c r="FR25" s="178">
        <v>7.45</v>
      </c>
      <c r="FS25" s="178">
        <v>7.25</v>
      </c>
      <c r="FT25" s="178">
        <v>7.5399094574443684</v>
      </c>
      <c r="FU25" s="178">
        <v>6.91</v>
      </c>
      <c r="FV25" s="178">
        <v>6.72</v>
      </c>
      <c r="FW25" s="178">
        <v>6.0634289815253801</v>
      </c>
      <c r="FX25" s="178">
        <v>6.2497272583757226</v>
      </c>
      <c r="FY25" s="178">
        <v>6.2435396177472251</v>
      </c>
      <c r="FZ25" s="178">
        <v>6.0779303299114718</v>
      </c>
      <c r="GA25" s="178">
        <v>6.9242370337054524</v>
      </c>
      <c r="GB25" s="178">
        <v>6.45</v>
      </c>
      <c r="GC25" s="178">
        <v>6.79</v>
      </c>
      <c r="GD25" s="178">
        <v>6.96</v>
      </c>
      <c r="GE25" s="178">
        <v>8</v>
      </c>
      <c r="GF25" s="178">
        <v>7.5715077890453344</v>
      </c>
      <c r="GG25" s="178">
        <v>5.58</v>
      </c>
      <c r="GH25" s="178">
        <v>7.399704138892341</v>
      </c>
      <c r="GI25" s="178">
        <v>7.4590295040654189</v>
      </c>
      <c r="GJ25" s="178">
        <v>7.1</v>
      </c>
      <c r="GK25" s="178">
        <v>7.36</v>
      </c>
      <c r="GL25" s="178">
        <v>8.01</v>
      </c>
      <c r="GM25" s="178">
        <v>6.91</v>
      </c>
    </row>
    <row r="26" spans="2:195" ht="15" customHeight="1">
      <c r="B26" s="199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  <c r="GJ26" s="178"/>
      <c r="GK26" s="178"/>
      <c r="GL26" s="178"/>
      <c r="GM26" s="178"/>
    </row>
    <row r="27" spans="2:195" ht="15" customHeight="1">
      <c r="B27" s="200" t="s">
        <v>251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  <c r="GJ27" s="178"/>
      <c r="GK27" s="178"/>
      <c r="GL27" s="178"/>
      <c r="GM27" s="178"/>
    </row>
    <row r="28" spans="2:195" ht="15" customHeight="1">
      <c r="B28" s="201" t="s">
        <v>245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</row>
    <row r="29" spans="2:195" ht="15" customHeight="1">
      <c r="B29" s="202" t="s">
        <v>252</v>
      </c>
      <c r="C29" s="178">
        <v>13.977589999999999</v>
      </c>
      <c r="D29" s="178">
        <v>11.14574</v>
      </c>
      <c r="E29" s="178">
        <v>10.555</v>
      </c>
      <c r="F29" s="178">
        <v>10.678000000000001</v>
      </c>
      <c r="G29" s="178">
        <v>10.412000000000001</v>
      </c>
      <c r="H29" s="178">
        <v>10.704000000000001</v>
      </c>
      <c r="I29" s="178">
        <v>10.62</v>
      </c>
      <c r="J29" s="178">
        <v>10.46</v>
      </c>
      <c r="K29" s="178">
        <v>10.76</v>
      </c>
      <c r="L29" s="178">
        <v>10.61</v>
      </c>
      <c r="M29" s="178">
        <v>10.62</v>
      </c>
      <c r="N29" s="178">
        <v>10.18</v>
      </c>
      <c r="O29" s="178">
        <v>10.26</v>
      </c>
      <c r="P29" s="178">
        <v>10.26</v>
      </c>
      <c r="Q29" s="178">
        <v>10.14</v>
      </c>
      <c r="R29" s="178">
        <v>10.119999999999999</v>
      </c>
      <c r="S29" s="178">
        <v>10.07</v>
      </c>
      <c r="T29" s="178">
        <v>10.029999999999999</v>
      </c>
      <c r="U29" s="178">
        <v>10.029999999999999</v>
      </c>
      <c r="V29" s="178">
        <v>10.01</v>
      </c>
      <c r="W29" s="178">
        <v>10.07</v>
      </c>
      <c r="X29" s="178">
        <v>10</v>
      </c>
      <c r="Y29" s="178">
        <v>10.029999999999999</v>
      </c>
      <c r="Z29" s="178">
        <v>10.02</v>
      </c>
      <c r="AA29" s="178">
        <v>10.09</v>
      </c>
      <c r="AB29" s="178">
        <v>12.94</v>
      </c>
      <c r="AC29" s="178">
        <v>10.11</v>
      </c>
      <c r="AD29" s="178">
        <v>10.07</v>
      </c>
      <c r="AE29" s="178">
        <v>10.09</v>
      </c>
      <c r="AF29" s="178">
        <v>10.08</v>
      </c>
      <c r="AG29" s="178">
        <v>10.07</v>
      </c>
      <c r="AH29" s="178">
        <v>10.029999999999999</v>
      </c>
      <c r="AI29" s="178">
        <v>10.02</v>
      </c>
      <c r="AJ29" s="178">
        <v>10.02</v>
      </c>
      <c r="AK29" s="178">
        <v>10.050000000000001</v>
      </c>
      <c r="AL29" s="178">
        <v>10.029999999999999</v>
      </c>
      <c r="AM29" s="178">
        <v>10.029999999999999</v>
      </c>
      <c r="AN29" s="178">
        <v>10.039999999999999</v>
      </c>
      <c r="AO29" s="178">
        <v>10.029999999999999</v>
      </c>
      <c r="AP29" s="178">
        <v>9.98</v>
      </c>
      <c r="AQ29" s="178">
        <v>9.98</v>
      </c>
      <c r="AR29" s="178">
        <v>10</v>
      </c>
      <c r="AS29" s="178">
        <v>10</v>
      </c>
      <c r="AT29" s="178">
        <v>9.98</v>
      </c>
      <c r="AU29" s="178">
        <v>9.99</v>
      </c>
      <c r="AV29" s="178">
        <v>9.99</v>
      </c>
      <c r="AW29" s="178">
        <v>9.99</v>
      </c>
      <c r="AX29" s="178">
        <v>9.99</v>
      </c>
      <c r="AY29" s="178">
        <v>9.9940537109627101</v>
      </c>
      <c r="AZ29" s="178">
        <v>9.9975028886464692</v>
      </c>
      <c r="BA29" s="178">
        <v>9.98</v>
      </c>
      <c r="BB29" s="178">
        <v>9.99</v>
      </c>
      <c r="BC29" s="178">
        <v>9.9975028886464692</v>
      </c>
      <c r="BD29" s="178">
        <v>9.9975028886464692</v>
      </c>
      <c r="BE29" s="178">
        <v>9.99</v>
      </c>
      <c r="BF29" s="178">
        <v>9.89</v>
      </c>
      <c r="BG29" s="178">
        <v>7.71</v>
      </c>
      <c r="BH29" s="178">
        <v>9.9499999999999993</v>
      </c>
      <c r="BI29" s="178">
        <v>10</v>
      </c>
      <c r="BJ29" s="178">
        <v>9.9499999999999993</v>
      </c>
      <c r="BK29" s="178">
        <v>9.09</v>
      </c>
      <c r="BL29" s="178">
        <v>4.5199999999999996</v>
      </c>
      <c r="BM29" s="178">
        <v>4.5199999999999996</v>
      </c>
      <c r="BN29" s="178">
        <v>4.43</v>
      </c>
      <c r="BO29" s="178">
        <v>4.46</v>
      </c>
      <c r="BP29" s="178">
        <v>2.68</v>
      </c>
      <c r="BQ29" s="178">
        <v>2.65</v>
      </c>
      <c r="BR29" s="178">
        <v>2.73</v>
      </c>
      <c r="BS29" s="178">
        <v>2.71</v>
      </c>
      <c r="BT29" s="178">
        <v>2.69</v>
      </c>
      <c r="BU29" s="178">
        <v>2.71</v>
      </c>
      <c r="BV29" s="178">
        <v>2.7573650304372301</v>
      </c>
      <c r="BW29" s="178">
        <v>2.8111087386342701</v>
      </c>
      <c r="BX29" s="178">
        <v>2.9106003810225598</v>
      </c>
      <c r="BY29" s="178">
        <v>2.8595099534487698</v>
      </c>
      <c r="BZ29" s="178">
        <v>2.83404859615605</v>
      </c>
      <c r="CA29" s="178">
        <v>2.8477953189599998</v>
      </c>
      <c r="CB29" s="178">
        <v>2.8276805624689998</v>
      </c>
      <c r="CC29" s="178">
        <v>2.90086118327357</v>
      </c>
      <c r="CD29" s="178">
        <v>3.0002208044317</v>
      </c>
      <c r="CE29" s="178">
        <v>2.8032211391255202</v>
      </c>
      <c r="CF29" s="178">
        <v>2.7897910668019499</v>
      </c>
      <c r="CG29" s="178">
        <v>0.102249650064982</v>
      </c>
      <c r="CH29" s="178">
        <v>0.102249650064982</v>
      </c>
      <c r="CI29" s="178">
        <v>2.86437812040651</v>
      </c>
      <c r="CJ29" s="178">
        <v>2.6682084245003699</v>
      </c>
      <c r="CK29" s="178">
        <v>2.6775843825038899</v>
      </c>
      <c r="CL29" s="178">
        <v>2.8019515112117501</v>
      </c>
      <c r="CM29" s="178">
        <v>2.8459013483951301</v>
      </c>
      <c r="CN29" s="178">
        <v>2.8760128843564901</v>
      </c>
      <c r="CO29" s="178">
        <v>2.84423234984249</v>
      </c>
      <c r="CP29" s="178">
        <v>0.63199257982623902</v>
      </c>
      <c r="CQ29" s="178"/>
      <c r="CR29" s="178"/>
      <c r="CS29" s="178"/>
      <c r="CT29" s="178">
        <v>2.9472897167836498</v>
      </c>
      <c r="CU29" s="178">
        <v>2.89951425005713</v>
      </c>
      <c r="CV29" s="178">
        <v>2.9997122866614201</v>
      </c>
      <c r="CW29" s="178">
        <v>2.9147245824669801</v>
      </c>
      <c r="CX29" s="178">
        <v>2.9363740941010699</v>
      </c>
      <c r="CY29" s="178">
        <v>2.9531959179526899</v>
      </c>
      <c r="CZ29" s="178">
        <v>2.9962219785356501</v>
      </c>
      <c r="DA29" s="178">
        <v>3.1954185487278801</v>
      </c>
      <c r="DB29" s="178">
        <v>2.9010653238875399</v>
      </c>
      <c r="DC29" s="178">
        <v>2.4193321959233201</v>
      </c>
      <c r="DD29" s="178">
        <v>2.57446540433634</v>
      </c>
      <c r="DE29" s="178">
        <v>2.5211997377277502</v>
      </c>
      <c r="DF29" s="178">
        <v>2.5595798304147901</v>
      </c>
      <c r="DG29" s="178">
        <v>2.5634999095800501</v>
      </c>
      <c r="DH29" s="178">
        <v>2.5647256963934701</v>
      </c>
      <c r="DI29" s="178">
        <v>2.65852178921884</v>
      </c>
      <c r="DJ29" s="178">
        <v>2.5583607949598401</v>
      </c>
      <c r="DK29" s="178">
        <v>2.5616289474755001</v>
      </c>
      <c r="DL29" s="178">
        <v>2.5527421011165301</v>
      </c>
      <c r="DM29" s="178">
        <v>2.5005388403244901</v>
      </c>
      <c r="DN29" s="178">
        <v>2.27530389663014</v>
      </c>
      <c r="DO29" s="178">
        <v>2.6324126115669899</v>
      </c>
      <c r="DP29" s="178">
        <v>0.67110391283373305</v>
      </c>
      <c r="DQ29" s="178">
        <v>2.8828932447917199</v>
      </c>
      <c r="DR29" s="178">
        <v>2.4367429053813301</v>
      </c>
      <c r="DS29" s="178">
        <v>2.58</v>
      </c>
      <c r="DT29" s="178">
        <v>2.62</v>
      </c>
      <c r="DU29" s="178">
        <v>2.65</v>
      </c>
      <c r="DV29" s="178">
        <v>2.65</v>
      </c>
      <c r="DW29" s="178">
        <v>2.77</v>
      </c>
      <c r="DX29" s="178">
        <v>0.04</v>
      </c>
      <c r="DY29" s="178">
        <v>0.02</v>
      </c>
      <c r="DZ29" s="178">
        <v>0.02</v>
      </c>
      <c r="EA29" s="178">
        <v>0.04</v>
      </c>
      <c r="EB29" s="178">
        <v>0.01</v>
      </c>
      <c r="EC29" s="178">
        <v>0.09</v>
      </c>
      <c r="ED29" s="178">
        <v>5.7908834497627604</v>
      </c>
      <c r="EE29" s="178">
        <v>7.5066242258636895E-2</v>
      </c>
      <c r="EF29" s="178">
        <v>2.86891628565435</v>
      </c>
      <c r="EG29" s="178">
        <v>2.7505027627239498</v>
      </c>
      <c r="EH29" s="178">
        <v>2.1900836505425798E-2</v>
      </c>
      <c r="EI29" s="178">
        <v>0.20639959569232499</v>
      </c>
      <c r="EJ29" s="178">
        <v>1.13097957116073E-2</v>
      </c>
      <c r="EK29" s="178">
        <v>0.36</v>
      </c>
      <c r="EL29" s="178">
        <v>2.6774817940131999E-2</v>
      </c>
      <c r="EM29" s="178">
        <v>1.08481398478616E-4</v>
      </c>
      <c r="EN29" s="178">
        <v>1.0851482664103E-4</v>
      </c>
      <c r="EO29" s="178">
        <v>7.1734780153792196E-5</v>
      </c>
      <c r="EP29" s="178">
        <v>1.5086484619611499E-3</v>
      </c>
      <c r="EQ29" s="178">
        <v>6.57379582469557E-5</v>
      </c>
      <c r="ER29" s="178">
        <v>4.9751959189078604E-3</v>
      </c>
      <c r="ES29" s="178">
        <v>1.7712570429169699E-4</v>
      </c>
      <c r="ET29" s="178">
        <v>3.3656587309206998E-4</v>
      </c>
      <c r="EU29" s="178">
        <v>3.0571926611442099E-5</v>
      </c>
      <c r="EV29" s="178">
        <v>7.4452063704413601E-4</v>
      </c>
      <c r="EW29" s="178">
        <v>0</v>
      </c>
      <c r="EX29" s="178">
        <v>0</v>
      </c>
      <c r="EY29" s="178">
        <v>2.2165051849142999E-4</v>
      </c>
      <c r="EZ29" s="178">
        <v>0</v>
      </c>
      <c r="FA29" s="178">
        <v>0</v>
      </c>
      <c r="FB29" s="178">
        <v>3.5688248541635775E-6</v>
      </c>
      <c r="FC29" s="178">
        <v>3.292999301054695E-7</v>
      </c>
      <c r="FD29" s="178">
        <v>4.2343984504848668E-6</v>
      </c>
      <c r="FE29" s="178">
        <v>1.0093385752572309E-6</v>
      </c>
      <c r="FF29" s="178">
        <v>1.0093385752572309E-6</v>
      </c>
      <c r="FG29" s="178">
        <v>1.3591982291512353E-6</v>
      </c>
      <c r="FH29" s="178">
        <v>5.4644568896592304E-5</v>
      </c>
      <c r="FI29" s="178">
        <v>4.9236122834680376E-5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2.3502604559816941E-5</v>
      </c>
      <c r="FY29" s="178">
        <v>1.0085142485184869E-5</v>
      </c>
      <c r="FZ29" s="178">
        <v>8.3567150804915338E-4</v>
      </c>
      <c r="GA29" s="178">
        <v>3.2772873236429322E-3</v>
      </c>
      <c r="GB29" s="178">
        <v>3.2772873236429322E-3</v>
      </c>
      <c r="GC29" s="178">
        <v>3.2772873236429322E-3</v>
      </c>
      <c r="GD29" s="178">
        <v>3.2772873236429322E-3</v>
      </c>
      <c r="GE29" s="178">
        <v>3.2772873236429322E-3</v>
      </c>
      <c r="GF29" s="178">
        <v>3.2772873236429322E-3</v>
      </c>
      <c r="GG29" s="178">
        <v>3.2772873236429322E-3</v>
      </c>
      <c r="GH29" s="178">
        <v>4.9502236276958717E-4</v>
      </c>
      <c r="GI29" s="178">
        <v>4.5871976117871008E-4</v>
      </c>
      <c r="GJ29" s="178">
        <v>4.5871976117871008E-4</v>
      </c>
      <c r="GK29" s="178">
        <v>4.5871976117871008E-4</v>
      </c>
      <c r="GL29" s="178">
        <v>4.5871976117871008E-4</v>
      </c>
      <c r="GM29" s="178">
        <v>0</v>
      </c>
    </row>
    <row r="30" spans="2:195" ht="15" customHeight="1">
      <c r="B30" s="202" t="s">
        <v>253</v>
      </c>
      <c r="C30" s="178">
        <v>52.250439999999998</v>
      </c>
      <c r="D30" s="178">
        <v>49.940060000000003</v>
      </c>
      <c r="E30" s="178">
        <v>39.274999999999999</v>
      </c>
      <c r="F30" s="178">
        <v>49.99</v>
      </c>
      <c r="G30" s="178">
        <v>21.45</v>
      </c>
      <c r="H30" s="178">
        <v>49.99</v>
      </c>
      <c r="I30" s="178">
        <v>47.49</v>
      </c>
      <c r="J30" s="178">
        <v>54.33</v>
      </c>
      <c r="K30" s="178">
        <v>49.61</v>
      </c>
      <c r="L30" s="178">
        <v>49.02</v>
      </c>
      <c r="M30" s="178">
        <v>55.51</v>
      </c>
      <c r="N30" s="178">
        <v>56.05</v>
      </c>
      <c r="O30" s="178">
        <v>54.71</v>
      </c>
      <c r="P30" s="178">
        <v>65.58</v>
      </c>
      <c r="Q30" s="178">
        <v>46.37</v>
      </c>
      <c r="R30" s="178">
        <v>55.33</v>
      </c>
      <c r="S30" s="178">
        <v>61.24</v>
      </c>
      <c r="T30" s="178">
        <v>60.05</v>
      </c>
      <c r="U30" s="178">
        <v>49.52</v>
      </c>
      <c r="V30" s="178">
        <v>32.729999999999997</v>
      </c>
      <c r="W30" s="178">
        <v>29.14</v>
      </c>
      <c r="X30" s="178">
        <v>45.58</v>
      </c>
      <c r="Y30" s="178">
        <v>43.08</v>
      </c>
      <c r="Z30" s="178">
        <v>40.96</v>
      </c>
      <c r="AA30" s="178">
        <v>40.64</v>
      </c>
      <c r="AB30" s="178">
        <v>22.96</v>
      </c>
      <c r="AC30" s="178">
        <v>37.75</v>
      </c>
      <c r="AD30" s="178">
        <v>24.33</v>
      </c>
      <c r="AE30" s="178">
        <v>15.89</v>
      </c>
      <c r="AF30" s="178">
        <v>19.96</v>
      </c>
      <c r="AG30" s="178">
        <v>20.05</v>
      </c>
      <c r="AH30" s="178">
        <v>26.11</v>
      </c>
      <c r="AI30" s="178">
        <v>26.29</v>
      </c>
      <c r="AJ30" s="178">
        <v>25.2</v>
      </c>
      <c r="AK30" s="178">
        <v>28.23</v>
      </c>
      <c r="AL30" s="178">
        <v>26.66</v>
      </c>
      <c r="AM30" s="178">
        <v>20.74</v>
      </c>
      <c r="AN30" s="178">
        <v>17.899999999999999</v>
      </c>
      <c r="AO30" s="178">
        <v>14.59</v>
      </c>
      <c r="AP30" s="178">
        <v>14.89</v>
      </c>
      <c r="AQ30" s="178">
        <v>13.83</v>
      </c>
      <c r="AR30" s="178">
        <v>13.18</v>
      </c>
      <c r="AS30" s="178">
        <v>13.4</v>
      </c>
      <c r="AT30" s="178">
        <v>14.33</v>
      </c>
      <c r="AU30" s="178">
        <v>17.25</v>
      </c>
      <c r="AV30" s="178">
        <v>17.329999999999998</v>
      </c>
      <c r="AW30" s="178">
        <v>13.35</v>
      </c>
      <c r="AX30" s="178">
        <v>14.4821463236912</v>
      </c>
      <c r="AY30" s="178">
        <v>13.244617073108101</v>
      </c>
      <c r="AZ30" s="178">
        <v>16.927342315218102</v>
      </c>
      <c r="BA30" s="178">
        <v>12.99</v>
      </c>
      <c r="BB30" s="178">
        <v>12.1</v>
      </c>
      <c r="BC30" s="178">
        <v>10.57</v>
      </c>
      <c r="BD30" s="178">
        <v>15.35</v>
      </c>
      <c r="BE30" s="178">
        <v>15.09</v>
      </c>
      <c r="BF30" s="178">
        <v>15.26</v>
      </c>
      <c r="BG30" s="178">
        <v>13.51</v>
      </c>
      <c r="BH30" s="178">
        <v>15.4</v>
      </c>
      <c r="BI30" s="178">
        <v>15.23</v>
      </c>
      <c r="BJ30" s="178">
        <v>5.1100000000000003</v>
      </c>
      <c r="BK30" s="178">
        <v>7.27</v>
      </c>
      <c r="BL30" s="178">
        <v>8.36</v>
      </c>
      <c r="BM30" s="178">
        <v>2.74</v>
      </c>
      <c r="BN30" s="178">
        <v>4.28</v>
      </c>
      <c r="BO30" s="178">
        <v>4.46</v>
      </c>
      <c r="BP30" s="178">
        <v>3.56</v>
      </c>
      <c r="BQ30" s="178">
        <v>3.59</v>
      </c>
      <c r="BR30" s="178">
        <v>3.66</v>
      </c>
      <c r="BS30" s="178">
        <v>4.0199999999999996</v>
      </c>
      <c r="BT30" s="178">
        <v>4.2</v>
      </c>
      <c r="BU30" s="178">
        <v>4.0999999999999996</v>
      </c>
      <c r="BV30" s="178">
        <v>3.76395051394584</v>
      </c>
      <c r="BW30" s="178">
        <v>4.83729244562908</v>
      </c>
      <c r="BX30" s="178">
        <v>5.3681968611062301</v>
      </c>
      <c r="BY30" s="178">
        <v>6.3031735977279801</v>
      </c>
      <c r="BZ30" s="178">
        <v>6.12445292178624</v>
      </c>
      <c r="CA30" s="178">
        <v>5.73746330927254</v>
      </c>
      <c r="CB30" s="178">
        <v>6.78710538900852</v>
      </c>
      <c r="CC30" s="178">
        <v>7.11078592944577</v>
      </c>
      <c r="CD30" s="178">
        <v>7.1336864156573396</v>
      </c>
      <c r="CE30" s="178">
        <v>7.0371454582257904</v>
      </c>
      <c r="CF30" s="178">
        <v>7.2560439170544502</v>
      </c>
      <c r="CG30" s="178">
        <v>8.6909289901122602</v>
      </c>
      <c r="CH30" s="178">
        <v>8.6909289901122602</v>
      </c>
      <c r="CI30" s="178">
        <v>7.9129397935807599</v>
      </c>
      <c r="CJ30" s="178">
        <v>7.40602556797805</v>
      </c>
      <c r="CK30" s="178">
        <v>7.8768488459750001</v>
      </c>
      <c r="CL30" s="178">
        <v>7.9892077862278601</v>
      </c>
      <c r="CM30" s="178">
        <v>6.7337669020131203</v>
      </c>
      <c r="CN30" s="178">
        <v>6.19789464943059</v>
      </c>
      <c r="CO30" s="178">
        <v>6.1961394245914398</v>
      </c>
      <c r="CP30" s="178">
        <v>4.9837532158615696</v>
      </c>
      <c r="CQ30" s="178">
        <v>4.7289182175621001</v>
      </c>
      <c r="CR30" s="178">
        <v>5.0495150716200996</v>
      </c>
      <c r="CS30" s="178">
        <v>4.7505285392134802</v>
      </c>
      <c r="CT30" s="178">
        <v>8.6313931936602106</v>
      </c>
      <c r="CU30" s="178">
        <v>8.4521788511964608</v>
      </c>
      <c r="CV30" s="178">
        <v>5.8924318868218197</v>
      </c>
      <c r="CW30" s="178">
        <v>8.10086458701773</v>
      </c>
      <c r="CX30" s="178">
        <v>6.6014352866646897</v>
      </c>
      <c r="CY30" s="178">
        <v>5.0691192220365604</v>
      </c>
      <c r="CZ30" s="178">
        <v>7.9713845529326202</v>
      </c>
      <c r="DA30" s="178">
        <v>6.9313276591699102</v>
      </c>
      <c r="DB30" s="178">
        <v>7.16046805340814</v>
      </c>
      <c r="DC30" s="178">
        <v>6.78625467846601</v>
      </c>
      <c r="DD30" s="178">
        <v>6.7344055433660603</v>
      </c>
      <c r="DE30" s="178">
        <v>9.3141062337657097</v>
      </c>
      <c r="DF30" s="178">
        <v>12.0584227360619</v>
      </c>
      <c r="DG30" s="178">
        <v>10.886445104336801</v>
      </c>
      <c r="DH30" s="178">
        <v>13.276150021624201</v>
      </c>
      <c r="DI30" s="178">
        <v>14.87503495256</v>
      </c>
      <c r="DJ30" s="178">
        <v>15.3363507894374</v>
      </c>
      <c r="DK30" s="178">
        <v>13.944624349746</v>
      </c>
      <c r="DL30" s="178">
        <v>14.773923676835301</v>
      </c>
      <c r="DM30" s="178">
        <v>13.842249921692201</v>
      </c>
      <c r="DN30" s="178">
        <v>14.449911514714699</v>
      </c>
      <c r="DO30" s="178">
        <v>12.1140156547772</v>
      </c>
      <c r="DP30" s="178">
        <v>12.7742089247806</v>
      </c>
      <c r="DQ30" s="178">
        <v>8.6251388109773099</v>
      </c>
      <c r="DR30" s="178">
        <v>8.1775365445245995</v>
      </c>
      <c r="DS30" s="178">
        <v>8.1775365445245995</v>
      </c>
      <c r="DT30" s="178">
        <v>8.51</v>
      </c>
      <c r="DU30" s="178">
        <v>7.84</v>
      </c>
      <c r="DV30" s="178">
        <v>7.57</v>
      </c>
      <c r="DW30" s="178">
        <v>7.67</v>
      </c>
      <c r="DX30" s="178">
        <v>7.54</v>
      </c>
      <c r="DY30" s="178">
        <v>6.77</v>
      </c>
      <c r="DZ30" s="178">
        <v>5.45</v>
      </c>
      <c r="EA30" s="178">
        <v>4.1500000000000004</v>
      </c>
      <c r="EB30" s="178">
        <v>4.33</v>
      </c>
      <c r="EC30" s="178">
        <v>3.38</v>
      </c>
      <c r="ED30" s="178">
        <v>4.3232433787885398</v>
      </c>
      <c r="EE30" s="178">
        <v>4.6444164412331101</v>
      </c>
      <c r="EF30" s="178">
        <v>4.3936778388119704</v>
      </c>
      <c r="EG30" s="178">
        <v>4.1426325954627501</v>
      </c>
      <c r="EH30" s="178">
        <v>4.22227033126509</v>
      </c>
      <c r="EI30" s="178">
        <v>3.7584127679878101</v>
      </c>
      <c r="EJ30" s="178">
        <v>3.3111512248497799</v>
      </c>
      <c r="EK30" s="178">
        <v>3.0997742927645602</v>
      </c>
      <c r="EL30" s="178">
        <v>3.2227057925238198</v>
      </c>
      <c r="EM30" s="178">
        <v>3.0333915183048998</v>
      </c>
      <c r="EN30" s="178">
        <v>3.23541696085127</v>
      </c>
      <c r="EO30" s="178">
        <v>3.1061790110175198</v>
      </c>
      <c r="EP30" s="178">
        <v>3.0736544259220699</v>
      </c>
      <c r="EQ30" s="178">
        <v>3.2448251021773902</v>
      </c>
      <c r="ER30" s="178">
        <v>3.0937974805439601</v>
      </c>
      <c r="ES30" s="178">
        <v>2.92730336329371</v>
      </c>
      <c r="ET30" s="178">
        <v>3.1946953438812802</v>
      </c>
      <c r="EU30" s="178">
        <v>2.9505138335210201</v>
      </c>
      <c r="EV30" s="178">
        <v>2.91096825483698</v>
      </c>
      <c r="EW30" s="178">
        <v>3.1382945436013299</v>
      </c>
      <c r="EX30" s="178">
        <v>3.1187020203362499</v>
      </c>
      <c r="EY30" s="178">
        <v>2.9691266896614299</v>
      </c>
      <c r="EZ30" s="178">
        <v>3.4880163035707401</v>
      </c>
      <c r="FA30" s="178">
        <v>3.3824878270863898</v>
      </c>
      <c r="FB30" s="178">
        <v>3.3221180680048401</v>
      </c>
      <c r="FC30" s="178">
        <v>3.6121740075325302</v>
      </c>
      <c r="FD30" s="178">
        <v>3.4548393600869001</v>
      </c>
      <c r="FE30" s="178">
        <v>3.3758115840795102</v>
      </c>
      <c r="FF30" s="178">
        <v>3.9108147498107102</v>
      </c>
      <c r="FG30" s="178">
        <v>4.0523037490954099</v>
      </c>
      <c r="FH30" s="178">
        <v>3.8966202501785356</v>
      </c>
      <c r="FI30" s="178">
        <v>3.9339231781313564</v>
      </c>
      <c r="FJ30" s="178">
        <v>4.04</v>
      </c>
      <c r="FK30" s="178">
        <v>4.0999999999999996</v>
      </c>
      <c r="FL30" s="178">
        <v>3.86</v>
      </c>
      <c r="FM30" s="178">
        <v>4.09</v>
      </c>
      <c r="FN30" s="178">
        <v>3.98</v>
      </c>
      <c r="FO30" s="178">
        <v>4.03</v>
      </c>
      <c r="FP30" s="178">
        <v>3.5</v>
      </c>
      <c r="FQ30" s="178">
        <v>3.31</v>
      </c>
      <c r="FR30" s="178">
        <v>3.36</v>
      </c>
      <c r="FS30" s="178">
        <v>3.49</v>
      </c>
      <c r="FT30" s="178">
        <v>3.33</v>
      </c>
      <c r="FU30" s="178">
        <v>3.51</v>
      </c>
      <c r="FV30" s="178">
        <v>3.68</v>
      </c>
      <c r="FW30" s="178">
        <v>4.4472353627616101</v>
      </c>
      <c r="FX30" s="178">
        <v>4.8701932389400726</v>
      </c>
      <c r="FY30" s="178">
        <v>4.774489211819267</v>
      </c>
      <c r="FZ30" s="178">
        <v>5.0160636353283081</v>
      </c>
      <c r="GA30" s="178">
        <v>4.93</v>
      </c>
      <c r="GB30" s="178">
        <v>5.0199999999999996</v>
      </c>
      <c r="GC30" s="178">
        <v>5.09</v>
      </c>
      <c r="GD30" s="178">
        <v>5.47</v>
      </c>
      <c r="GE30" s="178">
        <v>5.29</v>
      </c>
      <c r="GF30" s="178">
        <v>5.4926432139155592</v>
      </c>
      <c r="GG30" s="178">
        <v>5.39</v>
      </c>
      <c r="GH30" s="178">
        <v>5.645369650704481</v>
      </c>
      <c r="GI30" s="178">
        <v>5.5518443766029089</v>
      </c>
      <c r="GJ30" s="178">
        <v>5.89</v>
      </c>
      <c r="GK30" s="178">
        <v>6.02</v>
      </c>
      <c r="GL30" s="178">
        <v>6.74</v>
      </c>
      <c r="GM30" s="178">
        <v>5.8</v>
      </c>
    </row>
    <row r="31" spans="2:195" ht="15" customHeight="1">
      <c r="B31" s="202" t="s">
        <v>254</v>
      </c>
      <c r="C31" s="178">
        <v>60.402909999999999</v>
      </c>
      <c r="D31" s="178">
        <v>32.524439999999998</v>
      </c>
      <c r="E31" s="178">
        <v>32.502000000000002</v>
      </c>
      <c r="F31" s="178">
        <v>77.727000000000004</v>
      </c>
      <c r="G31" s="178">
        <v>69.444000000000003</v>
      </c>
      <c r="H31" s="178">
        <v>66.942999999999998</v>
      </c>
      <c r="I31" s="178">
        <v>53.4</v>
      </c>
      <c r="J31" s="178">
        <v>50.01</v>
      </c>
      <c r="K31" s="178">
        <v>73.099999999999994</v>
      </c>
      <c r="L31" s="178">
        <v>50</v>
      </c>
      <c r="M31" s="178">
        <v>49.82</v>
      </c>
      <c r="N31" s="178">
        <v>50</v>
      </c>
      <c r="O31" s="178">
        <v>71.83</v>
      </c>
      <c r="P31" s="178">
        <v>32.92</v>
      </c>
      <c r="Q31" s="178">
        <v>32.869999999999997</v>
      </c>
      <c r="R31" s="178">
        <v>32.58</v>
      </c>
      <c r="S31" s="178">
        <v>33.090000000000003</v>
      </c>
      <c r="T31" s="178">
        <v>50</v>
      </c>
      <c r="U31" s="178">
        <v>54.66</v>
      </c>
      <c r="V31" s="178">
        <v>61.81</v>
      </c>
      <c r="W31" s="178">
        <v>28.41</v>
      </c>
      <c r="X31" s="178">
        <v>26.59</v>
      </c>
      <c r="Y31" s="178">
        <v>29.8</v>
      </c>
      <c r="Z31" s="178">
        <v>59.65</v>
      </c>
      <c r="AA31" s="178">
        <v>54.04</v>
      </c>
      <c r="AB31" s="178">
        <v>30.72</v>
      </c>
      <c r="AC31" s="178">
        <v>50.9</v>
      </c>
      <c r="AD31" s="178">
        <v>45.6</v>
      </c>
      <c r="AE31" s="178">
        <v>15.54</v>
      </c>
      <c r="AF31" s="178">
        <v>27.01</v>
      </c>
      <c r="AG31" s="178">
        <v>28.48</v>
      </c>
      <c r="AH31" s="178">
        <v>25.76</v>
      </c>
      <c r="AI31" s="178">
        <v>30</v>
      </c>
      <c r="AJ31" s="178">
        <v>27.75</v>
      </c>
      <c r="AK31" s="178">
        <v>29.99</v>
      </c>
      <c r="AL31" s="178">
        <v>28</v>
      </c>
      <c r="AM31" s="178">
        <v>28.5</v>
      </c>
      <c r="AN31" s="178">
        <v>35.4</v>
      </c>
      <c r="AO31" s="178">
        <v>15.05</v>
      </c>
      <c r="AP31" s="178">
        <v>35.17</v>
      </c>
      <c r="AQ31" s="178">
        <v>26.29</v>
      </c>
      <c r="AR31" s="178">
        <v>28.47</v>
      </c>
      <c r="AS31" s="178">
        <v>18</v>
      </c>
      <c r="AT31" s="178">
        <v>24.27</v>
      </c>
      <c r="AU31" s="178">
        <v>19.34</v>
      </c>
      <c r="AV31" s="178">
        <v>10.74</v>
      </c>
      <c r="AW31" s="178">
        <v>32.32</v>
      </c>
      <c r="AX31" s="178">
        <v>28.1901058102032</v>
      </c>
      <c r="AY31" s="178">
        <v>20.6</v>
      </c>
      <c r="AZ31" s="178">
        <v>35.072288663359402</v>
      </c>
      <c r="BA31" s="178">
        <v>22.3639253437014</v>
      </c>
      <c r="BB31" s="178">
        <v>27.97</v>
      </c>
      <c r="BC31" s="178">
        <v>29.99</v>
      </c>
      <c r="BD31" s="178">
        <v>28.83</v>
      </c>
      <c r="BE31" s="178">
        <v>27.52</v>
      </c>
      <c r="BF31" s="178">
        <v>17.559999999999999</v>
      </c>
      <c r="BG31" s="178">
        <v>27.7</v>
      </c>
      <c r="BH31" s="178">
        <v>25.35</v>
      </c>
      <c r="BI31" s="178">
        <v>23.86</v>
      </c>
      <c r="BJ31" s="178">
        <v>15.64</v>
      </c>
      <c r="BK31" s="178">
        <v>8.3800000000000008</v>
      </c>
      <c r="BL31" s="178">
        <v>8.1300000000000008</v>
      </c>
      <c r="BM31" s="178">
        <v>8.0299999999999994</v>
      </c>
      <c r="BN31" s="178">
        <v>7.2</v>
      </c>
      <c r="BO31" s="178">
        <v>5.57</v>
      </c>
      <c r="BP31" s="178">
        <v>9.32</v>
      </c>
      <c r="BQ31" s="178">
        <v>9.89</v>
      </c>
      <c r="BR31" s="178">
        <v>6.13</v>
      </c>
      <c r="BS31" s="178">
        <v>7.89</v>
      </c>
      <c r="BT31" s="178">
        <v>4.83</v>
      </c>
      <c r="BU31" s="178">
        <v>4.6399999999999997</v>
      </c>
      <c r="BV31" s="178">
        <v>2.82092173615266</v>
      </c>
      <c r="BW31" s="178">
        <v>2.1398493748997902</v>
      </c>
      <c r="BX31" s="178">
        <v>2.5000228844998098</v>
      </c>
      <c r="BY31" s="178">
        <v>2.6836927600987899</v>
      </c>
      <c r="BZ31" s="178">
        <v>2.2740354143416401</v>
      </c>
      <c r="CA31" s="178">
        <v>4.1417979128484896</v>
      </c>
      <c r="CB31" s="178">
        <v>6.0561543355009997</v>
      </c>
      <c r="CC31" s="178">
        <v>6.7000637415796698</v>
      </c>
      <c r="CD31" s="178">
        <v>7.2427810823415202</v>
      </c>
      <c r="CE31" s="178">
        <v>7.7984679768585998</v>
      </c>
      <c r="CF31" s="178">
        <v>9.4985731554337605</v>
      </c>
      <c r="CG31" s="178">
        <v>10.331308558718201</v>
      </c>
      <c r="CH31" s="178">
        <v>10.331308558718201</v>
      </c>
      <c r="CI31" s="178">
        <v>7.7762528612496702</v>
      </c>
      <c r="CJ31" s="178">
        <v>9.07568110671372</v>
      </c>
      <c r="CK31" s="178">
        <v>11.962372828120101</v>
      </c>
      <c r="CL31" s="178">
        <v>11.4393883969722</v>
      </c>
      <c r="CM31" s="178">
        <v>7.2639258971475904</v>
      </c>
      <c r="CN31" s="178">
        <v>10.9617015382848</v>
      </c>
      <c r="CO31" s="178">
        <v>9.3960985817546501</v>
      </c>
      <c r="CP31" s="178">
        <v>3.79135196554562</v>
      </c>
      <c r="CQ31" s="178">
        <v>4.5016651086591501</v>
      </c>
      <c r="CR31" s="178">
        <v>5.1390946363099896</v>
      </c>
      <c r="CS31" s="178">
        <v>5.0383004076745204</v>
      </c>
      <c r="CT31" s="178">
        <v>12.5756270315963</v>
      </c>
      <c r="CU31" s="178">
        <v>13.310970237657401</v>
      </c>
      <c r="CV31" s="178">
        <v>12.6812137368648</v>
      </c>
      <c r="CW31" s="178">
        <v>13.215260336029599</v>
      </c>
      <c r="CX31" s="178">
        <v>11.896833302043699</v>
      </c>
      <c r="CY31" s="178">
        <v>10.8888683522371</v>
      </c>
      <c r="CZ31" s="178">
        <v>10.602138567441999</v>
      </c>
      <c r="DA31" s="178">
        <v>8.3061550258719894</v>
      </c>
      <c r="DB31" s="178">
        <v>10.8383943082189</v>
      </c>
      <c r="DC31" s="178">
        <v>9.6519865127083104</v>
      </c>
      <c r="DD31" s="178">
        <v>7.6590304001496996</v>
      </c>
      <c r="DE31" s="178">
        <v>10.660844671567199</v>
      </c>
      <c r="DF31" s="178">
        <v>12.5919334186821</v>
      </c>
      <c r="DG31" s="178">
        <v>14.3612839059038</v>
      </c>
      <c r="DH31" s="178">
        <v>12.214675322448199</v>
      </c>
      <c r="DI31" s="178">
        <v>17.153475480906</v>
      </c>
      <c r="DJ31" s="178">
        <v>17.616949449366501</v>
      </c>
      <c r="DK31" s="178">
        <v>13.457575386014399</v>
      </c>
      <c r="DL31" s="178">
        <v>14.305699985118601</v>
      </c>
      <c r="DM31" s="178">
        <v>14.926280005345699</v>
      </c>
      <c r="DN31" s="178">
        <v>15.4052322530142</v>
      </c>
      <c r="DO31" s="178">
        <v>12.9897108659952</v>
      </c>
      <c r="DP31" s="178">
        <v>17.895367485635202</v>
      </c>
      <c r="DQ31" s="178">
        <v>11.8687407745418</v>
      </c>
      <c r="DR31" s="178">
        <v>9.9902988456304893</v>
      </c>
      <c r="DS31" s="178">
        <v>11.11</v>
      </c>
      <c r="DT31" s="178">
        <v>12.07</v>
      </c>
      <c r="DU31" s="178">
        <v>11.54</v>
      </c>
      <c r="DV31" s="178">
        <v>11.14</v>
      </c>
      <c r="DW31" s="178">
        <v>9.61</v>
      </c>
      <c r="DX31" s="178">
        <v>10.51</v>
      </c>
      <c r="DY31" s="178">
        <v>7.92</v>
      </c>
      <c r="DZ31" s="178">
        <v>5.95</v>
      </c>
      <c r="EA31" s="178">
        <v>5.33</v>
      </c>
      <c r="EB31" s="178">
        <v>4.8</v>
      </c>
      <c r="EC31" s="178">
        <v>4.57</v>
      </c>
      <c r="ED31" s="178">
        <v>6.6700732525112301</v>
      </c>
      <c r="EE31" s="178">
        <v>6.7989795049634001</v>
      </c>
      <c r="EF31" s="178">
        <v>5.6724366493695202</v>
      </c>
      <c r="EG31" s="178">
        <v>5.5018575717569602</v>
      </c>
      <c r="EH31" s="178">
        <v>6.7772354467042399</v>
      </c>
      <c r="EI31" s="178">
        <v>4.3052687906380704</v>
      </c>
      <c r="EJ31" s="178">
        <v>4.0205244274356202</v>
      </c>
      <c r="EK31" s="178">
        <v>3.3103594882044098</v>
      </c>
      <c r="EL31" s="178">
        <v>3.9676464344610398</v>
      </c>
      <c r="EM31" s="178">
        <v>4.8752643110401301</v>
      </c>
      <c r="EN31" s="178">
        <v>4.1987723323322799</v>
      </c>
      <c r="EO31" s="178">
        <v>4.1057418371387904</v>
      </c>
      <c r="EP31" s="178">
        <v>4.6928710589080902</v>
      </c>
      <c r="EQ31" s="178">
        <v>3.7308196588503502</v>
      </c>
      <c r="ER31" s="178">
        <v>3.7738813402373399</v>
      </c>
      <c r="ES31" s="178">
        <v>5.1144044555592796</v>
      </c>
      <c r="ET31" s="178">
        <v>3.9342427666052</v>
      </c>
      <c r="EU31" s="178">
        <v>4.1064030645427998</v>
      </c>
      <c r="EV31" s="178">
        <v>4.1300940733382703</v>
      </c>
      <c r="EW31" s="178">
        <v>3.6713551069985799</v>
      </c>
      <c r="EX31" s="178">
        <v>3.44815865155672</v>
      </c>
      <c r="EY31" s="178">
        <v>4.0068696325575601</v>
      </c>
      <c r="EZ31" s="178">
        <v>4.0365136167477402</v>
      </c>
      <c r="FA31" s="178">
        <v>3.9360229771776098</v>
      </c>
      <c r="FB31" s="178">
        <v>3.8739244735219698</v>
      </c>
      <c r="FC31" s="178">
        <v>4.45479973536637</v>
      </c>
      <c r="FD31" s="178">
        <v>3.8870575203389</v>
      </c>
      <c r="FE31" s="178">
        <v>4.5165709553212503</v>
      </c>
      <c r="FF31" s="178">
        <v>4.1853779790129302</v>
      </c>
      <c r="FG31" s="178">
        <v>4.4527686227324397</v>
      </c>
      <c r="FH31" s="178">
        <v>4.4635966329713108</v>
      </c>
      <c r="FI31" s="178">
        <v>3.9748364709961099</v>
      </c>
      <c r="FJ31" s="178">
        <v>4.32</v>
      </c>
      <c r="FK31" s="178">
        <v>4.3</v>
      </c>
      <c r="FL31" s="178">
        <v>4.67</v>
      </c>
      <c r="FM31" s="178">
        <v>4.59</v>
      </c>
      <c r="FN31" s="178">
        <v>4.3099999999999996</v>
      </c>
      <c r="FO31" s="178">
        <v>4.33</v>
      </c>
      <c r="FP31" s="178">
        <v>4.4000000000000004</v>
      </c>
      <c r="FQ31" s="178">
        <v>4.16</v>
      </c>
      <c r="FR31" s="178">
        <v>4.38</v>
      </c>
      <c r="FS31" s="178">
        <v>4.45</v>
      </c>
      <c r="FT31" s="178">
        <v>3.94</v>
      </c>
      <c r="FU31" s="178">
        <v>4.2</v>
      </c>
      <c r="FV31" s="178">
        <v>4.6500000000000004</v>
      </c>
      <c r="FW31" s="178">
        <v>4.9410914308554101</v>
      </c>
      <c r="FX31" s="178">
        <v>5.2354864843794946</v>
      </c>
      <c r="FY31" s="178">
        <v>5.0375553051969488</v>
      </c>
      <c r="FZ31" s="178">
        <v>5.2437672234802113</v>
      </c>
      <c r="GA31" s="178">
        <v>4.96</v>
      </c>
      <c r="GB31" s="178">
        <v>4.9000000000000004</v>
      </c>
      <c r="GC31" s="178">
        <v>5.04</v>
      </c>
      <c r="GD31" s="178">
        <v>5.08</v>
      </c>
      <c r="GE31" s="178">
        <v>5.13</v>
      </c>
      <c r="GF31" s="178">
        <v>4.8622376628425403</v>
      </c>
      <c r="GG31" s="178">
        <v>5.07</v>
      </c>
      <c r="GH31" s="178">
        <v>4.8073227163347392</v>
      </c>
      <c r="GI31" s="178">
        <v>5.0379920027890357</v>
      </c>
      <c r="GJ31" s="178">
        <v>5.03</v>
      </c>
      <c r="GK31" s="178">
        <v>5.84</v>
      </c>
      <c r="GL31" s="178">
        <v>5.28</v>
      </c>
      <c r="GM31" s="178">
        <v>5.51</v>
      </c>
    </row>
    <row r="32" spans="2:195" ht="15" customHeight="1">
      <c r="B32" s="202" t="s">
        <v>255</v>
      </c>
      <c r="C32" s="178"/>
      <c r="D32" s="178"/>
      <c r="E32" s="178"/>
      <c r="F32" s="178">
        <v>60</v>
      </c>
      <c r="G32" s="178"/>
      <c r="H32" s="178">
        <v>45.27</v>
      </c>
      <c r="I32" s="178"/>
      <c r="J32" s="178"/>
      <c r="K32" s="178"/>
      <c r="L32" s="178">
        <v>73.150000000000006</v>
      </c>
      <c r="M32" s="178">
        <v>57</v>
      </c>
      <c r="N32" s="178"/>
      <c r="O32" s="178"/>
      <c r="P32" s="178"/>
      <c r="Q32" s="178">
        <v>57</v>
      </c>
      <c r="R32" s="178"/>
      <c r="S32" s="178"/>
      <c r="T32" s="178">
        <v>57</v>
      </c>
      <c r="U32" s="178"/>
      <c r="V32" s="178"/>
      <c r="W32" s="178">
        <v>57</v>
      </c>
      <c r="X32" s="178"/>
      <c r="Y32" s="178">
        <v>29</v>
      </c>
      <c r="Z32" s="178"/>
      <c r="AA32" s="178">
        <v>29</v>
      </c>
      <c r="AB32" s="178">
        <v>20.010000000000002</v>
      </c>
      <c r="AC32" s="178">
        <v>25</v>
      </c>
      <c r="AD32" s="178"/>
      <c r="AE32" s="178">
        <v>40</v>
      </c>
      <c r="AF32" s="178"/>
      <c r="AG32" s="178"/>
      <c r="AH32" s="178"/>
      <c r="AI32" s="178">
        <v>40</v>
      </c>
      <c r="AJ32" s="178">
        <v>40</v>
      </c>
      <c r="AK32" s="178"/>
      <c r="AL32" s="178"/>
      <c r="AM32" s="178">
        <v>41.44</v>
      </c>
      <c r="AN32" s="178">
        <v>40</v>
      </c>
      <c r="AO32" s="178">
        <v>15.01</v>
      </c>
      <c r="AP32" s="178">
        <v>40</v>
      </c>
      <c r="AQ32" s="178">
        <v>28.36</v>
      </c>
      <c r="AR32" s="178">
        <v>27.27</v>
      </c>
      <c r="AS32" s="178">
        <v>40</v>
      </c>
      <c r="AT32" s="178">
        <v>15.01</v>
      </c>
      <c r="AU32" s="178">
        <v>15</v>
      </c>
      <c r="AV32" s="178">
        <v>23.76</v>
      </c>
      <c r="AW32" s="178">
        <v>23.78</v>
      </c>
      <c r="AX32" s="178">
        <v>41.56</v>
      </c>
      <c r="AY32" s="178">
        <v>18.608641014151399</v>
      </c>
      <c r="AZ32" s="178">
        <v>15.0063605834046</v>
      </c>
      <c r="BA32" s="178">
        <v>29.111009174311899</v>
      </c>
      <c r="BB32" s="178">
        <v>27.34</v>
      </c>
      <c r="BC32" s="178">
        <v>30</v>
      </c>
      <c r="BD32" s="178">
        <v>34.53</v>
      </c>
      <c r="BE32" s="178">
        <v>32.94</v>
      </c>
      <c r="BF32" s="178">
        <v>15.18</v>
      </c>
      <c r="BG32" s="178">
        <v>15.19</v>
      </c>
      <c r="BH32" s="178">
        <v>30.02</v>
      </c>
      <c r="BI32" s="178">
        <v>25</v>
      </c>
      <c r="BJ32" s="178">
        <v>2.41</v>
      </c>
      <c r="BK32" s="178">
        <v>6.9</v>
      </c>
      <c r="BL32" s="178">
        <v>14.71</v>
      </c>
      <c r="BM32" s="178">
        <v>8.73</v>
      </c>
      <c r="BN32" s="178">
        <v>14.1</v>
      </c>
      <c r="BO32" s="178">
        <v>9.1</v>
      </c>
      <c r="BP32" s="178">
        <v>2.58</v>
      </c>
      <c r="BQ32" s="178">
        <v>3.94</v>
      </c>
      <c r="BR32" s="178">
        <v>6.13</v>
      </c>
      <c r="BS32" s="178">
        <v>4.21</v>
      </c>
      <c r="BT32" s="178">
        <v>4.26</v>
      </c>
      <c r="BU32" s="178">
        <v>7.55</v>
      </c>
      <c r="BV32" s="178">
        <v>3.2362249777192802</v>
      </c>
      <c r="BW32" s="178">
        <v>3.38982615233799</v>
      </c>
      <c r="BX32" s="178">
        <v>6.3588605596844001</v>
      </c>
      <c r="BY32" s="178">
        <v>6.10486864532011</v>
      </c>
      <c r="BZ32" s="178">
        <v>5.4106872867284803</v>
      </c>
      <c r="CA32" s="178">
        <v>7.0055274995131898</v>
      </c>
      <c r="CB32" s="178">
        <v>5.1602587855418598</v>
      </c>
      <c r="CC32" s="178">
        <v>7.8801789530560198</v>
      </c>
      <c r="CD32" s="178">
        <v>7.8209594339563901</v>
      </c>
      <c r="CE32" s="178">
        <v>8.6053499715737392</v>
      </c>
      <c r="CF32" s="178">
        <v>8.8470873263233702</v>
      </c>
      <c r="CG32" s="178">
        <v>7.8050876975122003</v>
      </c>
      <c r="CH32" s="178">
        <v>7.8050876975122003</v>
      </c>
      <c r="CI32" s="178">
        <v>6.7836026828114502</v>
      </c>
      <c r="CJ32" s="178">
        <v>10.9492371513702</v>
      </c>
      <c r="CK32" s="178">
        <v>9.2336196313832595</v>
      </c>
      <c r="CL32" s="178">
        <v>11.764473745324301</v>
      </c>
      <c r="CM32" s="178">
        <v>6.3451448194519697</v>
      </c>
      <c r="CN32" s="178">
        <v>9.06635864130992</v>
      </c>
      <c r="CO32" s="178">
        <v>11.028955784378899</v>
      </c>
      <c r="CP32" s="178">
        <v>3.7597730304348</v>
      </c>
      <c r="CQ32" s="178">
        <v>4.0163624652844501</v>
      </c>
      <c r="CR32" s="178">
        <v>4.45382367188017</v>
      </c>
      <c r="CS32" s="178">
        <v>3.8844299416042101</v>
      </c>
      <c r="CT32" s="178">
        <v>7.0086644668889502</v>
      </c>
      <c r="CU32" s="178">
        <v>12.1097595464717</v>
      </c>
      <c r="CV32" s="178">
        <v>10.8484411282147</v>
      </c>
      <c r="CW32" s="178">
        <v>11.707456365642599</v>
      </c>
      <c r="CX32" s="178">
        <v>6.3278155187776797</v>
      </c>
      <c r="CY32" s="178">
        <v>5.8133579904781598</v>
      </c>
      <c r="CZ32" s="178">
        <v>5.11539759391344</v>
      </c>
      <c r="DA32" s="178">
        <v>3.7271934848431099</v>
      </c>
      <c r="DB32" s="178">
        <v>7.7785896781094896</v>
      </c>
      <c r="DC32" s="178">
        <v>10.207923774617999</v>
      </c>
      <c r="DD32" s="178">
        <v>10.5677105911642</v>
      </c>
      <c r="DE32" s="178">
        <v>9.9602020169634091</v>
      </c>
      <c r="DF32" s="178">
        <v>11.617598965478599</v>
      </c>
      <c r="DG32" s="178">
        <v>11.675852207712699</v>
      </c>
      <c r="DH32" s="178">
        <v>11.1746888095267</v>
      </c>
      <c r="DI32" s="178">
        <v>15.369755962693899</v>
      </c>
      <c r="DJ32" s="178">
        <v>10.2030858611715</v>
      </c>
      <c r="DK32" s="178">
        <v>10.1041863879171</v>
      </c>
      <c r="DL32" s="178">
        <v>14.6875444538812</v>
      </c>
      <c r="DM32" s="178">
        <v>15.2199785171697</v>
      </c>
      <c r="DN32" s="178">
        <v>15.0595346026389</v>
      </c>
      <c r="DO32" s="178">
        <v>11.2608281663268</v>
      </c>
      <c r="DP32" s="178">
        <v>12.037984577260501</v>
      </c>
      <c r="DQ32" s="178">
        <v>12.923999329189799</v>
      </c>
      <c r="DR32" s="178">
        <v>6.8111186336508904</v>
      </c>
      <c r="DS32" s="178">
        <v>9.9600000000000009</v>
      </c>
      <c r="DT32" s="178">
        <v>7.72</v>
      </c>
      <c r="DU32" s="178">
        <v>6.26</v>
      </c>
      <c r="DV32" s="178">
        <v>9</v>
      </c>
      <c r="DW32" s="178">
        <v>11.27</v>
      </c>
      <c r="DX32" s="178">
        <v>10.25</v>
      </c>
      <c r="DY32" s="178">
        <v>9.59</v>
      </c>
      <c r="DZ32" s="178">
        <v>7.19</v>
      </c>
      <c r="EA32" s="178">
        <v>3.33</v>
      </c>
      <c r="EB32" s="178">
        <v>4.2</v>
      </c>
      <c r="EC32" s="178">
        <v>2.75</v>
      </c>
      <c r="ED32" s="178">
        <v>5.5525949067433604</v>
      </c>
      <c r="EE32" s="178">
        <v>6.7305747395169702</v>
      </c>
      <c r="EF32" s="178">
        <v>6.2979903968627804</v>
      </c>
      <c r="EG32" s="178">
        <v>5.8550354554083803</v>
      </c>
      <c r="EH32" s="178">
        <v>5.40696073562024</v>
      </c>
      <c r="EI32" s="178">
        <v>4.7909515350337299</v>
      </c>
      <c r="EJ32" s="178">
        <v>3.8754058890715499</v>
      </c>
      <c r="EK32" s="178">
        <v>5.8044834330035604</v>
      </c>
      <c r="EL32" s="178">
        <v>5.3448249795931799</v>
      </c>
      <c r="EM32" s="178">
        <v>5.5701100945187596</v>
      </c>
      <c r="EN32" s="178">
        <v>5.52340435310742</v>
      </c>
      <c r="EO32" s="178">
        <v>4.75517388917436</v>
      </c>
      <c r="EP32" s="178">
        <v>4.90291362659167</v>
      </c>
      <c r="EQ32" s="178">
        <v>4.6736507142265902</v>
      </c>
      <c r="ER32" s="178">
        <v>4.7955669679063897</v>
      </c>
      <c r="ES32" s="178">
        <v>5.2012732635007399</v>
      </c>
      <c r="ET32" s="178">
        <v>4.3545097807152704</v>
      </c>
      <c r="EU32" s="178">
        <v>4.3531377027240099</v>
      </c>
      <c r="EV32" s="178">
        <v>4.2756531178373001</v>
      </c>
      <c r="EW32" s="178">
        <v>4.3960735147140699</v>
      </c>
      <c r="EX32" s="178">
        <v>4.9648846547055498</v>
      </c>
      <c r="EY32" s="178">
        <v>5.3645386996576701</v>
      </c>
      <c r="EZ32" s="178">
        <v>5.1593523519367599</v>
      </c>
      <c r="FA32" s="178">
        <v>5.2106778300980396</v>
      </c>
      <c r="FB32" s="178">
        <v>5.1001308554186497</v>
      </c>
      <c r="FC32" s="178">
        <v>5.2937648572046596</v>
      </c>
      <c r="FD32" s="178">
        <v>5.8106851455730002</v>
      </c>
      <c r="FE32" s="178">
        <v>6.0169970552508598</v>
      </c>
      <c r="FF32" s="178">
        <v>5.7993467289772198</v>
      </c>
      <c r="FG32" s="178">
        <v>5.9290785546897098</v>
      </c>
      <c r="FH32" s="178">
        <v>5.5260946783029423</v>
      </c>
      <c r="FI32" s="178">
        <v>5.9000614265448821</v>
      </c>
      <c r="FJ32" s="178">
        <v>5.59</v>
      </c>
      <c r="FK32" s="178">
        <v>5.71</v>
      </c>
      <c r="FL32" s="178">
        <v>5.65</v>
      </c>
      <c r="FM32" s="178">
        <v>5.23</v>
      </c>
      <c r="FN32" s="178">
        <v>5.58</v>
      </c>
      <c r="FO32" s="178">
        <v>6.03</v>
      </c>
      <c r="FP32" s="178">
        <v>4.47</v>
      </c>
      <c r="FQ32" s="178">
        <v>4.5199999999999996</v>
      </c>
      <c r="FR32" s="178">
        <v>4.26</v>
      </c>
      <c r="FS32" s="178">
        <v>4.4000000000000004</v>
      </c>
      <c r="FT32" s="178">
        <v>4.3600000000000003</v>
      </c>
      <c r="FU32" s="178">
        <v>4.3</v>
      </c>
      <c r="FV32" s="178">
        <v>4.3899999999999997</v>
      </c>
      <c r="FW32" s="178">
        <v>3.8706928957420801</v>
      </c>
      <c r="FX32" s="178">
        <v>3.8696503221681464</v>
      </c>
      <c r="FY32" s="178">
        <v>3.8456302364233199</v>
      </c>
      <c r="FZ32" s="178">
        <v>3.8754767034628013</v>
      </c>
      <c r="GA32" s="178">
        <v>3.8413539782817021</v>
      </c>
      <c r="GB32" s="178">
        <v>3.86</v>
      </c>
      <c r="GC32" s="178">
        <v>3.83</v>
      </c>
      <c r="GD32" s="178">
        <v>3.85</v>
      </c>
      <c r="GE32" s="178">
        <v>3.99</v>
      </c>
      <c r="GF32" s="178">
        <v>3.973141260396281</v>
      </c>
      <c r="GG32" s="178">
        <v>3.99</v>
      </c>
      <c r="GH32" s="178">
        <v>3.9607346579874885</v>
      </c>
      <c r="GI32" s="178">
        <v>4.0130879569895974</v>
      </c>
      <c r="GJ32" s="178">
        <v>4.05</v>
      </c>
      <c r="GK32" s="178">
        <v>3.9</v>
      </c>
      <c r="GL32" s="178">
        <v>3.92</v>
      </c>
      <c r="GM32" s="178">
        <v>3.89</v>
      </c>
    </row>
    <row r="33" spans="1:195" ht="15" customHeight="1">
      <c r="B33" s="202" t="s">
        <v>256</v>
      </c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>
        <v>60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>
        <v>27.14</v>
      </c>
      <c r="AM33" s="178"/>
      <c r="AN33" s="178"/>
      <c r="AO33" s="178">
        <v>27.15</v>
      </c>
      <c r="AP33" s="178">
        <v>27.15</v>
      </c>
      <c r="AQ33" s="178"/>
      <c r="AR33" s="178"/>
      <c r="AS33" s="178"/>
      <c r="AT33" s="178"/>
      <c r="AU33" s="178">
        <v>22.85</v>
      </c>
      <c r="AV33" s="178"/>
      <c r="AW33" s="178"/>
      <c r="AX33" s="178"/>
      <c r="AY33" s="178"/>
      <c r="AZ33" s="178"/>
      <c r="BA33" s="178"/>
      <c r="BB33" s="178"/>
      <c r="BC33" s="178"/>
      <c r="BD33" s="178"/>
      <c r="BE33" s="178">
        <v>35</v>
      </c>
      <c r="BF33" s="178"/>
      <c r="BG33" s="178"/>
      <c r="BH33" s="178">
        <v>25.04</v>
      </c>
      <c r="BI33" s="178">
        <v>30</v>
      </c>
      <c r="BJ33" s="178">
        <v>30</v>
      </c>
      <c r="BK33" s="178"/>
      <c r="BL33" s="178">
        <v>18</v>
      </c>
      <c r="BM33" s="178">
        <v>4.8499999999999996</v>
      </c>
      <c r="BN33" s="178">
        <v>9</v>
      </c>
      <c r="BO33" s="178">
        <v>9</v>
      </c>
      <c r="BP33" s="178">
        <v>9</v>
      </c>
      <c r="BQ33" s="178">
        <v>14.16</v>
      </c>
      <c r="BR33" s="178">
        <v>9</v>
      </c>
      <c r="BS33" s="178">
        <v>9</v>
      </c>
      <c r="BT33" s="178">
        <v>9</v>
      </c>
      <c r="BU33" s="178">
        <v>9</v>
      </c>
      <c r="BV33" s="178">
        <v>9</v>
      </c>
      <c r="BW33" s="178">
        <v>3.37</v>
      </c>
      <c r="BX33" s="178">
        <v>9</v>
      </c>
      <c r="BY33" s="178">
        <v>8</v>
      </c>
      <c r="BZ33" s="178">
        <v>9.77</v>
      </c>
      <c r="CA33" s="178">
        <v>8</v>
      </c>
      <c r="CB33" s="178">
        <v>8</v>
      </c>
      <c r="CC33" s="178">
        <v>8</v>
      </c>
      <c r="CD33" s="178">
        <v>8</v>
      </c>
      <c r="CE33" s="178">
        <v>8</v>
      </c>
      <c r="CF33" s="178">
        <v>7.7420741056218096</v>
      </c>
      <c r="CG33" s="178">
        <v>4.4950000000000001</v>
      </c>
      <c r="CH33" s="178">
        <v>2.9628999999999999</v>
      </c>
      <c r="CI33" s="178">
        <v>5.2945921450151099</v>
      </c>
      <c r="CJ33" s="178">
        <v>7.9843440022314001</v>
      </c>
      <c r="CK33" s="178">
        <v>4.4492578275883901</v>
      </c>
      <c r="CL33" s="178">
        <v>5.0383383028447097</v>
      </c>
      <c r="CM33" s="178">
        <v>7.21618768232325</v>
      </c>
      <c r="CN33" s="178">
        <v>5.33</v>
      </c>
      <c r="CO33" s="178">
        <v>6.2285474102098597</v>
      </c>
      <c r="CP33" s="178">
        <v>1</v>
      </c>
      <c r="CQ33" s="178">
        <v>1.88057240679839</v>
      </c>
      <c r="CR33" s="178">
        <v>6.7288854498864596</v>
      </c>
      <c r="CS33" s="178">
        <v>4.8600000000000003</v>
      </c>
      <c r="CT33" s="178">
        <v>5.8139111718077396</v>
      </c>
      <c r="CU33" s="178">
        <v>4.7651596659919004</v>
      </c>
      <c r="CV33" s="178">
        <v>5.34606112565326</v>
      </c>
      <c r="CW33" s="178">
        <v>7.605589012636</v>
      </c>
      <c r="CX33" s="178">
        <v>4.7711711706040099</v>
      </c>
      <c r="CY33" s="178">
        <v>4.3382973709067496</v>
      </c>
      <c r="CZ33" s="178">
        <v>5.1416882834009998</v>
      </c>
      <c r="DA33" s="178">
        <v>2.7077918059217998</v>
      </c>
      <c r="DB33" s="178">
        <v>4.4718370860203303</v>
      </c>
      <c r="DC33" s="178">
        <v>4.2768296170248101</v>
      </c>
      <c r="DD33" s="178">
        <v>4.1913784731925796</v>
      </c>
      <c r="DE33" s="178">
        <v>3.58260772531515</v>
      </c>
      <c r="DF33" s="178">
        <v>4.6223974632413398</v>
      </c>
      <c r="DG33" s="178">
        <v>8.8105790400586201</v>
      </c>
      <c r="DH33" s="178">
        <v>5.8600544081662003</v>
      </c>
      <c r="DI33" s="178">
        <v>8.7098596338441201</v>
      </c>
      <c r="DJ33" s="178">
        <v>11.9652256612085</v>
      </c>
      <c r="DK33" s="178">
        <v>10.721163932204499</v>
      </c>
      <c r="DL33" s="178">
        <v>6.1686804878804704</v>
      </c>
      <c r="DM33" s="178">
        <v>7.2649942487808801</v>
      </c>
      <c r="DN33" s="178">
        <v>9.3958997119318504</v>
      </c>
      <c r="DO33" s="178">
        <v>9.5930169262100193</v>
      </c>
      <c r="DP33" s="178">
        <v>6.5222509228428098</v>
      </c>
      <c r="DQ33" s="178">
        <v>11.031988468915101</v>
      </c>
      <c r="DR33" s="178">
        <v>1.6517461399769999</v>
      </c>
      <c r="DS33" s="178">
        <v>8.6199999999999992</v>
      </c>
      <c r="DT33" s="178">
        <v>7.22</v>
      </c>
      <c r="DU33" s="178">
        <v>6.58</v>
      </c>
      <c r="DV33" s="178">
        <v>5.73</v>
      </c>
      <c r="DW33" s="178">
        <v>7.29</v>
      </c>
      <c r="DX33" s="178">
        <v>7.24</v>
      </c>
      <c r="DY33" s="178">
        <v>6.66</v>
      </c>
      <c r="DZ33" s="178">
        <v>6.95</v>
      </c>
      <c r="EA33" s="178">
        <v>7.12</v>
      </c>
      <c r="EB33" s="178">
        <v>7.21</v>
      </c>
      <c r="EC33" s="178">
        <v>7.26</v>
      </c>
      <c r="ED33" s="178">
        <v>8.5843012775377296</v>
      </c>
      <c r="EE33" s="178">
        <v>7.1977622405814001</v>
      </c>
      <c r="EF33" s="178">
        <v>7.3298231071836204</v>
      </c>
      <c r="EG33" s="178">
        <v>7.30585111446812</v>
      </c>
      <c r="EH33" s="178">
        <v>6.7194128223629397</v>
      </c>
      <c r="EI33" s="178">
        <v>7.1346659859286596</v>
      </c>
      <c r="EJ33" s="178">
        <v>5.8712090090313396</v>
      </c>
      <c r="EK33" s="178">
        <v>7.5659960994117101</v>
      </c>
      <c r="EL33" s="178">
        <v>7.2391524445220803</v>
      </c>
      <c r="EM33" s="178">
        <v>6.8474298277615899</v>
      </c>
      <c r="EN33" s="178">
        <v>6.8981422918700499</v>
      </c>
      <c r="EO33" s="178">
        <v>6.8598541051105597</v>
      </c>
      <c r="EP33" s="178">
        <v>7.0244075101907004</v>
      </c>
      <c r="EQ33" s="178">
        <v>7.1210944057643397</v>
      </c>
      <c r="ER33" s="178">
        <v>6.7469492687179997</v>
      </c>
      <c r="ES33" s="178">
        <v>6.7179614471865596</v>
      </c>
      <c r="ET33" s="178">
        <v>6.86749618253259</v>
      </c>
      <c r="EU33" s="178">
        <v>7.1705744294617304</v>
      </c>
      <c r="EV33" s="178">
        <v>7.2339548473372499</v>
      </c>
      <c r="EW33" s="178">
        <v>6.6917011957810999</v>
      </c>
      <c r="EX33" s="178">
        <v>6.2003658219711797</v>
      </c>
      <c r="EY33" s="178">
        <v>5.4959685069201303</v>
      </c>
      <c r="EZ33" s="178">
        <v>5.5207419544069802</v>
      </c>
      <c r="FA33" s="178">
        <v>5.4366035430780499</v>
      </c>
      <c r="FB33" s="178">
        <v>5.5560885374292797</v>
      </c>
      <c r="FC33" s="178">
        <v>5.5433497333320396</v>
      </c>
      <c r="FD33" s="178">
        <v>4.9471034294837697</v>
      </c>
      <c r="FE33" s="178">
        <v>4.8682082252444596</v>
      </c>
      <c r="FF33" s="178">
        <v>4.9295525395474096</v>
      </c>
      <c r="FG33" s="178">
        <v>4.94995148688455</v>
      </c>
      <c r="FH33" s="178">
        <v>1.4821569460082078</v>
      </c>
      <c r="FI33" s="178">
        <v>5.1439003767864326</v>
      </c>
      <c r="FJ33" s="178">
        <v>5.09</v>
      </c>
      <c r="FK33" s="178">
        <v>4.9800000000000004</v>
      </c>
      <c r="FL33" s="178">
        <v>5.14</v>
      </c>
      <c r="FM33" s="178">
        <v>5.04</v>
      </c>
      <c r="FN33" s="178">
        <v>4.92</v>
      </c>
      <c r="FO33" s="178">
        <v>5.14</v>
      </c>
      <c r="FP33" s="178">
        <v>5.21</v>
      </c>
      <c r="FQ33" s="178">
        <v>5.2</v>
      </c>
      <c r="FR33" s="178">
        <v>5.28</v>
      </c>
      <c r="FS33" s="178">
        <v>5.03</v>
      </c>
      <c r="FT33" s="178">
        <v>5.44</v>
      </c>
      <c r="FU33" s="178">
        <v>5.07</v>
      </c>
      <c r="FV33" s="178">
        <v>5.0199999999999996</v>
      </c>
      <c r="FW33" s="178">
        <v>4.9720028631575897</v>
      </c>
      <c r="FX33" s="178">
        <v>4.9340858333221105</v>
      </c>
      <c r="FY33" s="178">
        <v>4.8479220521538284</v>
      </c>
      <c r="FZ33" s="178">
        <v>4.5666343913135377</v>
      </c>
      <c r="GA33" s="178">
        <v>4.8221409280805947</v>
      </c>
      <c r="GB33" s="178">
        <v>4.54</v>
      </c>
      <c r="GC33" s="178">
        <v>5.01</v>
      </c>
      <c r="GD33" s="178">
        <v>4.6399999999999997</v>
      </c>
      <c r="GE33" s="178">
        <v>4.71</v>
      </c>
      <c r="GF33" s="178">
        <v>5.0242953087908981</v>
      </c>
      <c r="GG33" s="178">
        <v>4.5999999999999996</v>
      </c>
      <c r="GH33" s="178">
        <v>4.9547674981591596</v>
      </c>
      <c r="GI33" s="178">
        <v>5.0886803542652883</v>
      </c>
      <c r="GJ33" s="178">
        <v>4.92</v>
      </c>
      <c r="GK33" s="178">
        <v>4.59</v>
      </c>
      <c r="GL33" s="178">
        <v>4.92</v>
      </c>
      <c r="GM33" s="178">
        <v>4.47</v>
      </c>
    </row>
    <row r="34" spans="1:195" ht="15" customHeight="1">
      <c r="B34" s="201" t="s">
        <v>249</v>
      </c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8"/>
      <c r="FU34" s="178"/>
      <c r="FV34" s="178"/>
      <c r="FW34" s="178"/>
      <c r="FX34" s="178"/>
      <c r="FY34" s="178"/>
      <c r="FZ34" s="178"/>
      <c r="GA34" s="178"/>
      <c r="GB34" s="178"/>
      <c r="GC34" s="178"/>
      <c r="GD34" s="178"/>
      <c r="GE34" s="178"/>
      <c r="GF34" s="178"/>
      <c r="GG34" s="178"/>
      <c r="GH34" s="178"/>
      <c r="GI34" s="178"/>
      <c r="GJ34" s="178"/>
      <c r="GK34" s="178"/>
      <c r="GL34" s="178"/>
      <c r="GM34" s="178"/>
    </row>
    <row r="35" spans="1:195" ht="15" customHeight="1">
      <c r="B35" s="202" t="s">
        <v>252</v>
      </c>
      <c r="C35" s="178"/>
      <c r="D35" s="178"/>
      <c r="E35" s="178">
        <v>4.0060000000000002</v>
      </c>
      <c r="F35" s="178">
        <v>3.9889999999999999</v>
      </c>
      <c r="G35" s="178">
        <v>3.9889999999999999</v>
      </c>
      <c r="H35" s="178">
        <v>3.9889999999999999</v>
      </c>
      <c r="I35" s="178">
        <v>2.5</v>
      </c>
      <c r="J35" s="178">
        <v>2.5</v>
      </c>
      <c r="K35" s="178">
        <v>1.5</v>
      </c>
      <c r="L35" s="178">
        <v>1.5</v>
      </c>
      <c r="M35" s="178">
        <v>1.5</v>
      </c>
      <c r="N35" s="178">
        <v>1.5</v>
      </c>
      <c r="O35" s="178">
        <v>1.5</v>
      </c>
      <c r="P35" s="178">
        <v>1.5</v>
      </c>
      <c r="Q35" s="178">
        <v>1.56</v>
      </c>
      <c r="R35" s="178">
        <v>1.52</v>
      </c>
      <c r="S35" s="178">
        <v>1.5</v>
      </c>
      <c r="T35" s="178">
        <v>1.5</v>
      </c>
      <c r="U35" s="178">
        <v>1.5</v>
      </c>
      <c r="V35" s="178">
        <v>1.5</v>
      </c>
      <c r="W35" s="178">
        <v>1.38</v>
      </c>
      <c r="X35" s="178">
        <v>1.4</v>
      </c>
      <c r="Y35" s="178">
        <v>1.5</v>
      </c>
      <c r="Z35" s="178">
        <v>1.5</v>
      </c>
      <c r="AA35" s="178">
        <v>1.2</v>
      </c>
      <c r="AB35" s="178">
        <v>1.69</v>
      </c>
      <c r="AC35" s="178">
        <v>1.38</v>
      </c>
      <c r="AD35" s="178">
        <v>1.35</v>
      </c>
      <c r="AE35" s="178">
        <v>0.95</v>
      </c>
      <c r="AF35" s="178">
        <v>0.95</v>
      </c>
      <c r="AG35" s="178">
        <v>0.94</v>
      </c>
      <c r="AH35" s="178">
        <v>0.96</v>
      </c>
      <c r="AI35" s="178">
        <v>0.94</v>
      </c>
      <c r="AJ35" s="178">
        <v>0.91</v>
      </c>
      <c r="AK35" s="178">
        <v>0.86</v>
      </c>
      <c r="AL35" s="178">
        <v>0.91</v>
      </c>
      <c r="AM35" s="178">
        <v>0.82</v>
      </c>
      <c r="AN35" s="178">
        <v>0.89</v>
      </c>
      <c r="AO35" s="178">
        <v>0.92</v>
      </c>
      <c r="AP35" s="178">
        <v>0.87</v>
      </c>
      <c r="AQ35" s="178">
        <v>0.93</v>
      </c>
      <c r="AR35" s="178">
        <v>0.92</v>
      </c>
      <c r="AS35" s="178">
        <v>0.91</v>
      </c>
      <c r="AT35" s="178">
        <v>0.93</v>
      </c>
      <c r="AU35" s="178">
        <v>0.9</v>
      </c>
      <c r="AV35" s="178">
        <v>0.93</v>
      </c>
      <c r="AW35" s="178">
        <v>0.92</v>
      </c>
      <c r="AX35" s="178">
        <v>0.86</v>
      </c>
      <c r="AY35" s="178">
        <v>0.85591635808811295</v>
      </c>
      <c r="AZ35" s="178">
        <v>0.92076935833393503</v>
      </c>
      <c r="BA35" s="178">
        <v>0.9</v>
      </c>
      <c r="BB35" s="178">
        <v>0.9</v>
      </c>
      <c r="BC35" s="178">
        <v>0.99</v>
      </c>
      <c r="BD35" s="178">
        <v>0.95</v>
      </c>
      <c r="BE35" s="178">
        <v>0.96</v>
      </c>
      <c r="BF35" s="178">
        <v>0.79</v>
      </c>
      <c r="BG35" s="178">
        <v>0.54</v>
      </c>
      <c r="BH35" s="178">
        <v>0.91</v>
      </c>
      <c r="BI35" s="178">
        <v>0.97</v>
      </c>
      <c r="BJ35" s="178">
        <v>0.97</v>
      </c>
      <c r="BK35" s="178">
        <v>0.85</v>
      </c>
      <c r="BL35" s="178">
        <v>0.5</v>
      </c>
      <c r="BM35" s="178">
        <v>0.45</v>
      </c>
      <c r="BN35" s="178">
        <v>0.43</v>
      </c>
      <c r="BO35" s="178">
        <v>0.61</v>
      </c>
      <c r="BP35" s="178">
        <v>0.33</v>
      </c>
      <c r="BQ35" s="178">
        <v>0.57999999999999996</v>
      </c>
      <c r="BR35" s="178">
        <v>0.63</v>
      </c>
      <c r="BS35" s="178">
        <v>0.6</v>
      </c>
      <c r="BT35" s="178">
        <v>0.59</v>
      </c>
      <c r="BU35" s="178">
        <v>0.66</v>
      </c>
      <c r="BV35" s="178">
        <v>0.63686760516701202</v>
      </c>
      <c r="BW35" s="178">
        <v>0.84786779295241899</v>
      </c>
      <c r="BX35" s="178">
        <v>0.81828202696750696</v>
      </c>
      <c r="BY35" s="178">
        <v>0.77727960270633401</v>
      </c>
      <c r="BZ35" s="178">
        <v>0.80632188628455204</v>
      </c>
      <c r="CA35" s="178">
        <v>0.81829864219824899</v>
      </c>
      <c r="CB35" s="178">
        <v>0.73440901992379104</v>
      </c>
      <c r="CC35" s="178">
        <v>0.86390311030746603</v>
      </c>
      <c r="CD35" s="178"/>
      <c r="CE35" s="178">
        <v>0.60001266188439095</v>
      </c>
      <c r="CF35" s="178">
        <v>0.35001701442795602</v>
      </c>
      <c r="CG35" s="178">
        <v>0.03</v>
      </c>
      <c r="CH35" s="178">
        <v>0.03</v>
      </c>
      <c r="CI35" s="178">
        <v>8.0000000000000002E-3</v>
      </c>
      <c r="CJ35" s="178">
        <v>1</v>
      </c>
      <c r="CK35" s="178">
        <v>1</v>
      </c>
      <c r="CL35" s="178">
        <v>0.75197432383860896</v>
      </c>
      <c r="CM35" s="178">
        <v>0.77670416535563402</v>
      </c>
      <c r="CN35" s="178">
        <v>0.68744453020588003</v>
      </c>
      <c r="CO35" s="178">
        <v>0.86810969533916904</v>
      </c>
      <c r="CP35" s="178">
        <v>3.96567764314482</v>
      </c>
      <c r="CQ35" s="178">
        <v>4.80705558464141</v>
      </c>
      <c r="CR35" s="178">
        <v>4.3968990533810697</v>
      </c>
      <c r="CS35" s="178">
        <v>4.8112272442830504</v>
      </c>
      <c r="CT35" s="178">
        <v>8.6313931936602106</v>
      </c>
      <c r="CU35" s="178">
        <v>6.7739354029318699</v>
      </c>
      <c r="CV35" s="178">
        <v>4.1589277068495498</v>
      </c>
      <c r="CW35" s="178">
        <v>5.0362729091312204</v>
      </c>
      <c r="CX35" s="178"/>
      <c r="CY35" s="178"/>
      <c r="CZ35" s="178"/>
      <c r="DA35" s="178"/>
      <c r="DB35" s="178"/>
      <c r="DC35" s="178">
        <v>1.60436137818269</v>
      </c>
      <c r="DD35" s="178">
        <v>2.3509815593793699</v>
      </c>
      <c r="DE35" s="178">
        <v>0.88770250817827101</v>
      </c>
      <c r="DF35" s="178">
        <v>0.95131049809520896</v>
      </c>
      <c r="DG35" s="178">
        <v>0.63209798389917404</v>
      </c>
      <c r="DH35" s="178">
        <v>0.49761215619242999</v>
      </c>
      <c r="DI35" s="178">
        <v>0.47543550552464298</v>
      </c>
      <c r="DJ35" s="178">
        <v>0.81783503328471396</v>
      </c>
      <c r="DK35" s="178">
        <v>1.16079885053306</v>
      </c>
      <c r="DL35" s="178">
        <v>0.85777672949689798</v>
      </c>
      <c r="DM35" s="178">
        <v>0.66180029343743996</v>
      </c>
      <c r="DN35" s="178">
        <v>0.50342892016653595</v>
      </c>
      <c r="DO35" s="178">
        <v>1.3432403716665799</v>
      </c>
      <c r="DP35" s="178">
        <v>1.37</v>
      </c>
      <c r="DQ35" s="178">
        <v>4.8883082859868601E-2</v>
      </c>
      <c r="DR35" s="178">
        <v>7.9162760730894094E-2</v>
      </c>
      <c r="DS35" s="178">
        <v>3.26927937042433E-2</v>
      </c>
      <c r="DT35" s="178">
        <v>2.3982126658031799E-2</v>
      </c>
      <c r="DU35" s="178">
        <v>3.1880552350009903E-2</v>
      </c>
      <c r="DV35" s="178">
        <v>2.4922862914888901E-2</v>
      </c>
      <c r="DW35" s="178">
        <v>0.158652261761275</v>
      </c>
      <c r="DX35" s="178">
        <v>4.4317261738127299E-2</v>
      </c>
      <c r="DY35" s="178">
        <v>2.1530000000000001E-2</v>
      </c>
      <c r="DZ35" s="178">
        <v>0.03</v>
      </c>
      <c r="EA35" s="178">
        <v>0.02</v>
      </c>
      <c r="EB35" s="178">
        <v>0.01</v>
      </c>
      <c r="EC35" s="178"/>
      <c r="ED35" s="178">
        <v>2</v>
      </c>
      <c r="EE35" s="178">
        <v>1.8638205146276599E-3</v>
      </c>
      <c r="EF35" s="178">
        <v>3.2676962373833697E-2</v>
      </c>
      <c r="EG35" s="178">
        <v>7.9971821785031802E-2</v>
      </c>
      <c r="EH35" s="178">
        <v>0.04</v>
      </c>
      <c r="EI35" s="178">
        <v>0</v>
      </c>
      <c r="EJ35" s="178">
        <v>0</v>
      </c>
      <c r="EK35" s="178">
        <v>0</v>
      </c>
      <c r="EL35" s="178">
        <v>7.9389843946314598E-2</v>
      </c>
      <c r="EM35" s="178"/>
      <c r="EN35" s="178">
        <v>5.4256152912716005E-4</v>
      </c>
      <c r="EO35" s="178"/>
      <c r="EP35" s="178">
        <v>0</v>
      </c>
      <c r="EQ35" s="178">
        <v>0</v>
      </c>
      <c r="ER35" s="178">
        <v>0</v>
      </c>
      <c r="ES35" s="178">
        <v>0</v>
      </c>
      <c r="ET35" s="178">
        <v>0</v>
      </c>
      <c r="EU35" s="178">
        <v>0</v>
      </c>
      <c r="EV35" s="178">
        <v>0</v>
      </c>
      <c r="EW35" s="178">
        <v>0</v>
      </c>
      <c r="EX35" s="178">
        <v>0</v>
      </c>
      <c r="EY35" s="178">
        <v>0</v>
      </c>
      <c r="EZ35" s="178">
        <v>0</v>
      </c>
      <c r="FA35" s="178">
        <v>0</v>
      </c>
      <c r="FB35" s="178">
        <v>0</v>
      </c>
      <c r="FC35" s="178">
        <v>0</v>
      </c>
      <c r="FD35" s="178">
        <v>5.2664119138751913E-6</v>
      </c>
      <c r="FE35" s="178">
        <v>0</v>
      </c>
      <c r="FF35" s="178">
        <v>0</v>
      </c>
      <c r="FG35" s="178">
        <v>0</v>
      </c>
      <c r="FH35" s="178">
        <v>0</v>
      </c>
      <c r="FI35" s="178">
        <v>0</v>
      </c>
      <c r="FJ35" s="178">
        <v>0</v>
      </c>
      <c r="FK35" s="178">
        <v>0</v>
      </c>
      <c r="FL35" s="178">
        <v>0</v>
      </c>
      <c r="FM35" s="178">
        <v>0</v>
      </c>
      <c r="FN35" s="178">
        <v>0</v>
      </c>
      <c r="FO35" s="178">
        <v>0</v>
      </c>
      <c r="FP35" s="178">
        <v>0</v>
      </c>
      <c r="FQ35" s="178">
        <v>0</v>
      </c>
      <c r="FR35" s="178">
        <v>0</v>
      </c>
      <c r="FS35" s="178">
        <v>0</v>
      </c>
      <c r="FT35" s="178">
        <v>0</v>
      </c>
      <c r="FU35" s="178">
        <v>0</v>
      </c>
      <c r="FV35" s="178">
        <v>0</v>
      </c>
      <c r="FW35" s="178">
        <v>0</v>
      </c>
      <c r="FX35" s="178">
        <v>1.1206041500656109E-4</v>
      </c>
      <c r="FY35" s="178">
        <v>9.2702706542565456E-4</v>
      </c>
      <c r="FZ35" s="178">
        <v>6.1637896819283493E-4</v>
      </c>
      <c r="GA35" s="178">
        <v>9.6304157437009227E-4</v>
      </c>
      <c r="GB35" s="178">
        <v>9.6304157437009227E-4</v>
      </c>
      <c r="GC35" s="178">
        <v>9.6304157437009227E-4</v>
      </c>
      <c r="GD35" s="178">
        <v>9.6304157437009227E-4</v>
      </c>
      <c r="GE35" s="178">
        <v>9.6304157437009227E-4</v>
      </c>
      <c r="GF35" s="178">
        <v>9.6304157437009227E-4</v>
      </c>
      <c r="GG35" s="178">
        <v>9.6304157437009227E-4</v>
      </c>
      <c r="GH35" s="178">
        <v>1.1583862017245014E-4</v>
      </c>
      <c r="GI35" s="178">
        <v>0</v>
      </c>
      <c r="GJ35" s="178">
        <v>0</v>
      </c>
      <c r="GK35" s="178">
        <v>0</v>
      </c>
      <c r="GL35" s="178">
        <v>0</v>
      </c>
      <c r="GM35" s="178">
        <v>0</v>
      </c>
    </row>
    <row r="36" spans="1:195" ht="15" customHeight="1">
      <c r="B36" s="202" t="s">
        <v>253</v>
      </c>
      <c r="C36" s="178"/>
      <c r="D36" s="178"/>
      <c r="E36" s="178">
        <v>3.2719999999999998</v>
      </c>
      <c r="F36" s="178">
        <v>3.206</v>
      </c>
      <c r="G36" s="178">
        <v>3.45</v>
      </c>
      <c r="H36" s="178">
        <v>3.3679999999999999</v>
      </c>
      <c r="I36" s="178">
        <v>3.22</v>
      </c>
      <c r="J36" s="178">
        <v>3.04</v>
      </c>
      <c r="K36" s="178">
        <v>2.67</v>
      </c>
      <c r="L36" s="178">
        <v>2.34</v>
      </c>
      <c r="M36" s="178">
        <v>2.11</v>
      </c>
      <c r="N36" s="178">
        <v>1.95</v>
      </c>
      <c r="O36" s="178">
        <v>1.92</v>
      </c>
      <c r="P36" s="178">
        <v>1.8</v>
      </c>
      <c r="Q36" s="178">
        <v>1.86</v>
      </c>
      <c r="R36" s="178">
        <v>1.7</v>
      </c>
      <c r="S36" s="178">
        <v>1.94</v>
      </c>
      <c r="T36" s="178">
        <v>1.47</v>
      </c>
      <c r="U36" s="178">
        <v>1.52</v>
      </c>
      <c r="V36" s="178">
        <v>1.5</v>
      </c>
      <c r="W36" s="178">
        <v>1.48</v>
      </c>
      <c r="X36" s="178">
        <v>1.48</v>
      </c>
      <c r="Y36" s="178">
        <v>1.25</v>
      </c>
      <c r="Z36" s="178">
        <v>1.4</v>
      </c>
      <c r="AA36" s="178">
        <v>1.28</v>
      </c>
      <c r="AB36" s="178">
        <v>1.1399999999999999</v>
      </c>
      <c r="AC36" s="178">
        <v>0.97</v>
      </c>
      <c r="AD36" s="178">
        <v>1.05</v>
      </c>
      <c r="AE36" s="178">
        <v>1</v>
      </c>
      <c r="AF36" s="178">
        <v>1.01</v>
      </c>
      <c r="AG36" s="178">
        <v>0.94</v>
      </c>
      <c r="AH36" s="178">
        <v>0.95</v>
      </c>
      <c r="AI36" s="178">
        <v>0.95</v>
      </c>
      <c r="AJ36" s="178">
        <v>1.02</v>
      </c>
      <c r="AK36" s="178">
        <v>1.04</v>
      </c>
      <c r="AL36" s="178">
        <v>1.05</v>
      </c>
      <c r="AM36" s="178">
        <v>1.07</v>
      </c>
      <c r="AN36" s="178">
        <v>1.1299999999999999</v>
      </c>
      <c r="AO36" s="178">
        <v>1.04</v>
      </c>
      <c r="AP36" s="178">
        <v>1.01</v>
      </c>
      <c r="AQ36" s="178">
        <v>1.1000000000000001</v>
      </c>
      <c r="AR36" s="178">
        <v>1.85</v>
      </c>
      <c r="AS36" s="178">
        <v>0.7</v>
      </c>
      <c r="AT36" s="178">
        <v>0.81</v>
      </c>
      <c r="AU36" s="178">
        <v>0.82</v>
      </c>
      <c r="AV36" s="178">
        <v>1.78</v>
      </c>
      <c r="AW36" s="178">
        <v>1.93</v>
      </c>
      <c r="AX36" s="178">
        <v>1.02</v>
      </c>
      <c r="AY36" s="178">
        <v>1.0349860794811401</v>
      </c>
      <c r="AZ36" s="178">
        <v>1.3297527804566101</v>
      </c>
      <c r="BA36" s="178">
        <v>1.61</v>
      </c>
      <c r="BB36" s="178">
        <v>1.22</v>
      </c>
      <c r="BC36" s="178">
        <v>1.23</v>
      </c>
      <c r="BD36" s="178">
        <v>1.33</v>
      </c>
      <c r="BE36" s="178">
        <v>1.47</v>
      </c>
      <c r="BF36" s="178">
        <v>1.32</v>
      </c>
      <c r="BG36" s="178">
        <v>1.42</v>
      </c>
      <c r="BH36" s="178">
        <v>1.51</v>
      </c>
      <c r="BI36" s="178">
        <v>1.44</v>
      </c>
      <c r="BJ36" s="178">
        <v>1.61</v>
      </c>
      <c r="BK36" s="178">
        <v>1.94</v>
      </c>
      <c r="BL36" s="178">
        <v>0.25</v>
      </c>
      <c r="BM36" s="178">
        <v>0.79</v>
      </c>
      <c r="BN36" s="178">
        <v>2.4900000000000002</v>
      </c>
      <c r="BO36" s="178">
        <v>1.28</v>
      </c>
      <c r="BP36" s="178">
        <v>2.29</v>
      </c>
      <c r="BQ36" s="178">
        <v>0.46</v>
      </c>
      <c r="BR36" s="178">
        <v>0.46</v>
      </c>
      <c r="BS36" s="178">
        <v>0.41</v>
      </c>
      <c r="BT36" s="178">
        <v>1.02</v>
      </c>
      <c r="BU36" s="178">
        <v>0.93</v>
      </c>
      <c r="BV36" s="178">
        <v>3.0062713285768901</v>
      </c>
      <c r="BW36" s="178">
        <v>3.06947498139216</v>
      </c>
      <c r="BX36" s="178">
        <v>3.7805854687693499</v>
      </c>
      <c r="BY36" s="178">
        <v>3.27459005750161</v>
      </c>
      <c r="BZ36" s="178">
        <v>3.28625736611039</v>
      </c>
      <c r="CA36" s="178">
        <v>3.3594939720691901</v>
      </c>
      <c r="CB36" s="178">
        <v>3.6399514092626699</v>
      </c>
      <c r="CC36" s="178">
        <v>3.5393798948759301</v>
      </c>
      <c r="CD36" s="178">
        <v>3.1951175253300801</v>
      </c>
      <c r="CE36" s="178">
        <v>3.3425772282773401</v>
      </c>
      <c r="CF36" s="178">
        <v>4.0134766767319201</v>
      </c>
      <c r="CG36" s="178">
        <v>4.2090574715737903</v>
      </c>
      <c r="CH36" s="178">
        <v>4.2090574715737903</v>
      </c>
      <c r="CI36" s="178">
        <v>4.8735530811602201</v>
      </c>
      <c r="CJ36" s="178">
        <v>4.6684118548162399</v>
      </c>
      <c r="CK36" s="178">
        <v>4.9350449965404204</v>
      </c>
      <c r="CL36" s="178">
        <v>4.95590579412909</v>
      </c>
      <c r="CM36" s="178">
        <v>4.8159270382823003</v>
      </c>
      <c r="CN36" s="178">
        <v>5.1052735266143996</v>
      </c>
      <c r="CO36" s="178">
        <v>4.5582483678300401</v>
      </c>
      <c r="CP36" s="178">
        <v>5.9256556559640501</v>
      </c>
      <c r="CQ36" s="178">
        <v>7.2198609300042502</v>
      </c>
      <c r="CR36" s="178">
        <v>7.6032035894011702</v>
      </c>
      <c r="CS36" s="178">
        <v>7.9608958333333302</v>
      </c>
      <c r="CT36" s="178">
        <v>4.6719046479126298</v>
      </c>
      <c r="CU36" s="178">
        <v>5.0423182874543002</v>
      </c>
      <c r="CV36" s="178">
        <v>4.8675609348289601</v>
      </c>
      <c r="CW36" s="178">
        <v>4.9996044831076603</v>
      </c>
      <c r="CX36" s="178">
        <v>5.0251067514017498</v>
      </c>
      <c r="CY36" s="178">
        <v>4.5360726545003303</v>
      </c>
      <c r="CZ36" s="178">
        <v>4.0091726860391601</v>
      </c>
      <c r="DA36" s="178">
        <v>2.18217429409437</v>
      </c>
      <c r="DB36" s="178">
        <v>3.5715965090389998</v>
      </c>
      <c r="DC36" s="178">
        <v>3.36121093497565</v>
      </c>
      <c r="DD36" s="178">
        <v>6.5164016204945803</v>
      </c>
      <c r="DE36" s="178">
        <v>3.88194425741314</v>
      </c>
      <c r="DF36" s="178">
        <v>4.0452507041212398</v>
      </c>
      <c r="DG36" s="178">
        <v>4.2004054388076897</v>
      </c>
      <c r="DH36" s="178">
        <v>4.2817462926299896</v>
      </c>
      <c r="DI36" s="178">
        <v>4.3535022789164604</v>
      </c>
      <c r="DJ36" s="178">
        <v>4.4602403578513998</v>
      </c>
      <c r="DK36" s="178">
        <v>4.3344644645092796</v>
      </c>
      <c r="DL36" s="178">
        <v>4.3366035007652997</v>
      </c>
      <c r="DM36" s="178">
        <v>4.5528038184173596</v>
      </c>
      <c r="DN36" s="178">
        <v>4.6729436077746396</v>
      </c>
      <c r="DO36" s="178">
        <v>4.5907112320297001</v>
      </c>
      <c r="DP36" s="178">
        <v>4.9476459328660196</v>
      </c>
      <c r="DQ36" s="178">
        <v>2.81514440227842</v>
      </c>
      <c r="DR36" s="178">
        <v>2.3198004832989798</v>
      </c>
      <c r="DS36" s="178">
        <v>2.3694559231743701</v>
      </c>
      <c r="DT36" s="178">
        <v>2.3499953200014598</v>
      </c>
      <c r="DU36" s="178">
        <v>2.3567501943461902</v>
      </c>
      <c r="DV36" s="178">
        <v>2.31880089873831</v>
      </c>
      <c r="DW36" s="178">
        <v>2.8472575869190102</v>
      </c>
      <c r="DX36" s="178">
        <v>2.9001853996662099</v>
      </c>
      <c r="DY36" s="178">
        <v>2.6909890000000001</v>
      </c>
      <c r="DZ36" s="178">
        <v>2.61</v>
      </c>
      <c r="EA36" s="178">
        <v>2.29</v>
      </c>
      <c r="EB36" s="178">
        <v>2.2599999999999998</v>
      </c>
      <c r="EC36" s="178">
        <v>1.81</v>
      </c>
      <c r="ED36" s="178">
        <v>2.3786218672541701</v>
      </c>
      <c r="EE36" s="178">
        <v>2.4708283620768601</v>
      </c>
      <c r="EF36" s="178">
        <v>2.3501088038642401</v>
      </c>
      <c r="EG36" s="178">
        <v>2.3578933509884901</v>
      </c>
      <c r="EH36" s="178">
        <v>2.5415191409305899</v>
      </c>
      <c r="EI36" s="178">
        <v>2.24759849258185</v>
      </c>
      <c r="EJ36" s="178">
        <v>2.39213386707651</v>
      </c>
      <c r="EK36" s="178">
        <v>2.3937809159920498</v>
      </c>
      <c r="EL36" s="178">
        <v>2.0429541348878302</v>
      </c>
      <c r="EM36" s="178">
        <v>2.0990730538265101</v>
      </c>
      <c r="EN36" s="178">
        <v>2.0463230584358301</v>
      </c>
      <c r="EO36" s="178">
        <v>1.9640277360728999</v>
      </c>
      <c r="EP36" s="178">
        <v>1.83932513851221</v>
      </c>
      <c r="EQ36" s="178">
        <v>1.9585232131274199</v>
      </c>
      <c r="ER36" s="178">
        <v>1.79763847956473</v>
      </c>
      <c r="ES36" s="178">
        <v>1.83949408077886</v>
      </c>
      <c r="ET36" s="178">
        <v>1.80199667684195</v>
      </c>
      <c r="EU36" s="178">
        <v>1.8032492910659501</v>
      </c>
      <c r="EV36" s="178">
        <v>1.8170643651068701</v>
      </c>
      <c r="EW36" s="178">
        <v>1.9387138239920501</v>
      </c>
      <c r="EX36" s="178">
        <v>1.71643801864208</v>
      </c>
      <c r="EY36" s="178">
        <v>1.78534620126982</v>
      </c>
      <c r="EZ36" s="178">
        <v>1.9061949269410401</v>
      </c>
      <c r="FA36" s="178">
        <v>2.07600193483173</v>
      </c>
      <c r="FB36" s="178">
        <v>2.1039971965323399</v>
      </c>
      <c r="FC36" s="178">
        <v>1.9782398231366101</v>
      </c>
      <c r="FD36" s="178">
        <v>2.0109285160269001</v>
      </c>
      <c r="FE36" s="178">
        <v>2.0272847764335</v>
      </c>
      <c r="FF36" s="178">
        <v>2.05828691322793</v>
      </c>
      <c r="FG36" s="178">
        <v>1.83226236606995</v>
      </c>
      <c r="FH36" s="178">
        <v>2.1015189632464129</v>
      </c>
      <c r="FI36" s="178">
        <v>2.0923423329347153</v>
      </c>
      <c r="FJ36" s="178">
        <v>1.93</v>
      </c>
      <c r="FK36" s="178">
        <v>1.85</v>
      </c>
      <c r="FL36" s="178">
        <v>2</v>
      </c>
      <c r="FM36" s="178">
        <v>1.9</v>
      </c>
      <c r="FN36" s="178">
        <v>1.86</v>
      </c>
      <c r="FO36" s="178">
        <v>1.77</v>
      </c>
      <c r="FP36" s="178">
        <v>1.89</v>
      </c>
      <c r="FQ36" s="178">
        <v>1.61</v>
      </c>
      <c r="FR36" s="178">
        <v>1.68</v>
      </c>
      <c r="FS36" s="178">
        <v>1.75</v>
      </c>
      <c r="FT36" s="178">
        <v>1.659441930539397</v>
      </c>
      <c r="FU36" s="178">
        <v>1.68</v>
      </c>
      <c r="FV36" s="178">
        <v>1.8</v>
      </c>
      <c r="FW36" s="178">
        <v>1.75931961248407</v>
      </c>
      <c r="FX36" s="178">
        <v>2.005912151641283</v>
      </c>
      <c r="FY36" s="178">
        <v>2.063564179539267</v>
      </c>
      <c r="FZ36" s="178">
        <v>2.2571923952298136</v>
      </c>
      <c r="GA36" s="178">
        <v>2.1775566686077097</v>
      </c>
      <c r="GB36" s="178">
        <v>2.17</v>
      </c>
      <c r="GC36" s="178">
        <v>2.13</v>
      </c>
      <c r="GD36" s="178">
        <v>1.99</v>
      </c>
      <c r="GE36" s="178">
        <v>2.09</v>
      </c>
      <c r="GF36" s="178">
        <v>1.9878265238990767</v>
      </c>
      <c r="GG36" s="178">
        <v>1.99</v>
      </c>
      <c r="GH36" s="178">
        <v>2.0048324493128189</v>
      </c>
      <c r="GI36" s="178">
        <v>1.9727536013525271</v>
      </c>
      <c r="GJ36" s="178">
        <v>1.9727536013525271</v>
      </c>
      <c r="GK36" s="178">
        <v>1.93</v>
      </c>
      <c r="GL36" s="178">
        <v>1.8</v>
      </c>
      <c r="GM36" s="178">
        <v>2.0099999999999998</v>
      </c>
    </row>
    <row r="37" spans="1:195" ht="15" customHeight="1">
      <c r="B37" s="202" t="s">
        <v>254</v>
      </c>
      <c r="C37" s="178">
        <v>3.9987200000000001</v>
      </c>
      <c r="D37" s="178">
        <v>4.0370100000000004</v>
      </c>
      <c r="E37" s="178">
        <v>4.07</v>
      </c>
      <c r="F37" s="178">
        <v>3.8879999999999999</v>
      </c>
      <c r="G37" s="178">
        <v>3.2869999999999999</v>
      </c>
      <c r="H37" s="178">
        <v>3.012</v>
      </c>
      <c r="I37" s="178">
        <v>2.84</v>
      </c>
      <c r="J37" s="178">
        <v>3.33</v>
      </c>
      <c r="K37" s="178">
        <v>2.13</v>
      </c>
      <c r="L37" s="178">
        <v>1.77</v>
      </c>
      <c r="M37" s="178">
        <v>1.95</v>
      </c>
      <c r="N37" s="178">
        <v>1.51</v>
      </c>
      <c r="O37" s="178">
        <v>2.06</v>
      </c>
      <c r="P37" s="178">
        <v>2.2400000000000002</v>
      </c>
      <c r="Q37" s="178">
        <v>3.27</v>
      </c>
      <c r="R37" s="178">
        <v>1.36</v>
      </c>
      <c r="S37" s="178">
        <v>1.95</v>
      </c>
      <c r="T37" s="178">
        <v>1.5</v>
      </c>
      <c r="U37" s="178">
        <v>1.55</v>
      </c>
      <c r="V37" s="178">
        <v>1.67</v>
      </c>
      <c r="W37" s="178">
        <v>1.5</v>
      </c>
      <c r="X37" s="178">
        <v>1.61</v>
      </c>
      <c r="Y37" s="178">
        <v>1.53</v>
      </c>
      <c r="Z37" s="178">
        <v>1.53</v>
      </c>
      <c r="AA37" s="178">
        <v>1.46</v>
      </c>
      <c r="AB37" s="178">
        <v>1.52</v>
      </c>
      <c r="AC37" s="178">
        <v>1.51</v>
      </c>
      <c r="AD37" s="178">
        <v>0.7</v>
      </c>
      <c r="AE37" s="178">
        <v>0.55000000000000004</v>
      </c>
      <c r="AF37" s="178">
        <v>0.69</v>
      </c>
      <c r="AG37" s="178">
        <v>0.74</v>
      </c>
      <c r="AH37" s="178">
        <v>0.55000000000000004</v>
      </c>
      <c r="AI37" s="178">
        <v>0.93</v>
      </c>
      <c r="AJ37" s="178">
        <v>0.56999999999999995</v>
      </c>
      <c r="AK37" s="178">
        <v>0.55000000000000004</v>
      </c>
      <c r="AL37" s="178">
        <v>0.56999999999999995</v>
      </c>
      <c r="AM37" s="178">
        <v>0.71</v>
      </c>
      <c r="AN37" s="178">
        <v>0.52</v>
      </c>
      <c r="AO37" s="178">
        <v>0.56999999999999995</v>
      </c>
      <c r="AP37" s="178">
        <v>0.57999999999999996</v>
      </c>
      <c r="AQ37" s="178">
        <v>0.56000000000000005</v>
      </c>
      <c r="AR37" s="178">
        <v>0.64</v>
      </c>
      <c r="AS37" s="178">
        <v>0.63</v>
      </c>
      <c r="AT37" s="178">
        <v>0.79</v>
      </c>
      <c r="AU37" s="178">
        <v>0.56000000000000005</v>
      </c>
      <c r="AV37" s="178">
        <v>0.53</v>
      </c>
      <c r="AW37" s="178">
        <v>0.56999999999999995</v>
      </c>
      <c r="AX37" s="178">
        <v>0.56000000000000005</v>
      </c>
      <c r="AY37" s="178">
        <v>0.61133297600359504</v>
      </c>
      <c r="AZ37" s="178">
        <v>0.60554702039406005</v>
      </c>
      <c r="BA37" s="178">
        <v>1.22</v>
      </c>
      <c r="BB37" s="178">
        <v>0.62</v>
      </c>
      <c r="BC37" s="178">
        <v>1.24</v>
      </c>
      <c r="BD37" s="178">
        <v>2.81</v>
      </c>
      <c r="BE37" s="178">
        <v>2.37</v>
      </c>
      <c r="BF37" s="178">
        <v>2.3199999999999998</v>
      </c>
      <c r="BG37" s="178">
        <v>1.57</v>
      </c>
      <c r="BH37" s="178">
        <v>1.74</v>
      </c>
      <c r="BI37" s="178">
        <v>1.52</v>
      </c>
      <c r="BJ37" s="178">
        <v>2.85</v>
      </c>
      <c r="BK37" s="178">
        <v>2.41</v>
      </c>
      <c r="BL37" s="178">
        <v>2.12</v>
      </c>
      <c r="BM37" s="178">
        <v>2.12</v>
      </c>
      <c r="BN37" s="178">
        <v>2.35</v>
      </c>
      <c r="BO37" s="178">
        <v>2.59</v>
      </c>
      <c r="BP37" s="178">
        <v>2.38</v>
      </c>
      <c r="BQ37" s="178">
        <v>2.5299999999999998</v>
      </c>
      <c r="BR37" s="178">
        <v>2.42</v>
      </c>
      <c r="BS37" s="178">
        <v>2.5499999999999998</v>
      </c>
      <c r="BT37" s="178">
        <v>4.08</v>
      </c>
      <c r="BU37" s="178">
        <v>3.37</v>
      </c>
      <c r="BV37" s="178">
        <v>3.57912059043728</v>
      </c>
      <c r="BW37" s="178">
        <v>3.5414821521246602</v>
      </c>
      <c r="BX37" s="178">
        <v>4.0358004001627199</v>
      </c>
      <c r="BY37" s="178">
        <v>3.5992451028141299</v>
      </c>
      <c r="BZ37" s="178">
        <v>3.9163558857793102</v>
      </c>
      <c r="CA37" s="178">
        <v>4.0523113377541398</v>
      </c>
      <c r="CB37" s="178">
        <v>3.6983144400358698</v>
      </c>
      <c r="CC37" s="178">
        <v>4.1795888390018199</v>
      </c>
      <c r="CD37" s="178">
        <v>3.7269715489047202</v>
      </c>
      <c r="CE37" s="178">
        <v>3.8379098726454401</v>
      </c>
      <c r="CF37" s="178">
        <v>4.7064418673926003</v>
      </c>
      <c r="CG37" s="178">
        <v>3.93440025816744</v>
      </c>
      <c r="CH37" s="178">
        <v>3.93440025816744</v>
      </c>
      <c r="CI37" s="178">
        <v>4.2983893171433003</v>
      </c>
      <c r="CJ37" s="178">
        <v>4.3245843833741899</v>
      </c>
      <c r="CK37" s="178">
        <v>3.9448204013308099</v>
      </c>
      <c r="CL37" s="178">
        <v>3.93572701829709</v>
      </c>
      <c r="CM37" s="178">
        <v>3.9656188847790199</v>
      </c>
      <c r="CN37" s="178">
        <v>4.3916082561213496</v>
      </c>
      <c r="CO37" s="178">
        <v>3.9796053311708</v>
      </c>
      <c r="CP37" s="178">
        <v>9.0638441826980998</v>
      </c>
      <c r="CQ37" s="178">
        <v>6.3415457810537204</v>
      </c>
      <c r="CR37" s="178">
        <v>5.3111359792592898</v>
      </c>
      <c r="CS37" s="178">
        <v>7.4265306629505998</v>
      </c>
      <c r="CT37" s="178">
        <v>4.8314925378336904</v>
      </c>
      <c r="CU37" s="178">
        <v>5.2838793863238296</v>
      </c>
      <c r="CV37" s="178">
        <v>4.9808556926023</v>
      </c>
      <c r="CW37" s="178">
        <v>3.7965583326077299</v>
      </c>
      <c r="CX37" s="178">
        <v>4.9800745279614196</v>
      </c>
      <c r="CY37" s="178">
        <v>5.3375133652394897</v>
      </c>
      <c r="CZ37" s="178">
        <v>4.9765608061360398</v>
      </c>
      <c r="DA37" s="178">
        <v>4.5952766549818804</v>
      </c>
      <c r="DB37" s="178">
        <v>4.3771128349395898</v>
      </c>
      <c r="DC37" s="178">
        <v>3.9662796877500202</v>
      </c>
      <c r="DD37" s="178">
        <v>4.83997432133126</v>
      </c>
      <c r="DE37" s="178">
        <v>4.3846057238298597</v>
      </c>
      <c r="DF37" s="178">
        <v>4.9063974763489</v>
      </c>
      <c r="DG37" s="178">
        <v>4.7611847472216304</v>
      </c>
      <c r="DH37" s="178">
        <v>4.6226041004590401</v>
      </c>
      <c r="DI37" s="178">
        <v>5.1021663540481796</v>
      </c>
      <c r="DJ37" s="178">
        <v>4.9655023975657802</v>
      </c>
      <c r="DK37" s="178">
        <v>4.4676884124429597</v>
      </c>
      <c r="DL37" s="178">
        <v>5.4478120325886596</v>
      </c>
      <c r="DM37" s="178">
        <v>5.4783227282251401</v>
      </c>
      <c r="DN37" s="178">
        <v>5.6072071636022196</v>
      </c>
      <c r="DO37" s="178">
        <v>8.9038684989573706</v>
      </c>
      <c r="DP37" s="178">
        <v>6.0426676958512502</v>
      </c>
      <c r="DQ37" s="178">
        <v>5.2078377464166596</v>
      </c>
      <c r="DR37" s="178">
        <v>7.1456872808784402</v>
      </c>
      <c r="DS37" s="178">
        <v>3.3021484626934998</v>
      </c>
      <c r="DT37" s="178">
        <v>3.6788519482098998</v>
      </c>
      <c r="DU37" s="178">
        <v>3.5203908427944799</v>
      </c>
      <c r="DV37" s="178">
        <v>3.7956021158264099</v>
      </c>
      <c r="DW37" s="178">
        <v>3.6657160630541501</v>
      </c>
      <c r="DX37" s="178">
        <v>3.5681603271811602</v>
      </c>
      <c r="DY37" s="178">
        <v>3.5387400000000002</v>
      </c>
      <c r="DZ37" s="178">
        <v>3.48</v>
      </c>
      <c r="EA37" s="178">
        <v>2.74</v>
      </c>
      <c r="EB37" s="178">
        <v>2.52</v>
      </c>
      <c r="EC37" s="178">
        <v>2.95</v>
      </c>
      <c r="ED37" s="178">
        <v>2.67972290687436</v>
      </c>
      <c r="EE37" s="178">
        <v>2.7485394839330799</v>
      </c>
      <c r="EF37" s="178">
        <v>3.1150579702078098</v>
      </c>
      <c r="EG37" s="178">
        <v>3.0628147307170699</v>
      </c>
      <c r="EH37" s="178">
        <v>3.0222533781337</v>
      </c>
      <c r="EI37" s="178">
        <v>2.59023946057951</v>
      </c>
      <c r="EJ37" s="178">
        <v>2.64124809784381</v>
      </c>
      <c r="EK37" s="178">
        <v>2.3663630769513899</v>
      </c>
      <c r="EL37" s="178">
        <v>2.8197130044185101</v>
      </c>
      <c r="EM37" s="178">
        <v>2.6732151751836501</v>
      </c>
      <c r="EN37" s="178">
        <v>2.6089752907614301</v>
      </c>
      <c r="EO37" s="178">
        <v>2.3848795482434699</v>
      </c>
      <c r="EP37" s="178">
        <v>2.3188487972630498</v>
      </c>
      <c r="EQ37" s="178">
        <v>2.25266362420057</v>
      </c>
      <c r="ER37" s="178">
        <v>2.40091814420258</v>
      </c>
      <c r="ES37" s="178">
        <v>1.9901407023277899</v>
      </c>
      <c r="ET37" s="178">
        <v>1.74019002105033</v>
      </c>
      <c r="EU37" s="178">
        <v>2.05001484129015</v>
      </c>
      <c r="EV37" s="178">
        <v>1.9201665334270499</v>
      </c>
      <c r="EW37" s="178">
        <v>1.69020241501877</v>
      </c>
      <c r="EX37" s="178">
        <v>1.7903740300587001</v>
      </c>
      <c r="EY37" s="178">
        <v>1.9801259151186399</v>
      </c>
      <c r="EZ37" s="178">
        <v>1.9400380593517199</v>
      </c>
      <c r="FA37" s="178">
        <v>2.3100019813724</v>
      </c>
      <c r="FB37" s="178">
        <v>2.2471151253994601</v>
      </c>
      <c r="FC37" s="178">
        <v>2.4010521751232101</v>
      </c>
      <c r="FD37" s="178">
        <v>2.3341865704780602</v>
      </c>
      <c r="FE37" s="178">
        <v>1.8304281169805401</v>
      </c>
      <c r="FF37" s="178">
        <v>1.85008786531408</v>
      </c>
      <c r="FG37" s="178">
        <v>2.4599810726597302</v>
      </c>
      <c r="FH37" s="178">
        <v>1.8103668225149934</v>
      </c>
      <c r="FI37" s="178">
        <v>2.3750895305162749</v>
      </c>
      <c r="FJ37" s="178">
        <v>2.39</v>
      </c>
      <c r="FK37" s="178">
        <v>2.31</v>
      </c>
      <c r="FL37" s="178">
        <v>2.29</v>
      </c>
      <c r="FM37" s="178">
        <v>2.25</v>
      </c>
      <c r="FN37" s="178">
        <v>2.2799999999999998</v>
      </c>
      <c r="FO37" s="178">
        <v>2</v>
      </c>
      <c r="FP37" s="178">
        <v>2.0499999999999998</v>
      </c>
      <c r="FQ37" s="178">
        <v>1.82</v>
      </c>
      <c r="FR37" s="178">
        <v>2.44</v>
      </c>
      <c r="FS37" s="178">
        <v>1.84</v>
      </c>
      <c r="FT37" s="178">
        <v>2.16</v>
      </c>
      <c r="FU37" s="178">
        <v>2.33</v>
      </c>
      <c r="FV37" s="178">
        <v>2.56</v>
      </c>
      <c r="FW37" s="178">
        <v>2.50488389000407</v>
      </c>
      <c r="FX37" s="178">
        <v>3.0603507114314703</v>
      </c>
      <c r="FY37" s="178">
        <v>2.5757251764337008</v>
      </c>
      <c r="FZ37" s="178">
        <v>2.4504235145387203</v>
      </c>
      <c r="GA37" s="178">
        <v>2.6081237747903288</v>
      </c>
      <c r="GB37" s="178">
        <v>2.6</v>
      </c>
      <c r="GC37" s="178">
        <v>2.44</v>
      </c>
      <c r="GD37" s="178">
        <v>2.83</v>
      </c>
      <c r="GE37" s="178">
        <v>2.5299999999999998</v>
      </c>
      <c r="GF37" s="178">
        <v>2.3328852188942117</v>
      </c>
      <c r="GG37" s="178">
        <v>2.39</v>
      </c>
      <c r="GH37" s="178">
        <v>2.5133598861538129</v>
      </c>
      <c r="GI37" s="178">
        <v>2.3641295410453647</v>
      </c>
      <c r="GJ37" s="178">
        <v>2.83</v>
      </c>
      <c r="GK37" s="178">
        <v>2.29</v>
      </c>
      <c r="GL37" s="178">
        <v>1.87</v>
      </c>
      <c r="GM37" s="178">
        <v>2.29</v>
      </c>
    </row>
    <row r="38" spans="1:195" ht="15" customHeight="1">
      <c r="B38" s="202" t="s">
        <v>255</v>
      </c>
      <c r="C38" s="178">
        <v>5.2959800000000001</v>
      </c>
      <c r="D38" s="178">
        <v>4.43</v>
      </c>
      <c r="E38" s="178">
        <v>3.516</v>
      </c>
      <c r="F38" s="178">
        <v>3.0569999999999999</v>
      </c>
      <c r="G38" s="178">
        <v>2.8090000000000002</v>
      </c>
      <c r="H38" s="178">
        <v>3.83</v>
      </c>
      <c r="I38" s="178">
        <v>3</v>
      </c>
      <c r="J38" s="178">
        <v>4.0599999999999996</v>
      </c>
      <c r="K38" s="178">
        <v>1.91</v>
      </c>
      <c r="L38" s="178">
        <v>1.95</v>
      </c>
      <c r="M38" s="178">
        <v>1.67</v>
      </c>
      <c r="N38" s="178">
        <v>1.73</v>
      </c>
      <c r="O38" s="178">
        <v>1.52</v>
      </c>
      <c r="P38" s="178">
        <v>1.35</v>
      </c>
      <c r="Q38" s="178">
        <v>2.35</v>
      </c>
      <c r="R38" s="178">
        <v>2.38</v>
      </c>
      <c r="S38" s="178">
        <v>1.74</v>
      </c>
      <c r="T38" s="178">
        <v>1.78</v>
      </c>
      <c r="U38" s="178">
        <v>1.5</v>
      </c>
      <c r="V38" s="178">
        <v>1.51</v>
      </c>
      <c r="W38" s="178">
        <v>2.42</v>
      </c>
      <c r="X38" s="178">
        <v>1.45</v>
      </c>
      <c r="Y38" s="178">
        <v>1.44</v>
      </c>
      <c r="Z38" s="178">
        <v>1.3</v>
      </c>
      <c r="AA38" s="178">
        <v>2.1</v>
      </c>
      <c r="AB38" s="178">
        <v>1.4</v>
      </c>
      <c r="AC38" s="178">
        <v>1.3</v>
      </c>
      <c r="AD38" s="178">
        <v>0.56999999999999995</v>
      </c>
      <c r="AE38" s="178">
        <v>0.59</v>
      </c>
      <c r="AF38" s="178">
        <v>1.24</v>
      </c>
      <c r="AG38" s="178">
        <v>0.67</v>
      </c>
      <c r="AH38" s="178">
        <v>0.56999999999999995</v>
      </c>
      <c r="AI38" s="178">
        <v>0.54</v>
      </c>
      <c r="AJ38" s="178">
        <v>0.52</v>
      </c>
      <c r="AK38" s="178">
        <v>0.73</v>
      </c>
      <c r="AL38" s="178">
        <v>0.56999999999999995</v>
      </c>
      <c r="AM38" s="178">
        <v>0.5</v>
      </c>
      <c r="AN38" s="178">
        <v>0.53</v>
      </c>
      <c r="AO38" s="178">
        <v>0.57999999999999996</v>
      </c>
      <c r="AP38" s="178">
        <v>0.47</v>
      </c>
      <c r="AQ38" s="178">
        <v>0.51</v>
      </c>
      <c r="AR38" s="178">
        <v>0.84</v>
      </c>
      <c r="AS38" s="178">
        <v>0.83</v>
      </c>
      <c r="AT38" s="178">
        <v>0.57999999999999996</v>
      </c>
      <c r="AU38" s="178">
        <v>0.51</v>
      </c>
      <c r="AV38" s="178">
        <v>0.5</v>
      </c>
      <c r="AW38" s="178">
        <v>1.0900000000000001</v>
      </c>
      <c r="AX38" s="178">
        <v>0.83</v>
      </c>
      <c r="AY38" s="178">
        <v>0.52616467691965996</v>
      </c>
      <c r="AZ38" s="178">
        <v>0.50376477198914305</v>
      </c>
      <c r="BA38" s="178">
        <v>1.04</v>
      </c>
      <c r="BB38" s="178">
        <v>0.82</v>
      </c>
      <c r="BC38" s="178">
        <v>1</v>
      </c>
      <c r="BD38" s="178">
        <v>2.1</v>
      </c>
      <c r="BE38" s="178">
        <v>3.28</v>
      </c>
      <c r="BF38" s="178">
        <v>2.4500000000000002</v>
      </c>
      <c r="BG38" s="178">
        <v>2.77</v>
      </c>
      <c r="BH38" s="178">
        <v>2.4</v>
      </c>
      <c r="BI38" s="178">
        <v>1.77</v>
      </c>
      <c r="BJ38" s="178">
        <v>1.53</v>
      </c>
      <c r="BK38" s="178">
        <v>1.99</v>
      </c>
      <c r="BL38" s="178">
        <v>1.83</v>
      </c>
      <c r="BM38" s="178">
        <v>1.92</v>
      </c>
      <c r="BN38" s="178">
        <v>2.21</v>
      </c>
      <c r="BO38" s="178">
        <v>4.17</v>
      </c>
      <c r="BP38" s="178">
        <v>3.97</v>
      </c>
      <c r="BQ38" s="178">
        <v>4.08</v>
      </c>
      <c r="BR38" s="178">
        <v>4.1399999999999997</v>
      </c>
      <c r="BS38" s="178">
        <v>4.04</v>
      </c>
      <c r="BT38" s="178">
        <v>3.94</v>
      </c>
      <c r="BU38" s="178">
        <v>3.96</v>
      </c>
      <c r="BV38" s="178">
        <v>4.0210557357680701</v>
      </c>
      <c r="BW38" s="178">
        <v>3.7848217578067902</v>
      </c>
      <c r="BX38" s="178">
        <v>3.7998098489820098</v>
      </c>
      <c r="BY38" s="178">
        <v>3.76789940404969</v>
      </c>
      <c r="BZ38" s="178">
        <v>3.8068003462437199</v>
      </c>
      <c r="CA38" s="178">
        <v>3.9818929608201201</v>
      </c>
      <c r="CB38" s="178">
        <v>4.0943768066505504</v>
      </c>
      <c r="CC38" s="178">
        <v>4.0142691898334704</v>
      </c>
      <c r="CD38" s="178">
        <v>3.4811724935467199</v>
      </c>
      <c r="CE38" s="178">
        <v>4.0600070843971601</v>
      </c>
      <c r="CF38" s="178">
        <v>4.0966604979054697</v>
      </c>
      <c r="CG38" s="178">
        <v>3.8893885380224198</v>
      </c>
      <c r="CH38" s="178">
        <v>3.8893885380224198</v>
      </c>
      <c r="CI38" s="178">
        <v>3.8390882403545499</v>
      </c>
      <c r="CJ38" s="178">
        <v>3.7891875270272601</v>
      </c>
      <c r="CK38" s="178">
        <v>3.5658452861116201</v>
      </c>
      <c r="CL38" s="178">
        <v>5.7819379592122697</v>
      </c>
      <c r="CM38" s="178">
        <v>3.9978163496075299</v>
      </c>
      <c r="CN38" s="178">
        <v>3.93175655528225</v>
      </c>
      <c r="CO38" s="178">
        <v>3.2433751203405898</v>
      </c>
      <c r="CP38" s="178">
        <v>5.0388752582678702</v>
      </c>
      <c r="CQ38" s="178">
        <v>7.06706726067587</v>
      </c>
      <c r="CR38" s="178">
        <v>5.1580387961849903</v>
      </c>
      <c r="CS38" s="178">
        <v>4.8600000000000003</v>
      </c>
      <c r="CT38" s="178">
        <v>3.8294613714383998</v>
      </c>
      <c r="CU38" s="178">
        <v>3.9217662273342602</v>
      </c>
      <c r="CV38" s="178">
        <v>4.8066095643963997</v>
      </c>
      <c r="CW38" s="178">
        <v>4.7221426379290996</v>
      </c>
      <c r="CX38" s="178">
        <v>4.8865317110340101</v>
      </c>
      <c r="CY38" s="178">
        <v>4.6076548286445203</v>
      </c>
      <c r="CZ38" s="178">
        <v>4.5001002690481702</v>
      </c>
      <c r="DA38" s="178">
        <v>4.3478128791618804</v>
      </c>
      <c r="DB38" s="178">
        <v>4.3247771247421198</v>
      </c>
      <c r="DC38" s="178">
        <v>4.4189808823027699</v>
      </c>
      <c r="DD38" s="178">
        <v>4.9364029542386003</v>
      </c>
      <c r="DE38" s="178">
        <v>5.4058097160696299</v>
      </c>
      <c r="DF38" s="178">
        <v>5.7764097292883898</v>
      </c>
      <c r="DG38" s="178">
        <v>5.9530037752375202</v>
      </c>
      <c r="DH38" s="178">
        <v>5.8729564110206196</v>
      </c>
      <c r="DI38" s="178">
        <v>5.9882285152102996</v>
      </c>
      <c r="DJ38" s="178">
        <v>6.1188975864396999</v>
      </c>
      <c r="DK38" s="178">
        <v>6.0561660524161196</v>
      </c>
      <c r="DL38" s="178">
        <v>6.0849345862594504</v>
      </c>
      <c r="DM38" s="178">
        <v>5.8345013085191502</v>
      </c>
      <c r="DN38" s="178">
        <v>5.9281640003910399</v>
      </c>
      <c r="DO38" s="178">
        <v>5.8478291832606297</v>
      </c>
      <c r="DP38" s="178">
        <v>4.4629858874250203</v>
      </c>
      <c r="DQ38" s="178">
        <v>5.02361590591733</v>
      </c>
      <c r="DR38" s="178">
        <v>2.7305251698851398</v>
      </c>
      <c r="DS38" s="178">
        <v>2.8600412037794101</v>
      </c>
      <c r="DT38" s="178">
        <v>2.7137455006118998</v>
      </c>
      <c r="DU38" s="178">
        <v>2.64980112269589</v>
      </c>
      <c r="DV38" s="178">
        <v>2.4185566032598298</v>
      </c>
      <c r="DW38" s="178">
        <v>3.7463334947899498</v>
      </c>
      <c r="DX38" s="178">
        <v>3.7606924741497898</v>
      </c>
      <c r="DY38" s="178">
        <v>4.2307199999999998</v>
      </c>
      <c r="DZ38" s="178">
        <v>3.92</v>
      </c>
      <c r="EA38" s="178">
        <v>3.83</v>
      </c>
      <c r="EB38" s="178">
        <v>2.84</v>
      </c>
      <c r="EC38" s="178">
        <v>3.02</v>
      </c>
      <c r="ED38" s="178">
        <v>3.7199643565060199</v>
      </c>
      <c r="EE38" s="178">
        <v>3.7694382395109698</v>
      </c>
      <c r="EF38" s="178">
        <v>3.8082149485378798</v>
      </c>
      <c r="EG38" s="178">
        <v>3.35419177417368</v>
      </c>
      <c r="EH38" s="178">
        <v>2.8184804288766001</v>
      </c>
      <c r="EI38" s="178">
        <v>3.3841669740847302</v>
      </c>
      <c r="EJ38" s="178">
        <v>3.3629901169320902</v>
      </c>
      <c r="EK38" s="178">
        <v>3.7535454297736299</v>
      </c>
      <c r="EL38" s="178">
        <v>3.4387244941949899</v>
      </c>
      <c r="EM38" s="178">
        <v>3.3265154614382202</v>
      </c>
      <c r="EN38" s="178">
        <v>3.0449166132063699</v>
      </c>
      <c r="EO38" s="178">
        <v>2.69708441400901</v>
      </c>
      <c r="EP38" s="178">
        <v>2.6478535779489598</v>
      </c>
      <c r="EQ38" s="178">
        <v>2.9947733068072502</v>
      </c>
      <c r="ER38" s="178">
        <v>2.77705511361799</v>
      </c>
      <c r="ES38" s="178">
        <v>2.6316917382061602</v>
      </c>
      <c r="ET38" s="178">
        <v>2.5965186811182099</v>
      </c>
      <c r="EU38" s="178">
        <v>2.5966896230541101</v>
      </c>
      <c r="EV38" s="178">
        <v>2.4716653225779499</v>
      </c>
      <c r="EW38" s="178">
        <v>2.7568107270654401</v>
      </c>
      <c r="EX38" s="178">
        <v>2.6583150133053302</v>
      </c>
      <c r="EY38" s="178">
        <v>2.7387624465332201</v>
      </c>
      <c r="EZ38" s="178">
        <v>2.6275251896283902</v>
      </c>
      <c r="FA38" s="178">
        <v>2.7019883886447298</v>
      </c>
      <c r="FB38" s="178">
        <v>2.8722557206360402</v>
      </c>
      <c r="FC38" s="178">
        <v>2.7877943710272701</v>
      </c>
      <c r="FD38" s="178">
        <v>2.7894421733491699</v>
      </c>
      <c r="FE38" s="178">
        <v>2.64534311900398</v>
      </c>
      <c r="FF38" s="178">
        <v>2.8047103698657501</v>
      </c>
      <c r="FG38" s="178">
        <v>2.8829289717380102</v>
      </c>
      <c r="FH38" s="178">
        <v>3.3281799687052303</v>
      </c>
      <c r="FI38" s="178">
        <v>3.3850023453365594</v>
      </c>
      <c r="FJ38" s="178">
        <v>3.56</v>
      </c>
      <c r="FK38" s="178">
        <v>3.63</v>
      </c>
      <c r="FL38" s="178">
        <v>3.18</v>
      </c>
      <c r="FM38" s="178">
        <v>3.54</v>
      </c>
      <c r="FN38" s="178">
        <v>3.35</v>
      </c>
      <c r="FO38" s="178">
        <v>2.59</v>
      </c>
      <c r="FP38" s="178">
        <v>2.63</v>
      </c>
      <c r="FQ38" s="178">
        <v>2.5</v>
      </c>
      <c r="FR38" s="178">
        <v>2.67</v>
      </c>
      <c r="FS38" s="178">
        <v>2.4500000000000002</v>
      </c>
      <c r="FT38" s="178">
        <v>2.5740202107820984</v>
      </c>
      <c r="FU38" s="178">
        <v>2.5299999999999998</v>
      </c>
      <c r="FV38" s="178">
        <v>2.61</v>
      </c>
      <c r="FW38" s="178">
        <v>3.3853728400494001</v>
      </c>
      <c r="FX38" s="178">
        <v>3.2998492375392945</v>
      </c>
      <c r="FY38" s="178">
        <v>3.4473160225548511</v>
      </c>
      <c r="FZ38" s="178">
        <v>3.1227721416805765</v>
      </c>
      <c r="GA38" s="178">
        <v>2.9758399802571542</v>
      </c>
      <c r="GB38" s="178">
        <v>3.07</v>
      </c>
      <c r="GC38" s="178">
        <v>3.13</v>
      </c>
      <c r="GD38" s="178">
        <v>2.74</v>
      </c>
      <c r="GE38" s="178">
        <v>2.68</v>
      </c>
      <c r="GF38" s="178">
        <v>2.9241137032398674</v>
      </c>
      <c r="GG38" s="178">
        <v>3.03</v>
      </c>
      <c r="GH38" s="178">
        <v>3.1407551007814671</v>
      </c>
      <c r="GI38" s="178">
        <v>3.1796611435485835</v>
      </c>
      <c r="GJ38" s="178">
        <v>3.17</v>
      </c>
      <c r="GK38" s="178">
        <v>3.02</v>
      </c>
      <c r="GL38" s="178">
        <v>3.04</v>
      </c>
      <c r="GM38" s="178">
        <v>3.05</v>
      </c>
    </row>
    <row r="39" spans="1:195" ht="15" customHeight="1">
      <c r="A39" s="205"/>
      <c r="B39" s="206" t="s">
        <v>256</v>
      </c>
      <c r="C39" s="178"/>
      <c r="D39" s="178"/>
      <c r="E39" s="178"/>
      <c r="F39" s="178"/>
      <c r="G39" s="178"/>
      <c r="H39" s="178"/>
      <c r="I39" s="178"/>
      <c r="J39" s="178"/>
      <c r="K39" s="178">
        <v>7.25</v>
      </c>
      <c r="L39" s="178">
        <v>2.33</v>
      </c>
      <c r="M39" s="178">
        <v>2.29</v>
      </c>
      <c r="N39" s="178"/>
      <c r="O39" s="178"/>
      <c r="P39" s="178"/>
      <c r="Q39" s="178"/>
      <c r="R39" s="178">
        <v>1.33</v>
      </c>
      <c r="S39" s="178">
        <v>1.27</v>
      </c>
      <c r="T39" s="178">
        <v>1.92</v>
      </c>
      <c r="U39" s="178"/>
      <c r="V39" s="178"/>
      <c r="W39" s="178"/>
      <c r="X39" s="178">
        <v>1.52</v>
      </c>
      <c r="Y39" s="178">
        <v>1.52</v>
      </c>
      <c r="Z39" s="178"/>
      <c r="AA39" s="178">
        <v>1.2</v>
      </c>
      <c r="AB39" s="178">
        <v>2.34</v>
      </c>
      <c r="AC39" s="178">
        <v>2.65</v>
      </c>
      <c r="AD39" s="178"/>
      <c r="AE39" s="178"/>
      <c r="AF39" s="178"/>
      <c r="AG39" s="178"/>
      <c r="AH39" s="178">
        <v>0.92</v>
      </c>
      <c r="AI39" s="178">
        <v>0.63</v>
      </c>
      <c r="AJ39" s="178">
        <v>0.63</v>
      </c>
      <c r="AK39" s="178"/>
      <c r="AL39" s="178">
        <v>1.56</v>
      </c>
      <c r="AM39" s="178">
        <v>5.7099999999999998E-2</v>
      </c>
      <c r="AN39" s="178">
        <v>0.87</v>
      </c>
      <c r="AO39" s="178">
        <v>0.25</v>
      </c>
      <c r="AP39" s="178">
        <v>0.25</v>
      </c>
      <c r="AQ39" s="178"/>
      <c r="AR39" s="178">
        <v>0.63</v>
      </c>
      <c r="AS39" s="178">
        <v>0.67</v>
      </c>
      <c r="AT39" s="178">
        <v>1.75</v>
      </c>
      <c r="AU39" s="178">
        <v>1.91</v>
      </c>
      <c r="AV39" s="178">
        <v>0.21</v>
      </c>
      <c r="AW39" s="178">
        <v>0.21</v>
      </c>
      <c r="AX39" s="178">
        <v>1.53</v>
      </c>
      <c r="AY39" s="178">
        <v>2.7120617120388402</v>
      </c>
      <c r="AZ39" s="178">
        <v>3.06</v>
      </c>
      <c r="BA39" s="178">
        <v>2.8477925350569002</v>
      </c>
      <c r="BB39" s="178">
        <v>3.21</v>
      </c>
      <c r="BC39" s="178">
        <v>3.03</v>
      </c>
      <c r="BD39" s="178">
        <v>7.35</v>
      </c>
      <c r="BE39" s="178">
        <v>1.93</v>
      </c>
      <c r="BF39" s="178">
        <v>4.13</v>
      </c>
      <c r="BG39" s="178">
        <v>0.35</v>
      </c>
      <c r="BH39" s="178">
        <v>2.0499999999999998</v>
      </c>
      <c r="BI39" s="178">
        <v>3.1</v>
      </c>
      <c r="BJ39" s="178">
        <v>1.89</v>
      </c>
      <c r="BK39" s="178">
        <v>6.38</v>
      </c>
      <c r="BL39" s="178">
        <v>7.13</v>
      </c>
      <c r="BM39" s="178">
        <v>6.45</v>
      </c>
      <c r="BN39" s="178">
        <v>4.8099999999999996</v>
      </c>
      <c r="BO39" s="178">
        <v>4.4400000000000004</v>
      </c>
      <c r="BP39" s="178">
        <v>5.1100000000000003</v>
      </c>
      <c r="BQ39" s="178">
        <v>6.14</v>
      </c>
      <c r="BR39" s="178">
        <v>6.14</v>
      </c>
      <c r="BS39" s="178">
        <v>5.73</v>
      </c>
      <c r="BT39" s="178">
        <v>5.73</v>
      </c>
      <c r="BU39" s="178">
        <v>5.99</v>
      </c>
      <c r="BV39" s="178">
        <v>6.0491632121468903</v>
      </c>
      <c r="BW39" s="178">
        <v>5.52535173253015</v>
      </c>
      <c r="BX39" s="178">
        <v>5.6156230630968196</v>
      </c>
      <c r="BY39" s="178">
        <v>5.3249392233155097</v>
      </c>
      <c r="BZ39" s="178">
        <v>4.8243471323279197</v>
      </c>
      <c r="CA39" s="178">
        <v>5.4073382120743299</v>
      </c>
      <c r="CB39" s="178">
        <v>5.3252082728266901</v>
      </c>
      <c r="CC39" s="178">
        <v>5.1539830476868298</v>
      </c>
      <c r="CD39" s="178">
        <v>4.1148175112036096</v>
      </c>
      <c r="CE39" s="178">
        <v>0.95544556671907899</v>
      </c>
      <c r="CF39" s="178">
        <v>3.3960602075245601</v>
      </c>
      <c r="CG39" s="178">
        <v>3.0519625884699</v>
      </c>
      <c r="CH39" s="178">
        <v>103.05196258847</v>
      </c>
      <c r="CI39" s="178">
        <v>3.0342285714285699</v>
      </c>
      <c r="CJ39" s="178">
        <v>3.0463788480618499</v>
      </c>
      <c r="CK39" s="178">
        <v>3.8694873888312902</v>
      </c>
      <c r="CL39" s="178">
        <v>2.0692134831460698</v>
      </c>
      <c r="CM39" s="178">
        <v>2.95133861135169</v>
      </c>
      <c r="CN39" s="178">
        <v>1.3459910502412999</v>
      </c>
      <c r="CO39" s="178">
        <v>3.50601753770367</v>
      </c>
      <c r="CP39" s="178">
        <v>1</v>
      </c>
      <c r="CQ39" s="178">
        <v>1.88057240679839</v>
      </c>
      <c r="CR39" s="178">
        <v>6.7288854498864596</v>
      </c>
      <c r="CS39" s="178">
        <v>4.8600000000000003</v>
      </c>
      <c r="CT39" s="178">
        <v>5.13809972683827</v>
      </c>
      <c r="CU39" s="178">
        <v>4.6344243895436099</v>
      </c>
      <c r="CV39" s="178">
        <v>7.5</v>
      </c>
      <c r="CW39" s="178">
        <v>3.9686258601772799</v>
      </c>
      <c r="CX39" s="178">
        <v>2.5241286190447099</v>
      </c>
      <c r="CY39" s="178">
        <v>1.0285514967032101</v>
      </c>
      <c r="CZ39" s="178">
        <v>0.71078142291079105</v>
      </c>
      <c r="DA39" s="178">
        <v>1.6703601125748</v>
      </c>
      <c r="DB39" s="178">
        <v>3.4791281228456601</v>
      </c>
      <c r="DC39" s="178">
        <v>1.0798228880220899</v>
      </c>
      <c r="DD39" s="178">
        <v>6.3936635123023402</v>
      </c>
      <c r="DE39" s="178">
        <v>6.8425856967235203</v>
      </c>
      <c r="DF39" s="178">
        <v>5.9520487832210298</v>
      </c>
      <c r="DG39" s="178">
        <v>1.3142921500671301</v>
      </c>
      <c r="DH39" s="178">
        <v>5.5576002086141303</v>
      </c>
      <c r="DI39" s="178">
        <v>3.8371311194094901</v>
      </c>
      <c r="DJ39" s="178">
        <v>5.3332397437521699</v>
      </c>
      <c r="DK39" s="178">
        <v>6.2154393964013499</v>
      </c>
      <c r="DL39" s="178">
        <v>5.8993524542585902</v>
      </c>
      <c r="DM39" s="178">
        <v>3.17531585308783</v>
      </c>
      <c r="DN39" s="178">
        <v>3.78774134556995</v>
      </c>
      <c r="DO39" s="178">
        <v>3.0830274891024501</v>
      </c>
      <c r="DP39" s="178"/>
      <c r="DQ39" s="178"/>
      <c r="DR39" s="178">
        <v>1.1239915118535599</v>
      </c>
      <c r="DS39" s="178">
        <v>1.24835311307592</v>
      </c>
      <c r="DT39" s="178">
        <v>1.0096233675386299</v>
      </c>
      <c r="DU39" s="178">
        <v>1.09838309640367</v>
      </c>
      <c r="DV39" s="178">
        <v>4.2022092553247798</v>
      </c>
      <c r="DW39" s="178">
        <v>1.54903702947421</v>
      </c>
      <c r="DX39" s="178">
        <v>1.63774</v>
      </c>
      <c r="DY39" s="178">
        <v>2.6101200000000002</v>
      </c>
      <c r="DZ39" s="178"/>
      <c r="EA39" s="178"/>
      <c r="EB39" s="178"/>
      <c r="EC39" s="178"/>
      <c r="ED39" s="178">
        <v>3.8756840021632399</v>
      </c>
      <c r="EE39" s="178">
        <v>6.2487685514228302</v>
      </c>
      <c r="EF39" s="178">
        <v>4.0741058187171202</v>
      </c>
      <c r="EG39" s="178">
        <v>3.4892341776215501</v>
      </c>
      <c r="EH39" s="178">
        <v>1.9822396375898499</v>
      </c>
      <c r="EI39" s="178">
        <v>3.4224341657528901</v>
      </c>
      <c r="EJ39" s="178">
        <v>1.81263767260028</v>
      </c>
      <c r="EK39" s="178">
        <v>2.5354876193893299</v>
      </c>
      <c r="EL39" s="178">
        <v>3.2104059750955898</v>
      </c>
      <c r="EM39" s="178">
        <v>2.9135570962502899</v>
      </c>
      <c r="EN39" s="178">
        <v>4.93027021601005</v>
      </c>
      <c r="EO39" s="178">
        <v>3.5360212491067999</v>
      </c>
      <c r="EP39" s="178">
        <v>3.1136053697270198</v>
      </c>
      <c r="EQ39" s="178">
        <v>4.2878126829089904</v>
      </c>
      <c r="ER39" s="178">
        <v>3.5212828616439298</v>
      </c>
      <c r="ES39" s="178">
        <v>2.8948494146460599</v>
      </c>
      <c r="ET39" s="178">
        <v>3.4417168261587001</v>
      </c>
      <c r="EU39" s="178">
        <v>3.6207882402512399</v>
      </c>
      <c r="EV39" s="178">
        <v>3.8764175753843899</v>
      </c>
      <c r="EW39" s="178">
        <v>3.3991762045397498</v>
      </c>
      <c r="EX39" s="178">
        <v>3.2050077322739199</v>
      </c>
      <c r="EY39" s="178">
        <v>2.7300072174692902</v>
      </c>
      <c r="EZ39" s="178">
        <v>3.1344257432017599</v>
      </c>
      <c r="FA39" s="178">
        <v>4.9682552529663004</v>
      </c>
      <c r="FB39" s="178">
        <v>4.9570065083170203</v>
      </c>
      <c r="FC39" s="178">
        <v>4.9284965451830498</v>
      </c>
      <c r="FD39" s="178">
        <v>4.9658829409375196</v>
      </c>
      <c r="FE39" s="178">
        <v>4.7733685830438697</v>
      </c>
      <c r="FF39" s="178">
        <v>4.99442820735994</v>
      </c>
      <c r="FG39" s="178">
        <v>4.9572315274828096</v>
      </c>
      <c r="FH39" s="178">
        <v>4.9541839178603029</v>
      </c>
      <c r="FI39" s="178">
        <v>4.9493477742924137</v>
      </c>
      <c r="FJ39" s="178">
        <v>4.97</v>
      </c>
      <c r="FK39" s="178">
        <v>4.96</v>
      </c>
      <c r="FL39" s="178">
        <v>4.79</v>
      </c>
      <c r="FM39" s="178">
        <v>4.95</v>
      </c>
      <c r="FN39" s="178">
        <v>4.37</v>
      </c>
      <c r="FO39" s="178">
        <v>4.8899999999999997</v>
      </c>
      <c r="FP39" s="178">
        <v>2.61</v>
      </c>
      <c r="FQ39" s="178">
        <v>2.35</v>
      </c>
      <c r="FR39" s="178">
        <v>2.63</v>
      </c>
      <c r="FS39" s="178">
        <v>2.48</v>
      </c>
      <c r="FT39" s="178">
        <v>2.4</v>
      </c>
      <c r="FU39" s="178">
        <v>2.67</v>
      </c>
      <c r="FV39" s="178">
        <v>2.58</v>
      </c>
      <c r="FW39" s="178">
        <v>4.9270796844145899</v>
      </c>
      <c r="FX39" s="178">
        <v>4.7298196940211144</v>
      </c>
      <c r="FY39" s="178">
        <v>4.9555672498855685</v>
      </c>
      <c r="FZ39" s="178">
        <v>4.6050880995072907</v>
      </c>
      <c r="GA39" s="178">
        <v>4.87</v>
      </c>
      <c r="GB39" s="178">
        <v>4.88</v>
      </c>
      <c r="GC39" s="178">
        <v>4.8099999999999996</v>
      </c>
      <c r="GD39" s="178">
        <v>4.7</v>
      </c>
      <c r="GE39" s="178">
        <v>4.96</v>
      </c>
      <c r="GF39" s="178">
        <v>4.9295021244055768</v>
      </c>
      <c r="GG39" s="178">
        <v>4.88</v>
      </c>
      <c r="GH39" s="178">
        <v>4.8351033112497586</v>
      </c>
      <c r="GI39" s="178">
        <v>4.8910274290606486</v>
      </c>
      <c r="GJ39" s="178">
        <v>4.59</v>
      </c>
      <c r="GK39" s="178">
        <v>4.87</v>
      </c>
      <c r="GL39" s="178">
        <v>4.84</v>
      </c>
      <c r="GM39" s="178">
        <v>4.9400000000000004</v>
      </c>
    </row>
    <row r="40" spans="1:195" ht="15" customHeight="1">
      <c r="B40" s="199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99"/>
      <c r="FE40" s="199"/>
      <c r="FF40" s="199"/>
      <c r="FG40" s="199"/>
      <c r="FH40" s="199"/>
      <c r="FI40" s="199"/>
      <c r="FJ40" s="199"/>
      <c r="FK40" s="199"/>
      <c r="FL40" s="199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</row>
    <row r="41" spans="1:195" ht="15" customHeight="1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FW41" s="207"/>
    </row>
    <row r="42" spans="1:195" ht="15" customHeight="1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</row>
    <row r="43" spans="1:195" ht="15" customHeight="1">
      <c r="B43" s="189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</row>
    <row r="44" spans="1:195" ht="15" customHeight="1"/>
    <row r="45" spans="1:195" ht="15" customHeight="1"/>
    <row r="46" spans="1:195" ht="15" customHeight="1"/>
    <row r="47" spans="1:195" ht="15" customHeight="1"/>
    <row r="48" spans="1:19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zoomScale="80" zoomScaleNormal="80" workbookViewId="0">
      <pane xSplit="2" ySplit="2" topLeftCell="DK3" activePane="bottomRight" state="frozen"/>
      <selection activeCell="DP7" sqref="DP7"/>
      <selection pane="topRight" activeCell="DP7" sqref="DP7"/>
      <selection pane="bottomLeft" activeCell="DP7" sqref="DP7"/>
      <selection pane="bottomRight" activeCell="DS28" sqref="DS28"/>
    </sheetView>
  </sheetViews>
  <sheetFormatPr defaultRowHeight="12.75"/>
  <cols>
    <col min="1" max="1" width="3.7109375" style="144" customWidth="1"/>
    <col min="2" max="2" width="64.85546875" style="144" bestFit="1" customWidth="1"/>
    <col min="3" max="93" width="18.28515625" style="144" customWidth="1"/>
    <col min="94" max="94" width="19.42578125" style="144" bestFit="1" customWidth="1"/>
    <col min="95" max="103" width="20.42578125" style="144" customWidth="1"/>
    <col min="104" max="104" width="18.5703125" style="144" customWidth="1"/>
    <col min="105" max="110" width="18.140625" style="144" bestFit="1" customWidth="1"/>
    <col min="111" max="111" width="22.42578125" style="144" bestFit="1" customWidth="1"/>
    <col min="112" max="113" width="18.140625" style="144" bestFit="1" customWidth="1"/>
    <col min="114" max="114" width="14.85546875" style="144" bestFit="1" customWidth="1"/>
    <col min="115" max="115" width="14.5703125" style="144" bestFit="1" customWidth="1"/>
    <col min="116" max="120" width="13.85546875" style="144" bestFit="1" customWidth="1"/>
    <col min="121" max="123" width="12.85546875" style="144" bestFit="1" customWidth="1"/>
    <col min="124" max="125" width="4.85546875" style="144" bestFit="1" customWidth="1"/>
    <col min="126" max="126" width="6.28515625" style="144" bestFit="1" customWidth="1"/>
    <col min="127" max="127" width="15.85546875" style="144" bestFit="1" customWidth="1"/>
    <col min="128" max="128" width="14" style="144" bestFit="1" customWidth="1"/>
    <col min="129" max="129" width="14.42578125" style="144" bestFit="1" customWidth="1"/>
    <col min="130" max="130" width="14.85546875" style="144" bestFit="1" customWidth="1"/>
    <col min="131" max="131" width="13.85546875" style="144" bestFit="1" customWidth="1"/>
    <col min="132" max="132" width="14.5703125" style="144" bestFit="1" customWidth="1"/>
    <col min="133" max="133" width="14" style="144" bestFit="1" customWidth="1"/>
    <col min="134" max="135" width="13.85546875" style="144" bestFit="1" customWidth="1"/>
    <col min="136" max="136" width="13.140625" style="144" bestFit="1" customWidth="1"/>
    <col min="137" max="137" width="13.5703125" style="144" bestFit="1" customWidth="1"/>
    <col min="138" max="138" width="15.7109375" style="144" bestFit="1" customWidth="1"/>
    <col min="139" max="139" width="14.85546875" style="144" bestFit="1" customWidth="1"/>
    <col min="140" max="140" width="14" style="144" bestFit="1" customWidth="1"/>
    <col min="141" max="141" width="13.85546875" style="144" bestFit="1" customWidth="1"/>
    <col min="142" max="142" width="14.85546875" style="144" bestFit="1" customWidth="1"/>
    <col min="143" max="143" width="15" style="144" bestFit="1" customWidth="1"/>
    <col min="144" max="144" width="15.85546875" style="144" bestFit="1" customWidth="1"/>
    <col min="145" max="145" width="14" style="144" bestFit="1" customWidth="1"/>
    <col min="146" max="146" width="15.7109375" style="144" bestFit="1" customWidth="1"/>
    <col min="147" max="16384" width="9.140625" style="144"/>
  </cols>
  <sheetData>
    <row r="1" spans="2:123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2:123">
      <c r="B2" s="209" t="s">
        <v>12</v>
      </c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40058</v>
      </c>
      <c r="AJ2" s="208">
        <v>40116</v>
      </c>
      <c r="AK2" s="208">
        <v>40147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208">
        <v>40907</v>
      </c>
      <c r="BK2" s="208">
        <v>40938</v>
      </c>
      <c r="BL2" s="208">
        <v>40968</v>
      </c>
      <c r="BM2" s="208">
        <v>40998</v>
      </c>
      <c r="BN2" s="208">
        <v>41029</v>
      </c>
      <c r="BO2" s="208">
        <v>41059</v>
      </c>
      <c r="BP2" s="208">
        <v>41090</v>
      </c>
      <c r="BQ2" s="208">
        <v>41120</v>
      </c>
      <c r="BR2" s="208">
        <v>41151</v>
      </c>
      <c r="BS2" s="208">
        <v>41182</v>
      </c>
      <c r="BT2" s="208">
        <v>41212</v>
      </c>
      <c r="BU2" s="208">
        <v>41243</v>
      </c>
      <c r="BV2" s="208">
        <v>41273</v>
      </c>
      <c r="BW2" s="208">
        <v>41304</v>
      </c>
      <c r="BX2" s="208">
        <v>41333</v>
      </c>
      <c r="BY2" s="208">
        <v>41363</v>
      </c>
      <c r="BZ2" s="208">
        <v>41394</v>
      </c>
      <c r="CA2" s="208">
        <v>41424</v>
      </c>
      <c r="CB2" s="208">
        <v>41455</v>
      </c>
      <c r="CC2" s="208">
        <v>41485</v>
      </c>
      <c r="CD2" s="208">
        <v>41516</v>
      </c>
      <c r="CE2" s="208">
        <v>41547</v>
      </c>
      <c r="CF2" s="208">
        <v>41577</v>
      </c>
      <c r="CG2" s="208">
        <v>41608</v>
      </c>
      <c r="CH2" s="208">
        <v>41638</v>
      </c>
      <c r="CI2" s="208">
        <v>41670</v>
      </c>
      <c r="CJ2" s="208">
        <v>41671</v>
      </c>
      <c r="CK2" s="208">
        <v>41729</v>
      </c>
      <c r="CL2" s="208">
        <v>41759</v>
      </c>
      <c r="CM2" s="208">
        <v>41790</v>
      </c>
      <c r="CN2" s="208">
        <v>41820</v>
      </c>
      <c r="CO2" s="208">
        <v>41851</v>
      </c>
      <c r="CP2" s="208">
        <v>41881</v>
      </c>
      <c r="CQ2" s="208">
        <v>41912</v>
      </c>
      <c r="CR2" s="208">
        <v>41943</v>
      </c>
      <c r="CS2" s="208">
        <v>41973</v>
      </c>
      <c r="CT2" s="208">
        <v>42004</v>
      </c>
      <c r="CU2" s="208">
        <v>42035</v>
      </c>
      <c r="CV2" s="208">
        <v>42063</v>
      </c>
      <c r="CW2" s="208">
        <v>42064</v>
      </c>
      <c r="CX2" s="208">
        <v>42095</v>
      </c>
      <c r="CY2" s="208">
        <v>42125</v>
      </c>
      <c r="CZ2" s="208">
        <v>42156</v>
      </c>
      <c r="DA2" s="208">
        <v>42186</v>
      </c>
      <c r="DB2" s="208">
        <v>42217</v>
      </c>
      <c r="DC2" s="208">
        <v>42248</v>
      </c>
      <c r="DD2" s="208">
        <v>42278</v>
      </c>
      <c r="DE2" s="208">
        <v>42309</v>
      </c>
      <c r="DF2" s="208">
        <v>42339</v>
      </c>
      <c r="DG2" s="208">
        <v>42370</v>
      </c>
      <c r="DH2" s="208">
        <v>42401</v>
      </c>
      <c r="DI2" s="208">
        <v>42430</v>
      </c>
      <c r="DJ2" s="208">
        <v>42461</v>
      </c>
      <c r="DK2" s="208">
        <v>42491</v>
      </c>
      <c r="DL2" s="208">
        <v>42522</v>
      </c>
      <c r="DM2" s="208">
        <v>42552</v>
      </c>
      <c r="DN2" s="208">
        <v>42583</v>
      </c>
      <c r="DO2" s="208">
        <v>42614</v>
      </c>
      <c r="DP2" s="208">
        <v>42644</v>
      </c>
      <c r="DQ2" s="208">
        <v>42675</v>
      </c>
      <c r="DR2" s="208">
        <v>42705</v>
      </c>
      <c r="DS2" s="208">
        <v>42736</v>
      </c>
    </row>
    <row r="3" spans="2:123" ht="15" customHeight="1">
      <c r="B3" s="164" t="s">
        <v>28</v>
      </c>
      <c r="C3" s="21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7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CH3" s="160" t="s">
        <v>139</v>
      </c>
    </row>
    <row r="4" spans="2:123" ht="15" customHeight="1">
      <c r="B4" s="172"/>
      <c r="C4" s="210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7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CG4" s="159"/>
      <c r="CH4" s="160"/>
      <c r="CI4" s="159"/>
    </row>
    <row r="5" spans="2:123" ht="15" customHeight="1">
      <c r="B5" s="186" t="s">
        <v>207</v>
      </c>
      <c r="C5" s="211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CH5" s="160"/>
    </row>
    <row r="6" spans="2:123" ht="15" customHeight="1">
      <c r="B6" s="212" t="s">
        <v>55</v>
      </c>
      <c r="C6" s="213">
        <v>40119.480000000003</v>
      </c>
      <c r="D6" s="213">
        <v>36615.67</v>
      </c>
      <c r="E6" s="213">
        <v>33693.07</v>
      </c>
      <c r="F6" s="213">
        <v>46821.19</v>
      </c>
      <c r="G6" s="213">
        <v>43790.66</v>
      </c>
      <c r="H6" s="213">
        <v>24475.41</v>
      </c>
      <c r="I6" s="213">
        <v>49927.41</v>
      </c>
      <c r="J6" s="213">
        <v>59118.26</v>
      </c>
      <c r="K6" s="213">
        <v>16964.64</v>
      </c>
      <c r="L6" s="213">
        <v>49597.21</v>
      </c>
      <c r="M6" s="213">
        <v>42831.040000000001</v>
      </c>
      <c r="N6" s="213">
        <v>37933.33</v>
      </c>
      <c r="O6" s="213">
        <v>69086.28</v>
      </c>
      <c r="P6" s="213">
        <v>0</v>
      </c>
      <c r="Q6" s="213">
        <v>0</v>
      </c>
      <c r="R6" s="213">
        <v>0</v>
      </c>
      <c r="S6" s="213">
        <v>0</v>
      </c>
      <c r="T6" s="213">
        <v>0</v>
      </c>
      <c r="U6" s="213">
        <v>0</v>
      </c>
      <c r="V6" s="213">
        <v>11315.58</v>
      </c>
      <c r="W6" s="213">
        <v>36238.495000000003</v>
      </c>
      <c r="X6" s="213">
        <v>38302.805</v>
      </c>
      <c r="Y6" s="213">
        <v>44244.106</v>
      </c>
      <c r="Z6" s="213">
        <v>32435.362000000001</v>
      </c>
      <c r="AA6" s="213">
        <v>42391.686000000002</v>
      </c>
      <c r="AB6" s="213">
        <v>13345.593999999999</v>
      </c>
      <c r="AC6" s="213">
        <v>15074.57</v>
      </c>
      <c r="AD6" s="213">
        <v>0.51</v>
      </c>
      <c r="AE6" s="213">
        <v>0</v>
      </c>
      <c r="AF6" s="213">
        <v>0</v>
      </c>
      <c r="AG6" s="213">
        <v>0</v>
      </c>
      <c r="AH6" s="213">
        <v>21849.793000000001</v>
      </c>
      <c r="AI6" s="213">
        <v>38565.906999999999</v>
      </c>
      <c r="AJ6" s="213">
        <v>26122.108</v>
      </c>
      <c r="AK6" s="213">
        <v>59410.370999999999</v>
      </c>
      <c r="AL6" s="213">
        <v>6943.5550000000003</v>
      </c>
      <c r="AM6" s="213">
        <v>66847.888999999996</v>
      </c>
      <c r="AN6" s="213">
        <v>66188.28</v>
      </c>
      <c r="AO6" s="213">
        <v>93460.73</v>
      </c>
      <c r="AP6" s="213">
        <v>84416.327000000005</v>
      </c>
      <c r="AQ6" s="213">
        <v>43878.088000000003</v>
      </c>
      <c r="AR6" s="213">
        <v>111416.72500000001</v>
      </c>
      <c r="AS6" s="213">
        <v>90341.104000000007</v>
      </c>
      <c r="AT6" s="213">
        <v>88933.615000000005</v>
      </c>
      <c r="AU6" s="213">
        <v>87282.08</v>
      </c>
      <c r="AV6" s="213">
        <v>32221.312000000002</v>
      </c>
      <c r="AW6" s="213">
        <v>10727.281000000001</v>
      </c>
      <c r="AX6" s="213">
        <v>10731.127</v>
      </c>
      <c r="AY6" s="213">
        <v>36446.927000000003</v>
      </c>
      <c r="AZ6" s="213">
        <v>21957.197</v>
      </c>
      <c r="BA6" s="213">
        <v>16693.808000000001</v>
      </c>
      <c r="BB6" s="213">
        <v>5602.2039999999997</v>
      </c>
      <c r="BC6" s="213">
        <v>0</v>
      </c>
      <c r="BD6" s="213">
        <v>16044.79</v>
      </c>
      <c r="BE6" s="213">
        <v>16356.394</v>
      </c>
      <c r="BF6" s="213">
        <v>28954.39</v>
      </c>
      <c r="BG6" s="213">
        <v>72356.736999999994</v>
      </c>
      <c r="BH6" s="213">
        <v>19985.219000000001</v>
      </c>
      <c r="BI6" s="213">
        <v>94073</v>
      </c>
      <c r="BJ6" s="213">
        <v>76673.519</v>
      </c>
      <c r="BK6" s="213">
        <v>133979.45499999999</v>
      </c>
      <c r="BL6" s="213">
        <v>77375.066000000006</v>
      </c>
      <c r="BM6" s="213">
        <v>136264.052</v>
      </c>
      <c r="BN6" s="213">
        <v>115456.382</v>
      </c>
      <c r="BO6" s="213">
        <v>143721.677</v>
      </c>
      <c r="BP6" s="213">
        <v>30261.816999999999</v>
      </c>
      <c r="BQ6" s="213">
        <v>9105.6659999999993</v>
      </c>
      <c r="BR6" s="213">
        <v>42801.129000000001</v>
      </c>
      <c r="BS6" s="213">
        <v>1073.3710000000001</v>
      </c>
      <c r="BT6" s="213">
        <v>17377.557000000001</v>
      </c>
      <c r="BU6" s="213">
        <v>0</v>
      </c>
      <c r="BV6" s="213">
        <v>49378.404000000002</v>
      </c>
      <c r="BW6" s="213">
        <v>1503.693</v>
      </c>
      <c r="BX6" s="213">
        <v>0</v>
      </c>
      <c r="BY6" s="213">
        <v>0</v>
      </c>
      <c r="BZ6" s="213">
        <v>19661.726999999999</v>
      </c>
      <c r="CA6" s="213">
        <v>0</v>
      </c>
      <c r="CB6" s="213">
        <v>0</v>
      </c>
      <c r="CC6" s="213">
        <v>0</v>
      </c>
      <c r="CD6" s="213">
        <v>0</v>
      </c>
      <c r="CE6" s="213">
        <v>0</v>
      </c>
      <c r="CF6" s="213">
        <v>0</v>
      </c>
      <c r="CG6" s="213">
        <v>0</v>
      </c>
      <c r="CH6" s="213">
        <v>9300</v>
      </c>
      <c r="CI6" s="213">
        <v>0</v>
      </c>
      <c r="CJ6" s="213">
        <v>0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0</v>
      </c>
      <c r="CR6" s="213">
        <v>0</v>
      </c>
      <c r="CS6" s="213">
        <v>0</v>
      </c>
      <c r="CT6" s="213">
        <v>0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>
        <v>0</v>
      </c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>
        <v>0</v>
      </c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</row>
    <row r="7" spans="2:123" ht="15" customHeight="1">
      <c r="B7" s="212" t="s">
        <v>56</v>
      </c>
      <c r="C7" s="213">
        <v>22415.42</v>
      </c>
      <c r="D7" s="213">
        <v>26216.2</v>
      </c>
      <c r="E7" s="213">
        <v>18616.43</v>
      </c>
      <c r="F7" s="213">
        <v>27721.78</v>
      </c>
      <c r="G7" s="213">
        <v>24600.02</v>
      </c>
      <c r="H7" s="213">
        <v>17957.11</v>
      </c>
      <c r="I7" s="213">
        <v>33854.86</v>
      </c>
      <c r="J7" s="213">
        <v>50291.69</v>
      </c>
      <c r="K7" s="213">
        <v>30628.26</v>
      </c>
      <c r="L7" s="213">
        <v>54631.370999999999</v>
      </c>
      <c r="M7" s="213">
        <v>46528.160000000003</v>
      </c>
      <c r="N7" s="213">
        <v>30955.16</v>
      </c>
      <c r="O7" s="213">
        <v>66525.67</v>
      </c>
      <c r="P7" s="213">
        <v>52436.555</v>
      </c>
      <c r="Q7" s="213">
        <v>38514.938999999998</v>
      </c>
      <c r="R7" s="213">
        <v>39372.783000000003</v>
      </c>
      <c r="S7" s="213">
        <v>8705.26</v>
      </c>
      <c r="T7" s="213">
        <v>10395.549999999999</v>
      </c>
      <c r="U7" s="213">
        <v>27548.183000000001</v>
      </c>
      <c r="V7" s="213">
        <v>4653.83</v>
      </c>
      <c r="W7" s="213">
        <v>1853.9390000000001</v>
      </c>
      <c r="X7" s="213">
        <v>12758.593999999999</v>
      </c>
      <c r="Y7" s="213">
        <v>32236.565999999999</v>
      </c>
      <c r="Z7" s="213">
        <v>55391.468999999997</v>
      </c>
      <c r="AA7" s="213">
        <v>33493.188999999998</v>
      </c>
      <c r="AB7" s="213">
        <v>27550.602999999999</v>
      </c>
      <c r="AC7" s="213">
        <v>25114.937999999998</v>
      </c>
      <c r="AD7" s="213">
        <v>12071.495000000001</v>
      </c>
      <c r="AE7" s="213">
        <v>5318.5110000000004</v>
      </c>
      <c r="AF7" s="213">
        <v>0</v>
      </c>
      <c r="AG7" s="213">
        <v>0</v>
      </c>
      <c r="AH7" s="213">
        <v>8061.5</v>
      </c>
      <c r="AI7" s="213">
        <v>14941.406999999999</v>
      </c>
      <c r="AJ7" s="213">
        <v>8968.9719999999998</v>
      </c>
      <c r="AK7" s="213">
        <v>7644.38</v>
      </c>
      <c r="AL7" s="213">
        <v>28497.15</v>
      </c>
      <c r="AM7" s="213">
        <v>31148.834999999999</v>
      </c>
      <c r="AN7" s="213">
        <v>82305.698000000004</v>
      </c>
      <c r="AO7" s="213">
        <v>91552.243000000002</v>
      </c>
      <c r="AP7" s="213">
        <v>76468.953999999998</v>
      </c>
      <c r="AQ7" s="213">
        <v>41123.89</v>
      </c>
      <c r="AR7" s="213">
        <v>55997.123</v>
      </c>
      <c r="AS7" s="213">
        <v>36342.921000000002</v>
      </c>
      <c r="AT7" s="213">
        <v>43691.107000000004</v>
      </c>
      <c r="AU7" s="213">
        <v>43060.656999999999</v>
      </c>
      <c r="AV7" s="213">
        <v>57451.118999999999</v>
      </c>
      <c r="AW7" s="213">
        <v>39063.567999999999</v>
      </c>
      <c r="AX7" s="213">
        <v>52595.915999999997</v>
      </c>
      <c r="AY7" s="213">
        <v>37038.894999999997</v>
      </c>
      <c r="AZ7" s="213">
        <v>47865.576000000001</v>
      </c>
      <c r="BA7" s="213">
        <v>56021.498</v>
      </c>
      <c r="BB7" s="213">
        <v>3852.7309</v>
      </c>
      <c r="BC7" s="213">
        <v>29213.933000000001</v>
      </c>
      <c r="BD7" s="213">
        <v>69132.584000000003</v>
      </c>
      <c r="BE7" s="213">
        <v>10335.028</v>
      </c>
      <c r="BF7" s="213">
        <v>58131.417000000001</v>
      </c>
      <c r="BG7" s="213">
        <v>42122.707999999999</v>
      </c>
      <c r="BH7" s="213">
        <v>3272.2</v>
      </c>
      <c r="BI7" s="213">
        <v>35266.379999999997</v>
      </c>
      <c r="BJ7" s="213">
        <v>58080.218999999997</v>
      </c>
      <c r="BK7" s="213">
        <v>94076</v>
      </c>
      <c r="BL7" s="213">
        <v>66523.519</v>
      </c>
      <c r="BM7" s="213">
        <v>144129.45499999999</v>
      </c>
      <c r="BN7" s="213">
        <v>70238.066000000006</v>
      </c>
      <c r="BO7" s="213">
        <v>93466.592000000004</v>
      </c>
      <c r="BP7" s="213">
        <v>166790.842</v>
      </c>
      <c r="BQ7" s="213">
        <v>101169.008</v>
      </c>
      <c r="BR7" s="213">
        <v>12897.575999999999</v>
      </c>
      <c r="BS7" s="213">
        <v>6517.5150000000003</v>
      </c>
      <c r="BT7" s="213">
        <v>24568.024000000001</v>
      </c>
      <c r="BU7" s="213">
        <v>60620.014999999999</v>
      </c>
      <c r="BV7" s="213">
        <v>0</v>
      </c>
      <c r="BW7" s="213">
        <v>2588.1509999999998</v>
      </c>
      <c r="BX7" s="213">
        <v>41822.542999999998</v>
      </c>
      <c r="BY7" s="213">
        <v>1100</v>
      </c>
      <c r="BZ7" s="213">
        <v>17377.557000000001</v>
      </c>
      <c r="CA7" s="213">
        <v>0</v>
      </c>
      <c r="CB7" s="213">
        <v>44747.588000000003</v>
      </c>
      <c r="CC7" s="213">
        <v>0</v>
      </c>
      <c r="CD7" s="213">
        <v>1503.693</v>
      </c>
      <c r="CE7" s="213">
        <v>0</v>
      </c>
      <c r="CF7" s="213">
        <v>0</v>
      </c>
      <c r="CG7" s="213">
        <v>0</v>
      </c>
      <c r="CH7" s="213">
        <v>0</v>
      </c>
      <c r="CI7" s="213">
        <v>0</v>
      </c>
      <c r="CJ7" s="213">
        <v>0</v>
      </c>
      <c r="CK7" s="213">
        <v>9300</v>
      </c>
      <c r="CL7" s="213">
        <v>0</v>
      </c>
      <c r="CM7" s="213">
        <v>0</v>
      </c>
      <c r="CN7" s="213">
        <v>0</v>
      </c>
      <c r="CO7" s="213">
        <v>0</v>
      </c>
      <c r="CP7" s="213">
        <v>0</v>
      </c>
      <c r="CQ7" s="213">
        <v>0</v>
      </c>
      <c r="CR7" s="213">
        <v>0</v>
      </c>
      <c r="CS7" s="213">
        <v>0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v>0</v>
      </c>
      <c r="DA7" s="213">
        <v>0</v>
      </c>
      <c r="DB7" s="213">
        <v>0</v>
      </c>
      <c r="DC7" s="213">
        <v>0</v>
      </c>
      <c r="DD7" s="213">
        <v>0</v>
      </c>
      <c r="DE7" s="213">
        <v>0</v>
      </c>
      <c r="DF7" s="213">
        <v>0</v>
      </c>
      <c r="DG7" s="213">
        <v>0</v>
      </c>
      <c r="DH7" s="213">
        <v>0</v>
      </c>
      <c r="DI7" s="213">
        <v>0</v>
      </c>
      <c r="DJ7" s="213">
        <v>0</v>
      </c>
      <c r="DK7" s="213">
        <v>0</v>
      </c>
      <c r="DL7" s="213">
        <v>0</v>
      </c>
      <c r="DM7" s="213">
        <v>0</v>
      </c>
      <c r="DN7" s="213">
        <v>0</v>
      </c>
      <c r="DO7" s="213">
        <v>0</v>
      </c>
      <c r="DP7" s="213">
        <v>0</v>
      </c>
      <c r="DQ7" s="213">
        <v>0</v>
      </c>
      <c r="DR7" s="213">
        <v>0</v>
      </c>
      <c r="DS7" s="213">
        <v>0</v>
      </c>
    </row>
    <row r="8" spans="2:123" ht="15" customHeight="1">
      <c r="B8" s="212" t="s">
        <v>57</v>
      </c>
      <c r="C8" s="213">
        <v>132779.49100000001</v>
      </c>
      <c r="D8" s="213">
        <v>143178.96100000001</v>
      </c>
      <c r="E8" s="213">
        <v>158255.601</v>
      </c>
      <c r="F8" s="213">
        <v>177355.011</v>
      </c>
      <c r="G8" s="213">
        <v>196545.65100000001</v>
      </c>
      <c r="H8" s="213">
        <v>203063.951</v>
      </c>
      <c r="I8" s="213">
        <v>219136.50099999999</v>
      </c>
      <c r="J8" s="213">
        <v>227963.071</v>
      </c>
      <c r="K8" s="213">
        <v>214299.451</v>
      </c>
      <c r="L8" s="213">
        <v>209265.29</v>
      </c>
      <c r="M8" s="213">
        <v>205568.17</v>
      </c>
      <c r="N8" s="213">
        <v>212546.34</v>
      </c>
      <c r="O8" s="213">
        <v>215106.95</v>
      </c>
      <c r="P8" s="213">
        <v>162670.39499999999</v>
      </c>
      <c r="Q8" s="213">
        <v>124155.45600000001</v>
      </c>
      <c r="R8" s="213">
        <v>84782.672999999995</v>
      </c>
      <c r="S8" s="213">
        <v>76077.413</v>
      </c>
      <c r="T8" s="213">
        <v>65681.862999999998</v>
      </c>
      <c r="U8" s="213">
        <v>38133.68</v>
      </c>
      <c r="V8" s="213">
        <v>44795.43</v>
      </c>
      <c r="W8" s="213">
        <v>79179.986000000004</v>
      </c>
      <c r="X8" s="213">
        <v>1104724.1969999999</v>
      </c>
      <c r="Y8" s="213">
        <v>116731.73699999999</v>
      </c>
      <c r="Z8" s="213">
        <v>93775.63</v>
      </c>
      <c r="AA8" s="213">
        <v>0</v>
      </c>
      <c r="AB8" s="213">
        <v>0</v>
      </c>
      <c r="AC8" s="213">
        <v>0</v>
      </c>
      <c r="AD8" s="213">
        <v>66357.764999999999</v>
      </c>
      <c r="AE8" s="213">
        <v>61039.254000000001</v>
      </c>
      <c r="AF8" s="213">
        <v>61039.254000000001</v>
      </c>
      <c r="AG8" s="213">
        <v>61039.254000000001</v>
      </c>
      <c r="AH8" s="213">
        <v>74827.027644799993</v>
      </c>
      <c r="AI8" s="213">
        <v>98451.774000000005</v>
      </c>
      <c r="AJ8" s="213">
        <v>115605.183</v>
      </c>
      <c r="AK8" s="213">
        <v>167371.174</v>
      </c>
      <c r="AL8" s="213">
        <v>145817.57699999999</v>
      </c>
      <c r="AM8" s="213">
        <v>181516.633</v>
      </c>
      <c r="AN8" s="213">
        <v>165399.215</v>
      </c>
      <c r="AO8" s="213">
        <v>167307.70199999999</v>
      </c>
      <c r="AP8" s="213">
        <v>175255.07500000001</v>
      </c>
      <c r="AQ8" s="213">
        <v>178009.27299999999</v>
      </c>
      <c r="AR8" s="213">
        <v>233428.935</v>
      </c>
      <c r="AS8" s="213">
        <v>287427.05599999998</v>
      </c>
      <c r="AT8" s="213">
        <v>332669.56599999999</v>
      </c>
      <c r="AU8" s="213">
        <v>376890.989</v>
      </c>
      <c r="AV8" s="213">
        <v>351661.18199999997</v>
      </c>
      <c r="AW8" s="213">
        <v>323325.29499999998</v>
      </c>
      <c r="AX8" s="213">
        <v>281460.10600000003</v>
      </c>
      <c r="AY8" s="213">
        <v>280868.13799999998</v>
      </c>
      <c r="AZ8" s="213">
        <v>254959.75899999999</v>
      </c>
      <c r="BA8" s="213">
        <v>215632.06899999999</v>
      </c>
      <c r="BB8" s="213">
        <v>182706.96400000001</v>
      </c>
      <c r="BC8" s="213">
        <v>163935.617</v>
      </c>
      <c r="BD8" s="213">
        <v>111159.427</v>
      </c>
      <c r="BE8" s="213">
        <v>10642.6603</v>
      </c>
      <c r="BF8" s="213">
        <v>77249.576000000001</v>
      </c>
      <c r="BG8" s="213">
        <v>107483.605</v>
      </c>
      <c r="BH8" s="213">
        <v>94746.599000000002</v>
      </c>
      <c r="BI8" s="213">
        <v>153553.21900000001</v>
      </c>
      <c r="BJ8" s="213">
        <v>172146.519</v>
      </c>
      <c r="BK8" s="213">
        <v>212052.97399999999</v>
      </c>
      <c r="BL8" s="213">
        <v>222904.52100000001</v>
      </c>
      <c r="BM8" s="213">
        <v>215039.11799999999</v>
      </c>
      <c r="BN8" s="213">
        <v>260257.43400000001</v>
      </c>
      <c r="BO8" s="213">
        <v>310512.51899999997</v>
      </c>
      <c r="BP8" s="213">
        <v>173983.49400000001</v>
      </c>
      <c r="BQ8" s="213">
        <v>81920.152000000002</v>
      </c>
      <c r="BR8" s="213">
        <v>111823.705</v>
      </c>
      <c r="BS8" s="213">
        <v>106406.19</v>
      </c>
      <c r="BT8" s="213">
        <v>99215.722999999998</v>
      </c>
      <c r="BU8" s="213">
        <v>38601.917999999998</v>
      </c>
      <c r="BV8" s="213">
        <v>87974.111999999994</v>
      </c>
      <c r="BW8" s="213">
        <v>86889.653999999995</v>
      </c>
      <c r="BX8" s="213">
        <v>45067.110999999997</v>
      </c>
      <c r="BY8" s="213">
        <v>43967.110999999997</v>
      </c>
      <c r="BZ8" s="213">
        <v>46251.281000000003</v>
      </c>
      <c r="CA8" s="213">
        <v>46251.281000000003</v>
      </c>
      <c r="CB8" s="213">
        <v>1503.693</v>
      </c>
      <c r="CC8" s="213">
        <v>1003.693</v>
      </c>
      <c r="CD8" s="213">
        <v>0</v>
      </c>
      <c r="CE8" s="213">
        <v>0</v>
      </c>
      <c r="CF8" s="213">
        <v>0</v>
      </c>
      <c r="CG8" s="213">
        <v>0</v>
      </c>
      <c r="CH8" s="213">
        <v>9300</v>
      </c>
      <c r="CI8" s="213">
        <v>9300</v>
      </c>
      <c r="CJ8" s="213">
        <v>9300</v>
      </c>
      <c r="CK8" s="213">
        <v>0</v>
      </c>
      <c r="CL8" s="213">
        <v>0</v>
      </c>
      <c r="CM8" s="213">
        <v>0</v>
      </c>
      <c r="CN8" s="213">
        <v>0</v>
      </c>
      <c r="CO8" s="213">
        <v>0</v>
      </c>
      <c r="CP8" s="213">
        <v>0</v>
      </c>
      <c r="CQ8" s="213">
        <v>0</v>
      </c>
      <c r="CR8" s="213">
        <v>0</v>
      </c>
      <c r="CS8" s="213">
        <v>0</v>
      </c>
      <c r="CT8" s="213">
        <v>0</v>
      </c>
      <c r="CU8" s="213">
        <v>0</v>
      </c>
      <c r="CV8" s="213">
        <v>0</v>
      </c>
      <c r="CW8" s="213">
        <v>0</v>
      </c>
      <c r="CX8" s="213">
        <v>0</v>
      </c>
      <c r="CY8" s="213">
        <v>0</v>
      </c>
      <c r="CZ8" s="213">
        <v>0</v>
      </c>
      <c r="DA8" s="213">
        <v>0</v>
      </c>
      <c r="DB8" s="213">
        <v>0</v>
      </c>
      <c r="DC8" s="213">
        <v>0</v>
      </c>
      <c r="DD8" s="213">
        <v>0</v>
      </c>
      <c r="DE8" s="213">
        <v>0</v>
      </c>
      <c r="DF8" s="213">
        <v>0</v>
      </c>
      <c r="DG8" s="213">
        <v>0</v>
      </c>
      <c r="DH8" s="213">
        <v>0</v>
      </c>
      <c r="DI8" s="213">
        <v>0</v>
      </c>
      <c r="DJ8" s="213">
        <v>0</v>
      </c>
      <c r="DK8" s="213">
        <v>0</v>
      </c>
      <c r="DL8" s="213">
        <v>0</v>
      </c>
      <c r="DM8" s="213">
        <v>0</v>
      </c>
      <c r="DN8" s="213">
        <v>0</v>
      </c>
      <c r="DO8" s="213">
        <v>0</v>
      </c>
      <c r="DP8" s="213">
        <v>0</v>
      </c>
      <c r="DQ8" s="213">
        <v>0</v>
      </c>
      <c r="DR8" s="213">
        <v>0</v>
      </c>
      <c r="DS8" s="213">
        <v>0</v>
      </c>
    </row>
    <row r="9" spans="2:123" ht="15" customHeight="1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</row>
    <row r="10" spans="2:123" ht="15" customHeight="1">
      <c r="B10" s="214" t="s">
        <v>58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</row>
    <row r="11" spans="2:123" ht="15" customHeight="1">
      <c r="B11" s="212" t="s">
        <v>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>
        <v>19444.615000000002</v>
      </c>
      <c r="P11" s="213">
        <v>76198.468999999997</v>
      </c>
      <c r="Q11" s="213">
        <v>82772.652000000002</v>
      </c>
      <c r="R11" s="213">
        <v>88014.847999999998</v>
      </c>
      <c r="S11" s="213">
        <v>76221.297999999995</v>
      </c>
      <c r="T11" s="213">
        <v>92086.005000000005</v>
      </c>
      <c r="U11" s="213">
        <v>127132.217</v>
      </c>
      <c r="V11" s="213">
        <v>126158.95</v>
      </c>
      <c r="W11" s="213">
        <v>149150.15900000001</v>
      </c>
      <c r="X11" s="213">
        <v>170744.845</v>
      </c>
      <c r="Y11" s="213">
        <v>146420.26199999999</v>
      </c>
      <c r="Z11" s="213">
        <v>149843.51999999999</v>
      </c>
      <c r="AA11" s="213">
        <v>80283.820999999996</v>
      </c>
      <c r="AB11" s="213">
        <v>43921.650999999998</v>
      </c>
      <c r="AC11" s="213">
        <v>80731.740999999995</v>
      </c>
      <c r="AD11" s="213">
        <v>281.44</v>
      </c>
      <c r="AE11" s="213">
        <v>54009.025999999998</v>
      </c>
      <c r="AF11" s="213">
        <v>41276.673000000003</v>
      </c>
      <c r="AG11" s="213">
        <v>39829.01</v>
      </c>
      <c r="AH11" s="213">
        <v>15318.955</v>
      </c>
      <c r="AI11" s="213">
        <v>0</v>
      </c>
      <c r="AJ11" s="213">
        <v>0</v>
      </c>
      <c r="AK11" s="213">
        <v>9558.2279999999992</v>
      </c>
      <c r="AL11" s="213">
        <v>48686.824000000001</v>
      </c>
      <c r="AM11" s="213">
        <v>446.25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38604.976000000002</v>
      </c>
      <c r="AX11" s="213">
        <v>63802.278000000006</v>
      </c>
      <c r="AY11" s="213">
        <v>0</v>
      </c>
      <c r="AZ11" s="213">
        <v>29026.925999999999</v>
      </c>
      <c r="BA11" s="213">
        <v>53617.224999999999</v>
      </c>
      <c r="BB11" s="213">
        <v>43613.93</v>
      </c>
      <c r="BC11" s="213">
        <v>43920.021999999997</v>
      </c>
      <c r="BD11" s="213">
        <v>50857.167000000001</v>
      </c>
      <c r="BE11" s="213">
        <v>22720.493999999999</v>
      </c>
      <c r="BF11" s="213">
        <v>21549.116000000002</v>
      </c>
      <c r="BG11" s="213">
        <v>17103.973000000002</v>
      </c>
      <c r="BH11" s="213">
        <v>13444.663</v>
      </c>
      <c r="BI11" s="213">
        <v>18694.509999999998</v>
      </c>
      <c r="BJ11" s="213">
        <v>21936.175999999999</v>
      </c>
      <c r="BK11" s="213">
        <v>0</v>
      </c>
      <c r="BL11" s="213">
        <v>0</v>
      </c>
      <c r="BM11" s="213">
        <v>11653.757</v>
      </c>
      <c r="BN11" s="213">
        <v>19092.218000000001</v>
      </c>
      <c r="BO11" s="213">
        <v>20052.306</v>
      </c>
      <c r="BP11" s="213">
        <v>20052.306</v>
      </c>
      <c r="BQ11" s="213">
        <v>14249.808999999999</v>
      </c>
      <c r="BR11" s="213">
        <v>10691.285</v>
      </c>
      <c r="BS11" s="213">
        <v>9752.9140000000007</v>
      </c>
      <c r="BT11" s="213">
        <v>10616.538</v>
      </c>
      <c r="BU11" s="213">
        <v>13615.232</v>
      </c>
      <c r="BV11" s="213">
        <v>14193.549000000001</v>
      </c>
      <c r="BW11" s="213">
        <v>0</v>
      </c>
      <c r="BX11" s="213">
        <v>0</v>
      </c>
      <c r="BY11" s="213">
        <v>0</v>
      </c>
      <c r="BZ11" s="213">
        <v>0</v>
      </c>
      <c r="CA11" s="213">
        <v>26515.562999999998</v>
      </c>
      <c r="CB11" s="213">
        <v>16671.440999999999</v>
      </c>
      <c r="CC11" s="213">
        <v>27197.508999999998</v>
      </c>
      <c r="CD11" s="213">
        <v>46347.597999999998</v>
      </c>
      <c r="CE11" s="213">
        <v>48274.75</v>
      </c>
      <c r="CF11" s="213">
        <v>62729.408000000003</v>
      </c>
      <c r="CG11" s="213">
        <v>44489.370999999999</v>
      </c>
      <c r="CH11" s="213">
        <v>33478.928999999996</v>
      </c>
      <c r="CI11" s="213">
        <v>9746.518</v>
      </c>
      <c r="CJ11" s="213">
        <v>59844.315999999999</v>
      </c>
      <c r="CK11" s="213">
        <v>69560.354000000007</v>
      </c>
      <c r="CL11" s="213">
        <v>43514.144</v>
      </c>
      <c r="CM11" s="213">
        <v>30756.260999999999</v>
      </c>
      <c r="CN11" s="213">
        <v>15175.322</v>
      </c>
      <c r="CO11" s="213">
        <v>31026.284</v>
      </c>
      <c r="CP11" s="213">
        <v>27604.359</v>
      </c>
      <c r="CQ11" s="213">
        <v>56772.771000000001</v>
      </c>
      <c r="CR11" s="213">
        <v>57009.364999999998</v>
      </c>
      <c r="CS11" s="213">
        <v>51997.557000000001</v>
      </c>
      <c r="CT11" s="213">
        <v>27811.162</v>
      </c>
      <c r="CU11" s="213">
        <v>60875.15</v>
      </c>
      <c r="CV11" s="213">
        <v>99915.915999999997</v>
      </c>
      <c r="CW11" s="213">
        <v>56007.125</v>
      </c>
      <c r="CX11" s="213">
        <v>40336.936999999998</v>
      </c>
      <c r="CY11" s="213">
        <v>147447.13</v>
      </c>
      <c r="CZ11" s="213">
        <v>9552.8729999999996</v>
      </c>
      <c r="DA11" s="213">
        <v>6943.2529999999997</v>
      </c>
      <c r="DB11" s="213">
        <v>32464.339</v>
      </c>
      <c r="DC11" s="213">
        <v>53029.300999999999</v>
      </c>
      <c r="DD11" s="213">
        <v>29744.165000000001</v>
      </c>
      <c r="DE11" s="213">
        <v>65382.879999999997</v>
      </c>
      <c r="DF11" s="213">
        <v>83861.8</v>
      </c>
      <c r="DG11" s="213">
        <v>0</v>
      </c>
      <c r="DH11" s="213">
        <v>88435.264999999999</v>
      </c>
      <c r="DI11" s="213">
        <v>215960.34099999999</v>
      </c>
      <c r="DJ11" s="213">
        <v>113377.102</v>
      </c>
      <c r="DK11" s="213">
        <v>200986.867</v>
      </c>
      <c r="DL11" s="213">
        <v>201575.704</v>
      </c>
      <c r="DM11" s="213">
        <v>121689.49400000001</v>
      </c>
      <c r="DN11" s="213">
        <v>120114.08</v>
      </c>
      <c r="DO11" s="213">
        <v>142172.64499999999</v>
      </c>
      <c r="DP11" s="213">
        <v>132445.511</v>
      </c>
      <c r="DQ11" s="213">
        <v>190797.38500000001</v>
      </c>
      <c r="DR11" s="213">
        <v>161558.53599999999</v>
      </c>
      <c r="DS11" s="213">
        <v>0</v>
      </c>
    </row>
    <row r="12" spans="2:123" ht="15" customHeight="1">
      <c r="B12" s="212" t="s">
        <v>59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>
        <v>0</v>
      </c>
      <c r="P12" s="213">
        <v>925.55100000000004</v>
      </c>
      <c r="Q12" s="213">
        <v>3993.5189999999998</v>
      </c>
      <c r="R12" s="213">
        <v>20042.184000000001</v>
      </c>
      <c r="S12" s="213">
        <v>39285.035000000003</v>
      </c>
      <c r="T12" s="213">
        <v>35951.517999999996</v>
      </c>
      <c r="U12" s="213">
        <v>53227.701999999997</v>
      </c>
      <c r="V12" s="213">
        <v>83910.466</v>
      </c>
      <c r="W12" s="213">
        <v>109167.976</v>
      </c>
      <c r="X12" s="213">
        <v>151980.66</v>
      </c>
      <c r="Y12" s="213">
        <v>114541.38</v>
      </c>
      <c r="Z12" s="213">
        <v>105658.35799999999</v>
      </c>
      <c r="AA12" s="213">
        <v>73415.815000000002</v>
      </c>
      <c r="AB12" s="213">
        <v>76993.195999999996</v>
      </c>
      <c r="AC12" s="213">
        <v>153120.20000000001</v>
      </c>
      <c r="AD12" s="213">
        <v>142860.739</v>
      </c>
      <c r="AE12" s="213">
        <v>135287.24400000001</v>
      </c>
      <c r="AF12" s="213">
        <v>107859.72</v>
      </c>
      <c r="AG12" s="213">
        <v>49983.692000000003</v>
      </c>
      <c r="AH12" s="213">
        <v>17595.98</v>
      </c>
      <c r="AI12" s="213">
        <v>33585.307999999997</v>
      </c>
      <c r="AJ12" s="213">
        <v>0</v>
      </c>
      <c r="AK12" s="213">
        <v>33045.93</v>
      </c>
      <c r="AL12" s="213">
        <v>13310.553</v>
      </c>
      <c r="AM12" s="213">
        <v>25810.32</v>
      </c>
      <c r="AN12" s="213">
        <v>27760.519</v>
      </c>
      <c r="AO12" s="213">
        <v>42340.334000000003</v>
      </c>
      <c r="AP12" s="213">
        <v>0</v>
      </c>
      <c r="AQ12" s="213">
        <v>20961.893</v>
      </c>
      <c r="AR12" s="213">
        <v>33237.860999999997</v>
      </c>
      <c r="AS12" s="213">
        <v>8747.259</v>
      </c>
      <c r="AT12" s="213">
        <v>3909.0940000000001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7133.13</v>
      </c>
      <c r="BA12" s="213">
        <v>7061.6</v>
      </c>
      <c r="BB12" s="213">
        <v>0</v>
      </c>
      <c r="BC12" s="213">
        <v>6574.317</v>
      </c>
      <c r="BD12" s="213">
        <v>16285.699000000001</v>
      </c>
      <c r="BE12" s="213">
        <v>3774.91</v>
      </c>
      <c r="BF12" s="213">
        <v>16567.186000000002</v>
      </c>
      <c r="BG12" s="213">
        <v>22354.366999999998</v>
      </c>
      <c r="BH12" s="213">
        <v>12203.878000000001</v>
      </c>
      <c r="BI12" s="213">
        <v>39459.868000000002</v>
      </c>
      <c r="BJ12" s="213">
        <v>51624.19</v>
      </c>
      <c r="BK12" s="213">
        <v>5107.8239999999996</v>
      </c>
      <c r="BL12" s="213">
        <v>28542.494999999999</v>
      </c>
      <c r="BM12" s="213">
        <v>49612.010999999999</v>
      </c>
      <c r="BN12" s="213">
        <v>33255.192000000003</v>
      </c>
      <c r="BO12" s="213">
        <v>38211.572999999997</v>
      </c>
      <c r="BP12" s="213">
        <v>30757.438999999998</v>
      </c>
      <c r="BQ12" s="213">
        <v>19178.475999999999</v>
      </c>
      <c r="BR12" s="213">
        <v>17729.367999999999</v>
      </c>
      <c r="BS12" s="213">
        <v>18923.598000000002</v>
      </c>
      <c r="BT12" s="213">
        <v>18236.377</v>
      </c>
      <c r="BU12" s="213">
        <v>15939.091</v>
      </c>
      <c r="BV12" s="213">
        <v>20456.010999999999</v>
      </c>
      <c r="BW12" s="213">
        <v>4986.4769999999999</v>
      </c>
      <c r="BX12" s="213">
        <v>2534.6419999999998</v>
      </c>
      <c r="BY12" s="213">
        <v>10803.21</v>
      </c>
      <c r="BZ12" s="213">
        <v>9094.027</v>
      </c>
      <c r="CA12" s="213">
        <v>10176.244000000001</v>
      </c>
      <c r="CB12" s="213">
        <v>10176.242</v>
      </c>
      <c r="CC12" s="213">
        <v>12026.796</v>
      </c>
      <c r="CD12" s="213">
        <v>15194.351000000001</v>
      </c>
      <c r="CE12" s="213">
        <v>9177.0360000000001</v>
      </c>
      <c r="CF12" s="213">
        <v>13924.071</v>
      </c>
      <c r="CG12" s="213">
        <v>21147.143</v>
      </c>
      <c r="CH12" s="213">
        <v>24544.072</v>
      </c>
      <c r="CI12" s="213">
        <v>25034.951000000001</v>
      </c>
      <c r="CJ12" s="213">
        <v>17359.740000000002</v>
      </c>
      <c r="CK12" s="213">
        <v>20935.815999999999</v>
      </c>
      <c r="CL12" s="213">
        <v>6766.5379999999996</v>
      </c>
      <c r="CM12" s="213">
        <v>40876.296999999999</v>
      </c>
      <c r="CN12" s="213">
        <v>22763.486000000001</v>
      </c>
      <c r="CO12" s="213">
        <v>27020.080000000002</v>
      </c>
      <c r="CP12" s="213">
        <v>42855.125999999997</v>
      </c>
      <c r="CQ12" s="213">
        <v>47549.2</v>
      </c>
      <c r="CR12" s="213">
        <v>53069.942000000003</v>
      </c>
      <c r="CS12" s="213">
        <v>38626.294000000002</v>
      </c>
      <c r="CT12" s="213">
        <v>28967.78</v>
      </c>
      <c r="CU12" s="213">
        <v>23082.47</v>
      </c>
      <c r="CV12" s="213">
        <v>50344.455999999998</v>
      </c>
      <c r="CW12" s="213">
        <v>65976.179999999993</v>
      </c>
      <c r="CX12" s="213">
        <v>58488.553</v>
      </c>
      <c r="CY12" s="213">
        <v>62550.154000000002</v>
      </c>
      <c r="CZ12" s="213">
        <v>20697.375</v>
      </c>
      <c r="DA12" s="213">
        <v>49797.201000000001</v>
      </c>
      <c r="DB12" s="213">
        <v>81972.217000000004</v>
      </c>
      <c r="DC12" s="213">
        <v>55381.663</v>
      </c>
      <c r="DD12" s="213">
        <v>42534.02</v>
      </c>
      <c r="DE12" s="213">
        <v>78290.543000000005</v>
      </c>
      <c r="DF12" s="213">
        <v>42813.631000000001</v>
      </c>
      <c r="DG12" s="213">
        <v>41947.239000000001</v>
      </c>
      <c r="DH12" s="213">
        <v>107030.764</v>
      </c>
      <c r="DI12" s="213">
        <v>113549.43700000001</v>
      </c>
      <c r="DJ12" s="213">
        <v>35084.712</v>
      </c>
      <c r="DK12" s="213">
        <v>132316.60699999999</v>
      </c>
      <c r="DL12" s="213">
        <v>145652.74799999999</v>
      </c>
      <c r="DM12" s="213">
        <v>43633.491000000002</v>
      </c>
      <c r="DN12" s="213">
        <v>114632.766</v>
      </c>
      <c r="DO12" s="213">
        <v>134137.883</v>
      </c>
      <c r="DP12" s="213">
        <v>75460.604000000007</v>
      </c>
      <c r="DQ12" s="213">
        <v>141073.66800000001</v>
      </c>
      <c r="DR12" s="213">
        <v>91485.270999999993</v>
      </c>
      <c r="DS12" s="213">
        <v>73288.383000000002</v>
      </c>
    </row>
    <row r="13" spans="2:123" ht="15" customHeight="1">
      <c r="B13" s="212" t="s">
        <v>57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>
        <v>19444.615000000002</v>
      </c>
      <c r="P13" s="213">
        <v>94717.532999999996</v>
      </c>
      <c r="Q13" s="213">
        <v>173496.666</v>
      </c>
      <c r="R13" s="213">
        <v>241469.33</v>
      </c>
      <c r="S13" s="213">
        <v>278405.59299999999</v>
      </c>
      <c r="T13" s="213">
        <v>334540.08</v>
      </c>
      <c r="U13" s="213">
        <v>408444.59499999997</v>
      </c>
      <c r="V13" s="213">
        <v>450672.859</v>
      </c>
      <c r="W13" s="213">
        <v>490655.04200000002</v>
      </c>
      <c r="X13" s="213">
        <v>509419.22700000001</v>
      </c>
      <c r="Y13" s="213">
        <v>541298.10900000005</v>
      </c>
      <c r="Z13" s="213">
        <v>585483.27099999995</v>
      </c>
      <c r="AA13" s="213">
        <v>0</v>
      </c>
      <c r="AB13" s="213">
        <v>0</v>
      </c>
      <c r="AC13" s="213">
        <v>0</v>
      </c>
      <c r="AD13" s="213">
        <v>344311.94400000002</v>
      </c>
      <c r="AE13" s="213">
        <v>263033.72600000002</v>
      </c>
      <c r="AF13" s="213">
        <v>196449.32460739999</v>
      </c>
      <c r="AG13" s="213">
        <v>186290.82699999999</v>
      </c>
      <c r="AH13" s="213">
        <v>184013.802</v>
      </c>
      <c r="AI13" s="213">
        <v>150433.69399999999</v>
      </c>
      <c r="AJ13" s="213">
        <v>150433.69399999999</v>
      </c>
      <c r="AK13" s="213">
        <v>126946.28200000001</v>
      </c>
      <c r="AL13" s="213">
        <v>162320.51</v>
      </c>
      <c r="AM13" s="213">
        <v>136956.96</v>
      </c>
      <c r="AN13" s="213">
        <v>109196.44100000001</v>
      </c>
      <c r="AO13" s="213">
        <v>66856.107000000004</v>
      </c>
      <c r="AP13" s="213">
        <v>66856.107000000004</v>
      </c>
      <c r="AQ13" s="213">
        <v>45894.214</v>
      </c>
      <c r="AR13" s="213">
        <v>12656.352999999999</v>
      </c>
      <c r="AS13" s="213">
        <v>3909.0940000000001</v>
      </c>
      <c r="AT13" s="213">
        <v>0</v>
      </c>
      <c r="AU13" s="213">
        <v>0</v>
      </c>
      <c r="AV13" s="213">
        <v>0</v>
      </c>
      <c r="AW13" s="213">
        <v>38604.976000000002</v>
      </c>
      <c r="AX13" s="213">
        <v>102407.254</v>
      </c>
      <c r="AY13" s="213">
        <v>102407.254</v>
      </c>
      <c r="AZ13" s="213">
        <v>124301.05</v>
      </c>
      <c r="BA13" s="213">
        <v>170856.67499999999</v>
      </c>
      <c r="BB13" s="213">
        <v>214470.60500000001</v>
      </c>
      <c r="BC13" s="213">
        <v>251816.31</v>
      </c>
      <c r="BD13" s="213">
        <v>286387.77799999999</v>
      </c>
      <c r="BE13" s="213">
        <v>305333.36200000002</v>
      </c>
      <c r="BF13" s="213">
        <v>310315.29200000002</v>
      </c>
      <c r="BG13" s="213">
        <v>305064.89799999999</v>
      </c>
      <c r="BH13" s="213">
        <v>306305.68300000002</v>
      </c>
      <c r="BI13" s="213">
        <v>285540.32500000001</v>
      </c>
      <c r="BJ13" s="213">
        <v>255852.31099999999</v>
      </c>
      <c r="BK13" s="213">
        <v>250744.48699999999</v>
      </c>
      <c r="BL13" s="213">
        <v>222201.992</v>
      </c>
      <c r="BM13" s="213">
        <v>181643.30499999999</v>
      </c>
      <c r="BN13" s="213">
        <v>170080.66399999999</v>
      </c>
      <c r="BO13" s="213">
        <v>151921.397</v>
      </c>
      <c r="BP13" s="213">
        <v>141216.264</v>
      </c>
      <c r="BQ13" s="213">
        <v>136287.59700000001</v>
      </c>
      <c r="BR13" s="213">
        <v>129249.514</v>
      </c>
      <c r="BS13" s="213">
        <v>120078.83</v>
      </c>
      <c r="BT13" s="213">
        <v>112458.99099999999</v>
      </c>
      <c r="BU13" s="213">
        <v>110135.132</v>
      </c>
      <c r="BV13" s="213">
        <v>103872.67</v>
      </c>
      <c r="BW13" s="213">
        <v>98886.192999999999</v>
      </c>
      <c r="BX13" s="213">
        <v>96351.551000000007</v>
      </c>
      <c r="BY13" s="213">
        <v>85548.339000000007</v>
      </c>
      <c r="BZ13" s="213">
        <v>76454.312000000005</v>
      </c>
      <c r="CA13" s="213">
        <v>92793.630999999994</v>
      </c>
      <c r="CB13" s="213">
        <v>99288.83</v>
      </c>
      <c r="CC13" s="213">
        <v>114459.54</v>
      </c>
      <c r="CD13" s="213">
        <v>145612.78700000001</v>
      </c>
      <c r="CE13" s="213">
        <v>184710.50099999999</v>
      </c>
      <c r="CF13" s="213">
        <v>233515.83799999999</v>
      </c>
      <c r="CG13" s="213">
        <v>256858.06599999999</v>
      </c>
      <c r="CH13" s="213">
        <v>265792.92300000001</v>
      </c>
      <c r="CI13" s="213">
        <v>250504.49</v>
      </c>
      <c r="CJ13" s="213">
        <v>292989.06599999999</v>
      </c>
      <c r="CK13" s="213">
        <v>341613.60399999999</v>
      </c>
      <c r="CL13" s="213">
        <v>378361.21</v>
      </c>
      <c r="CM13" s="213">
        <v>368241.174</v>
      </c>
      <c r="CN13" s="213">
        <v>360653.01</v>
      </c>
      <c r="CO13" s="213">
        <v>364659.21399999998</v>
      </c>
      <c r="CP13" s="213">
        <v>349408.44699999999</v>
      </c>
      <c r="CQ13" s="213">
        <v>358632.01799999998</v>
      </c>
      <c r="CR13" s="213">
        <v>362571.44099999999</v>
      </c>
      <c r="CS13" s="213">
        <v>375942.70400000003</v>
      </c>
      <c r="CT13" s="213">
        <v>374786.08600000001</v>
      </c>
      <c r="CU13" s="213">
        <v>412578.766</v>
      </c>
      <c r="CV13" s="213">
        <v>424206.19500000001</v>
      </c>
      <c r="CW13" s="213">
        <v>452029.82</v>
      </c>
      <c r="CX13" s="213">
        <v>433878.20400000003</v>
      </c>
      <c r="CY13" s="213">
        <v>518775.18</v>
      </c>
      <c r="CZ13" s="213">
        <v>507630.67800000001</v>
      </c>
      <c r="DA13" s="213">
        <v>464776.73</v>
      </c>
      <c r="DB13" s="213">
        <v>415268.85200000001</v>
      </c>
      <c r="DC13" s="213">
        <v>412916.49</v>
      </c>
      <c r="DD13" s="213">
        <v>400126.63500000001</v>
      </c>
      <c r="DE13" s="213">
        <v>387218.97200000001</v>
      </c>
      <c r="DF13" s="213">
        <v>428267.141</v>
      </c>
      <c r="DG13" s="213">
        <v>386319.902</v>
      </c>
      <c r="DH13" s="213">
        <v>367724.40299999999</v>
      </c>
      <c r="DI13" s="213">
        <v>470135.30699999997</v>
      </c>
      <c r="DJ13" s="213">
        <v>548427.69700000004</v>
      </c>
      <c r="DK13" s="213">
        <v>617097.95700000005</v>
      </c>
      <c r="DL13" s="213">
        <v>673020.91299999994</v>
      </c>
      <c r="DM13" s="213">
        <v>751076.91599999997</v>
      </c>
      <c r="DN13" s="213">
        <v>756558.23</v>
      </c>
      <c r="DO13" s="213">
        <v>764592.99199999997</v>
      </c>
      <c r="DP13" s="213">
        <v>821577.89899999998</v>
      </c>
      <c r="DQ13" s="213">
        <v>871301.61600000004</v>
      </c>
      <c r="DR13" s="213">
        <v>941374.88100000005</v>
      </c>
      <c r="DS13" s="213">
        <v>868086.49800000002</v>
      </c>
    </row>
    <row r="14" spans="2:123" ht="15" customHeight="1">
      <c r="B14" s="152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</row>
    <row r="15" spans="2:123" ht="15" customHeight="1">
      <c r="B15" s="215" t="s">
        <v>60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</row>
    <row r="16" spans="2:123" ht="15" customHeight="1">
      <c r="B16" s="216" t="s">
        <v>61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>
        <v>0</v>
      </c>
      <c r="P16" s="213">
        <v>4678.2808710655181</v>
      </c>
      <c r="Q16" s="213">
        <v>3895.9987567271951</v>
      </c>
      <c r="R16" s="213">
        <v>3271.9679053919876</v>
      </c>
      <c r="S16" s="213">
        <v>3064.0898451887979</v>
      </c>
      <c r="T16" s="213">
        <v>4101.5586672356094</v>
      </c>
      <c r="U16" s="213">
        <v>4129.1544842677658</v>
      </c>
      <c r="V16" s="213">
        <v>3813.5070201272424</v>
      </c>
      <c r="W16" s="213">
        <v>4123.363681565037</v>
      </c>
      <c r="X16" s="213">
        <v>3778.0202760739571</v>
      </c>
      <c r="Y16" s="213">
        <v>6505.5874919736461</v>
      </c>
      <c r="Z16" s="213">
        <v>0</v>
      </c>
      <c r="AA16" s="213">
        <v>0</v>
      </c>
      <c r="AB16" s="213">
        <v>3262.8517833757201</v>
      </c>
      <c r="AC16" s="213">
        <v>3773.1090388108</v>
      </c>
      <c r="AD16" s="213">
        <v>68125.183730263307</v>
      </c>
      <c r="AE16" s="213">
        <v>12011.5255586275</v>
      </c>
      <c r="AF16" s="213">
        <v>111715.711296079</v>
      </c>
      <c r="AG16" s="213">
        <v>50048.688438643199</v>
      </c>
      <c r="AH16" s="213">
        <v>21930.957138130001</v>
      </c>
      <c r="AI16" s="213">
        <v>22815.232951784899</v>
      </c>
      <c r="AJ16" s="213">
        <v>26638.896393250001</v>
      </c>
      <c r="AK16" s="213">
        <v>1468.97700346025</v>
      </c>
      <c r="AL16" s="213">
        <v>56599.100300159997</v>
      </c>
      <c r="AM16" s="213">
        <v>0</v>
      </c>
      <c r="AN16" s="213">
        <v>1732.1288185599999</v>
      </c>
      <c r="AO16" s="213">
        <v>4565.1161149899999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118173.64262788001</v>
      </c>
      <c r="AY16" s="213">
        <v>0</v>
      </c>
      <c r="AZ16" s="213">
        <v>0</v>
      </c>
      <c r="BA16" s="213">
        <v>0</v>
      </c>
      <c r="BB16" s="213">
        <v>2299.7212119000001</v>
      </c>
      <c r="BC16" s="213">
        <v>3558.828755</v>
      </c>
      <c r="BD16" s="213">
        <v>1902.60774846</v>
      </c>
      <c r="BE16" s="213">
        <v>1330.57486621</v>
      </c>
      <c r="BF16" s="213">
        <v>3843.2881922400002</v>
      </c>
      <c r="BG16" s="213">
        <v>3277.1318158099998</v>
      </c>
      <c r="BH16" s="213">
        <v>1250.35456916</v>
      </c>
      <c r="BI16" s="213">
        <v>1350.6436046900001</v>
      </c>
      <c r="BJ16" s="213">
        <v>6768.2241297</v>
      </c>
      <c r="BK16" s="213">
        <v>0</v>
      </c>
      <c r="BL16" s="213">
        <v>0</v>
      </c>
      <c r="BM16" s="213">
        <v>14160.921282980002</v>
      </c>
      <c r="BN16" s="213">
        <v>8343.7850924600007</v>
      </c>
      <c r="BO16" s="213">
        <v>34765.700201599997</v>
      </c>
      <c r="BP16" s="213">
        <v>13319.95452376</v>
      </c>
      <c r="BQ16" s="213">
        <v>6943.4893394600003</v>
      </c>
      <c r="BR16" s="213">
        <v>2872.3808936999999</v>
      </c>
      <c r="BS16" s="213">
        <v>2119.7965623199998</v>
      </c>
      <c r="BT16" s="213">
        <v>299.78915211000003</v>
      </c>
      <c r="BU16" s="213">
        <v>549.90499999999997</v>
      </c>
      <c r="BV16" s="213">
        <v>599.93600000000004</v>
      </c>
      <c r="BW16" s="213">
        <v>0</v>
      </c>
      <c r="BX16" s="213">
        <v>0</v>
      </c>
      <c r="BY16" s="213">
        <v>0</v>
      </c>
      <c r="BZ16" s="213">
        <v>0</v>
      </c>
      <c r="CA16" s="213">
        <v>28092.397580790002</v>
      </c>
      <c r="CB16" s="213">
        <v>11031.683965850001</v>
      </c>
      <c r="CC16" s="213">
        <v>7738.2975990699997</v>
      </c>
      <c r="CD16" s="213">
        <v>2599.79948109</v>
      </c>
      <c r="CE16" s="213">
        <v>4641.3229105600003</v>
      </c>
      <c r="CF16" s="213">
        <v>63524.16502249</v>
      </c>
      <c r="CG16" s="213">
        <v>30776.027529299998</v>
      </c>
      <c r="CH16" s="213">
        <v>15721.74676756</v>
      </c>
      <c r="CI16" s="213">
        <v>5488.3441231000006</v>
      </c>
      <c r="CJ16" s="213">
        <v>15142.46646831</v>
      </c>
      <c r="CK16" s="213">
        <v>22828.376495700002</v>
      </c>
      <c r="CL16" s="213">
        <v>35115.643179770006</v>
      </c>
      <c r="CM16" s="213">
        <v>28916.101192800001</v>
      </c>
      <c r="CN16" s="213">
        <v>11364.388574500001</v>
      </c>
      <c r="CO16" s="213">
        <v>6537.4857607299991</v>
      </c>
      <c r="CP16" s="213">
        <v>12973.162271310001</v>
      </c>
      <c r="CQ16" s="213">
        <v>13421.185878850001</v>
      </c>
      <c r="CR16" s="213">
        <v>18323.763203999999</v>
      </c>
      <c r="CS16" s="213">
        <v>7511.9706312200005</v>
      </c>
      <c r="CT16" s="213">
        <v>63952.055019359999</v>
      </c>
      <c r="CU16" s="213">
        <v>40776.781940190005</v>
      </c>
      <c r="CV16" s="213">
        <v>35258.726917499996</v>
      </c>
      <c r="CW16" s="213">
        <v>38509.381561820002</v>
      </c>
      <c r="CX16" s="213">
        <v>19505.445555009999</v>
      </c>
      <c r="CY16" s="213">
        <v>26341.587996158996</v>
      </c>
      <c r="CZ16" s="213">
        <v>24826.674414770001</v>
      </c>
      <c r="DA16" s="213">
        <v>11763.22302048</v>
      </c>
      <c r="DB16" s="213">
        <v>25215.352558459999</v>
      </c>
      <c r="DC16" s="213">
        <v>25061.99250674</v>
      </c>
      <c r="DD16" s="213">
        <v>16016.96409924</v>
      </c>
      <c r="DE16" s="213">
        <v>60718.921979170002</v>
      </c>
      <c r="DF16" s="213">
        <v>71535.951066210007</v>
      </c>
      <c r="DG16" s="213">
        <v>0</v>
      </c>
      <c r="DH16" s="213">
        <v>75425.617242979992</v>
      </c>
      <c r="DI16" s="213">
        <v>77676.153058429991</v>
      </c>
      <c r="DJ16" s="213">
        <v>55472.468712150003</v>
      </c>
      <c r="DK16" s="213">
        <v>85738.073970990008</v>
      </c>
      <c r="DL16" s="213">
        <v>80341.719421899994</v>
      </c>
      <c r="DM16" s="213">
        <v>89529.589975940005</v>
      </c>
      <c r="DN16" s="213">
        <v>78736.832706600006</v>
      </c>
      <c r="DO16" s="213">
        <v>33890.007708860001</v>
      </c>
      <c r="DP16" s="213">
        <v>48369.336688449999</v>
      </c>
      <c r="DQ16" s="213">
        <v>33610.532389319997</v>
      </c>
      <c r="DR16" s="213">
        <v>81433.890239219996</v>
      </c>
      <c r="DS16" s="213">
        <v>0</v>
      </c>
    </row>
    <row r="17" spans="2:123" ht="15" customHeight="1">
      <c r="B17" s="216" t="s">
        <v>62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>
        <v>0</v>
      </c>
      <c r="P17" s="213">
        <v>1152.626726911463</v>
      </c>
      <c r="Q17" s="213">
        <v>2010.0202305681312</v>
      </c>
      <c r="R17" s="213">
        <v>2248.1168053199658</v>
      </c>
      <c r="S17" s="213">
        <v>1544.7095521057729</v>
      </c>
      <c r="T17" s="213">
        <v>1684.6659164161447</v>
      </c>
      <c r="U17" s="213">
        <v>1854.7617192075929</v>
      </c>
      <c r="V17" s="213">
        <v>5043.4031602852328</v>
      </c>
      <c r="W17" s="213">
        <v>3264.7608119614183</v>
      </c>
      <c r="X17" s="213">
        <v>3482.6489175077008</v>
      </c>
      <c r="Y17" s="213">
        <v>2502.0263137795646</v>
      </c>
      <c r="Z17" s="213">
        <v>112.17032605944181</v>
      </c>
      <c r="AA17" s="213">
        <v>281.80870135999999</v>
      </c>
      <c r="AB17" s="213">
        <v>2947.7213147900002</v>
      </c>
      <c r="AC17" s="213">
        <v>2081.5119197899999</v>
      </c>
      <c r="AD17" s="213">
        <v>3078.85027739</v>
      </c>
      <c r="AE17" s="213">
        <v>1996.5904705200001</v>
      </c>
      <c r="AF17" s="213">
        <v>2034.5934105399999</v>
      </c>
      <c r="AG17" s="213">
        <v>1751.8696787599999</v>
      </c>
      <c r="AH17" s="213">
        <v>2014.22337167</v>
      </c>
      <c r="AI17" s="213">
        <v>1910.9581689900001</v>
      </c>
      <c r="AJ17" s="213">
        <v>4094.3615851300001</v>
      </c>
      <c r="AK17" s="213">
        <v>3499.4643771699998</v>
      </c>
      <c r="AL17" s="213">
        <v>3379.5447103000001</v>
      </c>
      <c r="AM17" s="213">
        <v>999.44980664000002</v>
      </c>
      <c r="AN17" s="213">
        <v>2394.2127938200001</v>
      </c>
      <c r="AO17" s="213">
        <v>2036.8572063500001</v>
      </c>
      <c r="AP17" s="213">
        <v>3510.62851568</v>
      </c>
      <c r="AQ17" s="213">
        <v>4632.1856438000004</v>
      </c>
      <c r="AR17" s="213">
        <v>4149.57826183</v>
      </c>
      <c r="AS17" s="213">
        <v>5253.5523211300006</v>
      </c>
      <c r="AT17" s="213">
        <v>9126.7380565999993</v>
      </c>
      <c r="AU17" s="213">
        <v>7692.4624943500003</v>
      </c>
      <c r="AV17" s="213">
        <v>4411.7112472400004</v>
      </c>
      <c r="AW17" s="213">
        <v>4459.5397336899996</v>
      </c>
      <c r="AX17" s="213">
        <v>1286.9332796900001</v>
      </c>
      <c r="AY17" s="213">
        <v>765.49873644000002</v>
      </c>
      <c r="AZ17" s="213">
        <v>4941.7419647500001</v>
      </c>
      <c r="BA17" s="213">
        <v>33685.18176937</v>
      </c>
      <c r="BB17" s="213">
        <v>10845.00154913</v>
      </c>
      <c r="BC17" s="213">
        <v>5774.8498191199997</v>
      </c>
      <c r="BD17" s="213">
        <v>101811.20983864</v>
      </c>
      <c r="BE17" s="213">
        <v>39756.013371300003</v>
      </c>
      <c r="BF17" s="213">
        <v>5782.58830992</v>
      </c>
      <c r="BG17" s="213">
        <v>11521.112938570001</v>
      </c>
      <c r="BH17" s="213">
        <v>7420.6535856199998</v>
      </c>
      <c r="BI17" s="213">
        <v>7141.3015058399988</v>
      </c>
      <c r="BJ17" s="213">
        <v>0</v>
      </c>
      <c r="BK17" s="213">
        <v>0</v>
      </c>
      <c r="BL17" s="213">
        <v>0</v>
      </c>
      <c r="BM17" s="213">
        <v>3013.5262975800001</v>
      </c>
      <c r="BN17" s="213">
        <v>26286.98343525</v>
      </c>
      <c r="BO17" s="213">
        <v>5505.73831083</v>
      </c>
      <c r="BP17" s="213">
        <v>12361.474418209998</v>
      </c>
      <c r="BQ17" s="213">
        <v>11332.079461040001</v>
      </c>
      <c r="BR17" s="213">
        <v>2556.9965101799999</v>
      </c>
      <c r="BS17" s="213">
        <v>4683.4259018900002</v>
      </c>
      <c r="BT17" s="213">
        <v>2035.31490519</v>
      </c>
      <c r="BU17" s="213">
        <v>8780.3158195899996</v>
      </c>
      <c r="BV17" s="213">
        <v>1285.2177436900001</v>
      </c>
      <c r="BW17" s="213">
        <v>0</v>
      </c>
      <c r="BX17" s="213">
        <v>1114.4077054499999</v>
      </c>
      <c r="BY17" s="213">
        <v>1722.1166762000007</v>
      </c>
      <c r="BZ17" s="213">
        <v>33932.227037500001</v>
      </c>
      <c r="CA17" s="213">
        <v>4956.0480453199998</v>
      </c>
      <c r="CB17" s="213">
        <v>2684.7551459799997</v>
      </c>
      <c r="CC17" s="213">
        <v>6826.1669151599999</v>
      </c>
      <c r="CD17" s="213">
        <v>26395.775318049997</v>
      </c>
      <c r="CE17" s="213">
        <v>13430.325901720002</v>
      </c>
      <c r="CF17" s="213">
        <v>28426.620431839998</v>
      </c>
      <c r="CG17" s="213">
        <v>1961.0793274800001</v>
      </c>
      <c r="CH17" s="213">
        <v>80589.862827050005</v>
      </c>
      <c r="CI17" s="213">
        <v>0</v>
      </c>
      <c r="CJ17" s="213">
        <v>2472.4290149999997</v>
      </c>
      <c r="CK17" s="213">
        <v>7029.4524543200014</v>
      </c>
      <c r="CL17" s="213">
        <v>18937.615913849997</v>
      </c>
      <c r="CM17" s="213">
        <v>13725.431193759998</v>
      </c>
      <c r="CN17" s="213">
        <v>18659.897286370004</v>
      </c>
      <c r="CO17" s="213">
        <v>36853.729013420001</v>
      </c>
      <c r="CP17" s="213">
        <v>2836.4639842900001</v>
      </c>
      <c r="CQ17" s="213">
        <v>1926.3747384000014</v>
      </c>
      <c r="CR17" s="213">
        <v>408.24503700999998</v>
      </c>
      <c r="CS17" s="213">
        <v>658.84849769999994</v>
      </c>
      <c r="CT17" s="213">
        <v>56852.656699640007</v>
      </c>
      <c r="CU17" s="213">
        <v>0</v>
      </c>
      <c r="CV17" s="213">
        <v>1409.8440639999999</v>
      </c>
      <c r="CW17" s="213">
        <v>6226</v>
      </c>
      <c r="CX17" s="213">
        <v>2458.4189008499998</v>
      </c>
      <c r="CY17" s="213">
        <v>19874.931121699996</v>
      </c>
      <c r="CZ17" s="213">
        <v>14755.752773400001</v>
      </c>
      <c r="DA17" s="213">
        <v>25565.272761749999</v>
      </c>
      <c r="DB17" s="213">
        <v>5116.0619835100006</v>
      </c>
      <c r="DC17" s="213">
        <v>13188.397176840001</v>
      </c>
      <c r="DD17" s="213">
        <v>26517.055900759999</v>
      </c>
      <c r="DE17" s="213">
        <v>79985.382000169993</v>
      </c>
      <c r="DF17" s="213">
        <v>4971.7044562499996</v>
      </c>
      <c r="DG17" s="213">
        <v>4971.7044562499996</v>
      </c>
      <c r="DH17" s="213">
        <v>10132.26776669</v>
      </c>
      <c r="DI17" s="213">
        <v>26846.652277009998</v>
      </c>
      <c r="DJ17" s="213">
        <v>19642.906728900001</v>
      </c>
      <c r="DK17" s="213">
        <v>60707.378472240001</v>
      </c>
      <c r="DL17" s="213">
        <v>21546.589090000001</v>
      </c>
      <c r="DM17" s="213">
        <v>12582.14561175</v>
      </c>
      <c r="DN17" s="213">
        <v>51183.214475000001</v>
      </c>
      <c r="DO17" s="213">
        <v>17226.241039689998</v>
      </c>
      <c r="DP17" s="213">
        <v>56086.992573949996</v>
      </c>
      <c r="DQ17" s="213">
        <v>95447.188442600003</v>
      </c>
      <c r="DR17" s="213">
        <v>54919.175809259999</v>
      </c>
      <c r="DS17" s="213">
        <v>54475.76585276</v>
      </c>
    </row>
    <row r="18" spans="2:123" ht="15" customHeight="1">
      <c r="B18" s="217" t="s">
        <v>57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>
        <v>109640.46491768121</v>
      </c>
      <c r="P18" s="213">
        <v>113166.11906183527</v>
      </c>
      <c r="Q18" s="213">
        <v>115052.09758799433</v>
      </c>
      <c r="R18" s="213">
        <v>116075.94868806635</v>
      </c>
      <c r="S18" s="213">
        <v>117595.32898114937</v>
      </c>
      <c r="T18" s="213">
        <v>120012.22173196884</v>
      </c>
      <c r="U18" s="213">
        <v>122286.614497029</v>
      </c>
      <c r="V18" s="213">
        <v>121056.71835687102</v>
      </c>
      <c r="W18" s="213">
        <v>121915.32122647464</v>
      </c>
      <c r="X18" s="213">
        <v>122210.69258504089</v>
      </c>
      <c r="Y18" s="213">
        <v>126214.25376323497</v>
      </c>
      <c r="Z18" s="213">
        <v>126102.08343717552</v>
      </c>
      <c r="AA18" s="213">
        <v>117884.143</v>
      </c>
      <c r="AB18" s="213">
        <v>119496.32078862999</v>
      </c>
      <c r="AC18" s="213">
        <v>121288.92726778</v>
      </c>
      <c r="AD18" s="213">
        <v>190963.92399238001</v>
      </c>
      <c r="AE18" s="213">
        <v>200661.78995023001</v>
      </c>
      <c r="AF18" s="213">
        <v>310793.37255396001</v>
      </c>
      <c r="AG18" s="213">
        <v>360011.53959066002</v>
      </c>
      <c r="AH18" s="213">
        <v>381317.61483078002</v>
      </c>
      <c r="AI18" s="213">
        <v>403841.77268805</v>
      </c>
      <c r="AJ18" s="213">
        <v>434459.12993171002</v>
      </c>
      <c r="AK18" s="213">
        <v>465433.74346172001</v>
      </c>
      <c r="AL18" s="213">
        <v>528060.49804920005</v>
      </c>
      <c r="AM18" s="213">
        <v>532365.24600558996</v>
      </c>
      <c r="AN18" s="213">
        <v>532654.91666744999</v>
      </c>
      <c r="AO18" s="213">
        <v>535863.87370541005</v>
      </c>
      <c r="AP18" s="213">
        <v>519516.74420916999</v>
      </c>
      <c r="AQ18" s="213">
        <v>528269.32194365002</v>
      </c>
      <c r="AR18" s="213">
        <v>494709.60853247001</v>
      </c>
      <c r="AS18" s="213">
        <v>484312.18756093405</v>
      </c>
      <c r="AT18" s="213">
        <v>463863.16207968001</v>
      </c>
      <c r="AU18" s="213">
        <v>446597.73130186001</v>
      </c>
      <c r="AV18" s="213">
        <v>446597.73130186001</v>
      </c>
      <c r="AW18" s="213">
        <v>449955.73096446</v>
      </c>
      <c r="AX18" s="213">
        <v>563918.62914818001</v>
      </c>
      <c r="AY18" s="213">
        <v>558340.88913472998</v>
      </c>
      <c r="AZ18" s="213">
        <v>557366.69701682997</v>
      </c>
      <c r="BA18" s="213">
        <v>524861.81880448002</v>
      </c>
      <c r="BB18" s="213">
        <v>493128.40547996003</v>
      </c>
      <c r="BC18" s="213">
        <v>491523.69913912</v>
      </c>
      <c r="BD18" s="213">
        <v>39904.371495190004</v>
      </c>
      <c r="BE18" s="213">
        <v>439766.88697166997</v>
      </c>
      <c r="BF18" s="213">
        <v>437708.85682528</v>
      </c>
      <c r="BG18" s="213">
        <v>442776.09478240996</v>
      </c>
      <c r="BH18" s="213">
        <v>439072.09252007003</v>
      </c>
      <c r="BI18" s="213">
        <v>435254.30072989</v>
      </c>
      <c r="BJ18" s="213">
        <v>461926.32329705998</v>
      </c>
      <c r="BK18" s="213">
        <v>461926.32329705998</v>
      </c>
      <c r="BL18" s="213">
        <v>461926.32329705998</v>
      </c>
      <c r="BM18" s="213">
        <v>471772.25596396008</v>
      </c>
      <c r="BN18" s="213">
        <v>474158.25345233997</v>
      </c>
      <c r="BO18" s="213">
        <v>492316.32268396998</v>
      </c>
      <c r="BP18" s="213">
        <v>598478.58684391004</v>
      </c>
      <c r="BQ18" s="213">
        <v>649969.08014791005</v>
      </c>
      <c r="BR18" s="213">
        <v>679477.14993797999</v>
      </c>
      <c r="BS18" s="213">
        <v>677293.21014592005</v>
      </c>
      <c r="BT18" s="213">
        <v>714046.83216496999</v>
      </c>
      <c r="BU18" s="213">
        <v>720549.69323729002</v>
      </c>
      <c r="BV18" s="213">
        <v>735934.65029465</v>
      </c>
      <c r="BW18" s="213">
        <v>736952.57445113</v>
      </c>
      <c r="BX18" s="213">
        <v>736443.19531719992</v>
      </c>
      <c r="BY18" s="213">
        <v>735113.23346644</v>
      </c>
      <c r="BZ18" s="213">
        <v>701897.66292084998</v>
      </c>
      <c r="CA18" s="213">
        <v>725911.21387583995</v>
      </c>
      <c r="CB18" s="213">
        <v>781789.42606163002</v>
      </c>
      <c r="CC18" s="213">
        <v>805659.14196660998</v>
      </c>
      <c r="CD18" s="213">
        <v>782536.10398271994</v>
      </c>
      <c r="CE18" s="213">
        <v>819121.79407568008</v>
      </c>
      <c r="CF18" s="213">
        <v>797049.63066360995</v>
      </c>
      <c r="CG18" s="213">
        <v>838357.53840408998</v>
      </c>
      <c r="CH18" s="213">
        <v>860191.28634312004</v>
      </c>
      <c r="CI18" s="213">
        <v>1177275.4476745201</v>
      </c>
      <c r="CJ18" s="213">
        <v>1189886.72666221</v>
      </c>
      <c r="CK18" s="213">
        <v>1215338.25900249</v>
      </c>
      <c r="CL18" s="213">
        <v>1231630.9124716299</v>
      </c>
      <c r="CM18" s="213">
        <v>1289574.5536888898</v>
      </c>
      <c r="CN18" s="213">
        <v>1321069.3135549501</v>
      </c>
      <c r="CO18" s="213">
        <v>1290530.53264705</v>
      </c>
      <c r="CP18" s="213">
        <v>1309182.1098745</v>
      </c>
      <c r="CQ18" s="213">
        <v>1324097.3582256201</v>
      </c>
      <c r="CR18" s="213">
        <v>1371902.9953831299</v>
      </c>
      <c r="CS18" s="213">
        <v>1416602.9091341803</v>
      </c>
      <c r="CT18" s="213">
        <v>1509650.5009033999</v>
      </c>
      <c r="CU18" s="213">
        <v>1559083.1762068335</v>
      </c>
      <c r="CV18" s="213">
        <v>1731274.76991294</v>
      </c>
      <c r="CW18" s="213">
        <v>1780828.9273228401</v>
      </c>
      <c r="CX18" s="213">
        <v>1796600.8005009794</v>
      </c>
      <c r="CY18" s="213">
        <v>1577628.5129821198</v>
      </c>
      <c r="CZ18" s="213">
        <v>1856393.0594528201</v>
      </c>
      <c r="DA18" s="213">
        <v>2191445.56658768</v>
      </c>
      <c r="DB18" s="213">
        <v>2203263.5883807498</v>
      </c>
      <c r="DC18" s="213">
        <v>2316308.4862855696</v>
      </c>
      <c r="DD18" s="213">
        <v>2648520.3332197899</v>
      </c>
      <c r="DE18" s="213">
        <v>2286795.0592085002</v>
      </c>
      <c r="DF18" s="213">
        <v>2515237.88027426</v>
      </c>
      <c r="DG18" s="213">
        <v>2766563.0860597799</v>
      </c>
      <c r="DH18" s="213">
        <v>2880705.9141282002</v>
      </c>
      <c r="DI18" s="213">
        <v>3089855.09399259</v>
      </c>
      <c r="DJ18" s="213">
        <v>3229544.1669735801</v>
      </c>
      <c r="DK18" s="213">
        <v>3252701.37461532</v>
      </c>
      <c r="DL18" s="213">
        <v>2721081.32950573</v>
      </c>
      <c r="DM18" s="213">
        <v>2837990.8553192797</v>
      </c>
      <c r="DN18" s="213">
        <v>3510507.4338642797</v>
      </c>
      <c r="DO18" s="213">
        <v>3335779.0733462102</v>
      </c>
      <c r="DP18" s="213">
        <v>3148156.4464874598</v>
      </c>
      <c r="DQ18" s="213">
        <v>3674046.8623603</v>
      </c>
      <c r="DR18" s="213">
        <v>3365627.8508311701</v>
      </c>
      <c r="DS18" s="213">
        <v>3331334.81372537</v>
      </c>
    </row>
    <row r="19" spans="2:123" ht="15" customHeight="1"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</row>
    <row r="20" spans="2:123" ht="15" customHeight="1">
      <c r="B20" s="218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</row>
    <row r="21" spans="2:123" ht="15" customHeight="1">
      <c r="B21" s="219" t="s">
        <v>29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</row>
    <row r="22" spans="2:123" ht="15" customHeight="1">
      <c r="B22" s="212" t="s">
        <v>55</v>
      </c>
      <c r="C22" s="213">
        <v>40119.480000000003</v>
      </c>
      <c r="D22" s="213">
        <v>36615.67</v>
      </c>
      <c r="E22" s="213">
        <v>33693.07</v>
      </c>
      <c r="F22" s="213">
        <v>46821.19</v>
      </c>
      <c r="G22" s="213">
        <v>43790.66</v>
      </c>
      <c r="H22" s="213">
        <v>24475.41</v>
      </c>
      <c r="I22" s="213">
        <v>49927.41</v>
      </c>
      <c r="J22" s="213">
        <v>59118.26</v>
      </c>
      <c r="K22" s="213">
        <v>16964.64</v>
      </c>
      <c r="L22" s="213">
        <v>49597.21</v>
      </c>
      <c r="M22" s="213">
        <v>42831.040000000001</v>
      </c>
      <c r="N22" s="213">
        <v>37933.33</v>
      </c>
      <c r="O22" s="213">
        <v>88530.895000000004</v>
      </c>
      <c r="P22" s="213">
        <v>80876.74987106552</v>
      </c>
      <c r="Q22" s="213">
        <v>86668.650756727191</v>
      </c>
      <c r="R22" s="213">
        <v>91286.815905391981</v>
      </c>
      <c r="S22" s="213">
        <v>79285.387845188787</v>
      </c>
      <c r="T22" s="213">
        <v>96187.56366723562</v>
      </c>
      <c r="U22" s="213">
        <v>131261.37148426776</v>
      </c>
      <c r="V22" s="213">
        <v>141288.03702012723</v>
      </c>
      <c r="W22" s="213">
        <v>189512.01768156505</v>
      </c>
      <c r="X22" s="213">
        <v>212825.67027607394</v>
      </c>
      <c r="Y22" s="213">
        <v>197169.95549197364</v>
      </c>
      <c r="Z22" s="213">
        <v>182278.88199999998</v>
      </c>
      <c r="AA22" s="213">
        <v>122675.507</v>
      </c>
      <c r="AB22" s="213">
        <v>60530.096783375717</v>
      </c>
      <c r="AC22" s="213">
        <v>99579.420038810786</v>
      </c>
      <c r="AD22" s="213">
        <v>68407.133730263304</v>
      </c>
      <c r="AE22" s="213">
        <v>66020.5515586275</v>
      </c>
      <c r="AF22" s="213">
        <v>152992.38429607899</v>
      </c>
      <c r="AG22" s="213">
        <v>89877.698438643201</v>
      </c>
      <c r="AH22" s="213">
        <v>59099.705138129997</v>
      </c>
      <c r="AI22" s="213">
        <v>61381.139951784899</v>
      </c>
      <c r="AJ22" s="213">
        <v>52761.004393249998</v>
      </c>
      <c r="AK22" s="213">
        <v>70437.576003460257</v>
      </c>
      <c r="AL22" s="213">
        <v>112229.47930015999</v>
      </c>
      <c r="AM22" s="213">
        <v>67294.138999999996</v>
      </c>
      <c r="AN22" s="213">
        <v>67920.408818559998</v>
      </c>
      <c r="AO22" s="213">
        <v>98025.846114989996</v>
      </c>
      <c r="AP22" s="213">
        <v>84416.327000000005</v>
      </c>
      <c r="AQ22" s="213">
        <v>43878.088000000003</v>
      </c>
      <c r="AR22" s="213">
        <v>111416.72500000001</v>
      </c>
      <c r="AS22" s="213">
        <v>90341.104000000007</v>
      </c>
      <c r="AT22" s="213">
        <v>88933.615000000005</v>
      </c>
      <c r="AU22" s="213">
        <v>87282.08</v>
      </c>
      <c r="AV22" s="213">
        <v>32221.312000000002</v>
      </c>
      <c r="AW22" s="213">
        <v>49332.257000000005</v>
      </c>
      <c r="AX22" s="213">
        <v>192707.04762788001</v>
      </c>
      <c r="AY22" s="213">
        <v>36446.927000000003</v>
      </c>
      <c r="AZ22" s="213">
        <v>50984.123</v>
      </c>
      <c r="BA22" s="213">
        <v>70311.032999999996</v>
      </c>
      <c r="BB22" s="213">
        <v>51515.855211900001</v>
      </c>
      <c r="BC22" s="213">
        <v>47478.850754999999</v>
      </c>
      <c r="BD22" s="213">
        <v>68804.56474845999</v>
      </c>
      <c r="BE22" s="213">
        <v>40407.46286621</v>
      </c>
      <c r="BF22" s="213">
        <v>54346.794192239999</v>
      </c>
      <c r="BG22" s="213">
        <v>92737.841815809996</v>
      </c>
      <c r="BH22" s="213">
        <v>34680.236569159999</v>
      </c>
      <c r="BI22" s="213">
        <v>114118.15360469</v>
      </c>
      <c r="BJ22" s="213">
        <v>105377.91912970001</v>
      </c>
      <c r="BK22" s="213">
        <v>133979.45499999999</v>
      </c>
      <c r="BL22" s="213">
        <v>77375.066000000006</v>
      </c>
      <c r="BM22" s="213">
        <v>162078.73028298002</v>
      </c>
      <c r="BN22" s="213">
        <v>142892.38509246</v>
      </c>
      <c r="BO22" s="213">
        <v>198539.68320160001</v>
      </c>
      <c r="BP22" s="213">
        <v>63634.077523760003</v>
      </c>
      <c r="BQ22" s="213">
        <v>30298.964339459999</v>
      </c>
      <c r="BR22" s="213">
        <v>56364.794893700004</v>
      </c>
      <c r="BS22" s="213">
        <v>12946.08156232</v>
      </c>
      <c r="BT22" s="213">
        <v>28293.88415211</v>
      </c>
      <c r="BU22" s="213">
        <v>14165.137000000001</v>
      </c>
      <c r="BV22" s="213">
        <v>64171.889000000003</v>
      </c>
      <c r="BW22" s="213">
        <v>1503.693</v>
      </c>
      <c r="BX22" s="213">
        <v>0</v>
      </c>
      <c r="BY22" s="213">
        <v>0</v>
      </c>
      <c r="BZ22" s="213">
        <v>19661.726999999999</v>
      </c>
      <c r="CA22" s="213">
        <v>54607.960580790001</v>
      </c>
      <c r="CB22" s="213">
        <v>27703.124965850002</v>
      </c>
      <c r="CC22" s="213">
        <v>34935.806599069998</v>
      </c>
      <c r="CD22" s="213">
        <v>48947.397481089996</v>
      </c>
      <c r="CE22" s="213">
        <v>52916.072910560004</v>
      </c>
      <c r="CF22" s="213">
        <v>126253.57302249</v>
      </c>
      <c r="CG22" s="213">
        <v>75265.398529300001</v>
      </c>
      <c r="CH22" s="213">
        <v>58500.675767559995</v>
      </c>
      <c r="CI22" s="213">
        <v>15234.8621231</v>
      </c>
      <c r="CJ22" s="213">
        <v>74986.782468310004</v>
      </c>
      <c r="CK22" s="213">
        <v>92388.730495700001</v>
      </c>
      <c r="CL22" s="213">
        <v>78629.787179770006</v>
      </c>
      <c r="CM22" s="213">
        <v>59672.362192799999</v>
      </c>
      <c r="CN22" s="213">
        <v>26539.710574500001</v>
      </c>
      <c r="CO22" s="213">
        <v>37563.76976073</v>
      </c>
      <c r="CP22" s="213">
        <v>40577.521271310005</v>
      </c>
      <c r="CQ22" s="213">
        <v>70193.956878850004</v>
      </c>
      <c r="CR22" s="213">
        <v>75333.128203999993</v>
      </c>
      <c r="CS22" s="213">
        <v>59509.52763122</v>
      </c>
      <c r="CT22" s="213">
        <v>91763.217019360003</v>
      </c>
      <c r="CU22" s="213">
        <v>101651.93194019</v>
      </c>
      <c r="CV22" s="213">
        <v>135174.64291749999</v>
      </c>
      <c r="CW22" s="213">
        <v>94516.506561820002</v>
      </c>
      <c r="CX22" s="213">
        <v>59842.382555010001</v>
      </c>
      <c r="CY22" s="213">
        <v>173788.71799615899</v>
      </c>
      <c r="CZ22" s="213">
        <v>34379.547414770001</v>
      </c>
      <c r="DA22" s="213">
        <v>18706.47602048</v>
      </c>
      <c r="DB22" s="213">
        <v>57679.691558459999</v>
      </c>
      <c r="DC22" s="213">
        <v>78091.293506739996</v>
      </c>
      <c r="DD22" s="213">
        <v>45761.129099240003</v>
      </c>
      <c r="DE22" s="213">
        <v>126101.80197917001</v>
      </c>
      <c r="DF22" s="213">
        <v>155397.75106621001</v>
      </c>
      <c r="DG22" s="213">
        <v>0</v>
      </c>
      <c r="DH22" s="213">
        <v>163860.88224298001</v>
      </c>
      <c r="DI22" s="213">
        <v>293636.49405842996</v>
      </c>
      <c r="DJ22" s="213">
        <v>168849.57071215002</v>
      </c>
      <c r="DK22" s="213">
        <v>286724.94097098999</v>
      </c>
      <c r="DL22" s="213">
        <v>281917.42342190002</v>
      </c>
      <c r="DM22" s="213">
        <v>211219.08397594001</v>
      </c>
      <c r="DN22" s="213">
        <v>198850.91270660001</v>
      </c>
      <c r="DO22" s="213">
        <v>176062.65270886</v>
      </c>
      <c r="DP22" s="213">
        <v>180814.84768845001</v>
      </c>
      <c r="DQ22" s="213">
        <v>224407.91738932001</v>
      </c>
      <c r="DR22" s="213">
        <v>242992.42623921999</v>
      </c>
      <c r="DS22" s="213">
        <v>0</v>
      </c>
    </row>
    <row r="23" spans="2:123" ht="15" customHeight="1">
      <c r="B23" s="212" t="s">
        <v>56</v>
      </c>
      <c r="C23" s="213">
        <v>22415.42</v>
      </c>
      <c r="D23" s="213">
        <v>26216.2</v>
      </c>
      <c r="E23" s="213">
        <v>18616.43</v>
      </c>
      <c r="F23" s="213">
        <v>27721.78</v>
      </c>
      <c r="G23" s="213">
        <v>24600.02</v>
      </c>
      <c r="H23" s="213">
        <v>17957.11</v>
      </c>
      <c r="I23" s="213">
        <v>33854.86</v>
      </c>
      <c r="J23" s="213">
        <v>50291.69</v>
      </c>
      <c r="K23" s="213">
        <v>30628.26</v>
      </c>
      <c r="L23" s="213">
        <v>54631.370999999999</v>
      </c>
      <c r="M23" s="213">
        <v>46528.160000000003</v>
      </c>
      <c r="N23" s="213">
        <v>30955.16</v>
      </c>
      <c r="O23" s="213">
        <v>66525.67</v>
      </c>
      <c r="P23" s="213">
        <v>54514.732726911461</v>
      </c>
      <c r="Q23" s="213">
        <v>44518.478230568129</v>
      </c>
      <c r="R23" s="213">
        <v>61663.08380531997</v>
      </c>
      <c r="S23" s="213">
        <v>49535.004552105776</v>
      </c>
      <c r="T23" s="213">
        <v>48031.733916416146</v>
      </c>
      <c r="U23" s="213">
        <v>82630.646719207594</v>
      </c>
      <c r="V23" s="213">
        <v>93607.699160285236</v>
      </c>
      <c r="W23" s="213">
        <v>114286.67581196141</v>
      </c>
      <c r="X23" s="213">
        <v>168221.90291750772</v>
      </c>
      <c r="Y23" s="213">
        <v>149279.97231377955</v>
      </c>
      <c r="Z23" s="213">
        <v>161161.99732605944</v>
      </c>
      <c r="AA23" s="213">
        <v>107190.81270136</v>
      </c>
      <c r="AB23" s="213">
        <v>107491.52031479</v>
      </c>
      <c r="AC23" s="213">
        <v>180316.64991979001</v>
      </c>
      <c r="AD23" s="213">
        <v>158011.08427739001</v>
      </c>
      <c r="AE23" s="213">
        <v>142602.34547052</v>
      </c>
      <c r="AF23" s="213">
        <v>109894.31341053999</v>
      </c>
      <c r="AG23" s="213">
        <v>51735.561678760001</v>
      </c>
      <c r="AH23" s="213">
        <v>27671.703371669999</v>
      </c>
      <c r="AI23" s="213">
        <v>50437.673168989997</v>
      </c>
      <c r="AJ23" s="213">
        <v>13063.33358513</v>
      </c>
      <c r="AK23" s="213">
        <v>44189.774377169997</v>
      </c>
      <c r="AL23" s="213">
        <v>45187.247710299998</v>
      </c>
      <c r="AM23" s="213">
        <v>57958.604806639996</v>
      </c>
      <c r="AN23" s="213">
        <v>112460.42979382</v>
      </c>
      <c r="AO23" s="213">
        <v>135929.43420634998</v>
      </c>
      <c r="AP23" s="213">
        <v>79979.582515679998</v>
      </c>
      <c r="AQ23" s="213">
        <v>66717.968643799992</v>
      </c>
      <c r="AR23" s="213">
        <v>93384.562261829997</v>
      </c>
      <c r="AS23" s="213">
        <v>50343.732321130003</v>
      </c>
      <c r="AT23" s="213">
        <v>56726.9390566</v>
      </c>
      <c r="AU23" s="213">
        <v>50753.119494350001</v>
      </c>
      <c r="AV23" s="213">
        <v>61862.830247239996</v>
      </c>
      <c r="AW23" s="213">
        <v>43523.107733689998</v>
      </c>
      <c r="AX23" s="213">
        <v>53882.849279689995</v>
      </c>
      <c r="AY23" s="213">
        <v>37804.393736439997</v>
      </c>
      <c r="AZ23" s="213">
        <v>59940.447964749997</v>
      </c>
      <c r="BA23" s="213">
        <v>96768.279769369998</v>
      </c>
      <c r="BB23" s="213">
        <v>14697.732449130001</v>
      </c>
      <c r="BC23" s="213">
        <v>41563.099819119998</v>
      </c>
      <c r="BD23" s="213">
        <v>187229.49283864</v>
      </c>
      <c r="BE23" s="213">
        <v>53865.951371300005</v>
      </c>
      <c r="BF23" s="213">
        <v>80481.191309920003</v>
      </c>
      <c r="BG23" s="213">
        <v>75998.187938570001</v>
      </c>
      <c r="BH23" s="213">
        <v>22896.73158562</v>
      </c>
      <c r="BI23" s="213">
        <v>81867.549505839997</v>
      </c>
      <c r="BJ23" s="213">
        <v>109704.409</v>
      </c>
      <c r="BK23" s="213">
        <v>99183.823999999993</v>
      </c>
      <c r="BL23" s="213">
        <v>95066.013999999996</v>
      </c>
      <c r="BM23" s="213">
        <v>196754.99229758</v>
      </c>
      <c r="BN23" s="213">
        <v>129780.24143525001</v>
      </c>
      <c r="BO23" s="213">
        <v>137183.90331083001</v>
      </c>
      <c r="BP23" s="213">
        <v>209909.75541821003</v>
      </c>
      <c r="BQ23" s="213">
        <v>131679.56346104</v>
      </c>
      <c r="BR23" s="213">
        <v>33183.940510179993</v>
      </c>
      <c r="BS23" s="213">
        <v>30124.538901890002</v>
      </c>
      <c r="BT23" s="213">
        <v>44839.715905189994</v>
      </c>
      <c r="BU23" s="213">
        <v>85339.421819590003</v>
      </c>
      <c r="BV23" s="213">
        <v>21741.228743690001</v>
      </c>
      <c r="BW23" s="213">
        <v>7574.6279999999997</v>
      </c>
      <c r="BX23" s="213">
        <v>45471.592705449999</v>
      </c>
      <c r="BY23" s="213">
        <v>13625.3266762</v>
      </c>
      <c r="BZ23" s="213">
        <v>60403.811037500003</v>
      </c>
      <c r="CA23" s="213">
        <v>15132.29204532</v>
      </c>
      <c r="CB23" s="213">
        <v>57608.585145980003</v>
      </c>
      <c r="CC23" s="213">
        <v>18852.962915160002</v>
      </c>
      <c r="CD23" s="213">
        <v>43093.819318049995</v>
      </c>
      <c r="CE23" s="213">
        <v>22607.361901720004</v>
      </c>
      <c r="CF23" s="213">
        <v>42350.691431839994</v>
      </c>
      <c r="CG23" s="213">
        <v>23108.222327480002</v>
      </c>
      <c r="CH23" s="213">
        <v>105133.93482705</v>
      </c>
      <c r="CI23" s="213">
        <v>25034.951000000001</v>
      </c>
      <c r="CJ23" s="213">
        <v>19832.169014999999</v>
      </c>
      <c r="CK23" s="213">
        <v>37265.268454320001</v>
      </c>
      <c r="CL23" s="213">
        <v>25704.153913849997</v>
      </c>
      <c r="CM23" s="213">
        <v>54601.728193759998</v>
      </c>
      <c r="CN23" s="213">
        <v>41423.383286370008</v>
      </c>
      <c r="CO23" s="213">
        <v>63873.809013420003</v>
      </c>
      <c r="CP23" s="213">
        <v>45691.589984289996</v>
      </c>
      <c r="CQ23" s="213">
        <v>49475.574738399999</v>
      </c>
      <c r="CR23" s="213">
        <v>53478.18703701</v>
      </c>
      <c r="CS23" s="213">
        <v>39285.142497699999</v>
      </c>
      <c r="CT23" s="213">
        <v>85820.436699640006</v>
      </c>
      <c r="CU23" s="213">
        <v>23082.47</v>
      </c>
      <c r="CV23" s="213">
        <v>51754.300063999995</v>
      </c>
      <c r="CW23" s="213">
        <v>72202.179999999993</v>
      </c>
      <c r="CX23" s="213">
        <v>60946.971900849996</v>
      </c>
      <c r="CY23" s="213">
        <v>82425.085121700002</v>
      </c>
      <c r="CZ23" s="213">
        <v>35453.127773400003</v>
      </c>
      <c r="DA23" s="213">
        <v>75362.473761750007</v>
      </c>
      <c r="DB23" s="213">
        <v>87088.278983510012</v>
      </c>
      <c r="DC23" s="213">
        <v>68570.060176839994</v>
      </c>
      <c r="DD23" s="213">
        <v>69051.075900759999</v>
      </c>
      <c r="DE23" s="213">
        <v>158275.92500017001</v>
      </c>
      <c r="DF23" s="213">
        <v>47785.335456250003</v>
      </c>
      <c r="DG23" s="213">
        <v>46918.943456250003</v>
      </c>
      <c r="DH23" s="213">
        <v>117163.03176668999</v>
      </c>
      <c r="DI23" s="213">
        <v>140396.08927701</v>
      </c>
      <c r="DJ23" s="213">
        <v>54727.618728900001</v>
      </c>
      <c r="DK23" s="213">
        <v>193023.98547223999</v>
      </c>
      <c r="DL23" s="213">
        <v>167199.33708999999</v>
      </c>
      <c r="DM23" s="213">
        <v>56215.63661175</v>
      </c>
      <c r="DN23" s="213">
        <v>165815.98047499999</v>
      </c>
      <c r="DO23" s="213">
        <v>151364.12403969001</v>
      </c>
      <c r="DP23" s="213">
        <v>131547.59657395</v>
      </c>
      <c r="DQ23" s="213">
        <v>236520.85644260002</v>
      </c>
      <c r="DR23" s="213">
        <v>146404.44680926</v>
      </c>
      <c r="DS23" s="213">
        <v>127764.14885276</v>
      </c>
    </row>
    <row r="24" spans="2:123" ht="15" customHeight="1">
      <c r="B24" s="212" t="s">
        <v>57</v>
      </c>
      <c r="C24" s="213">
        <v>132779.49100000001</v>
      </c>
      <c r="D24" s="213">
        <v>143178.96100000001</v>
      </c>
      <c r="E24" s="213">
        <v>158255.601</v>
      </c>
      <c r="F24" s="213">
        <v>177355.011</v>
      </c>
      <c r="G24" s="213">
        <v>196545.65100000001</v>
      </c>
      <c r="H24" s="213">
        <v>203063.951</v>
      </c>
      <c r="I24" s="213">
        <v>219136.50099999999</v>
      </c>
      <c r="J24" s="213">
        <v>227963.071</v>
      </c>
      <c r="K24" s="213">
        <v>214299.451</v>
      </c>
      <c r="L24" s="213">
        <v>209265.29</v>
      </c>
      <c r="M24" s="213">
        <v>205568.17</v>
      </c>
      <c r="N24" s="213">
        <v>212546.34</v>
      </c>
      <c r="O24" s="213">
        <v>344192.02991768124</v>
      </c>
      <c r="P24" s="213">
        <v>370554.04706183524</v>
      </c>
      <c r="Q24" s="213">
        <v>412704.21958799427</v>
      </c>
      <c r="R24" s="213">
        <v>442327.9516880663</v>
      </c>
      <c r="S24" s="213">
        <v>472078.33498114935</v>
      </c>
      <c r="T24" s="213">
        <v>520234.16473196889</v>
      </c>
      <c r="U24" s="213">
        <v>568864.88949702901</v>
      </c>
      <c r="V24" s="213">
        <v>616525.00735687104</v>
      </c>
      <c r="W24" s="213">
        <v>691750.34922647465</v>
      </c>
      <c r="X24" s="213">
        <v>1736354.1165850407</v>
      </c>
      <c r="Y24" s="213">
        <v>784244.09976323496</v>
      </c>
      <c r="Z24" s="213">
        <v>805360.98443717544</v>
      </c>
      <c r="AA24" s="213">
        <v>117884.143</v>
      </c>
      <c r="AB24" s="213">
        <v>119496.32078862999</v>
      </c>
      <c r="AC24" s="213">
        <v>121288.92726778</v>
      </c>
      <c r="AD24" s="213">
        <v>601633.63299238007</v>
      </c>
      <c r="AE24" s="213">
        <v>524734.76995023002</v>
      </c>
      <c r="AF24" s="213">
        <v>568281.95116136002</v>
      </c>
      <c r="AG24" s="213">
        <v>607341.62059066002</v>
      </c>
      <c r="AH24" s="213">
        <v>640158.44447558001</v>
      </c>
      <c r="AI24" s="213">
        <v>652727.24068804993</v>
      </c>
      <c r="AJ24" s="213">
        <v>700498.00693171006</v>
      </c>
      <c r="AK24" s="213">
        <v>759751.19946171995</v>
      </c>
      <c r="AL24" s="213">
        <v>836198.5850492001</v>
      </c>
      <c r="AM24" s="213">
        <v>850838.83900558995</v>
      </c>
      <c r="AN24" s="213">
        <v>807250.57266744995</v>
      </c>
      <c r="AO24" s="213">
        <v>770027.68270541006</v>
      </c>
      <c r="AP24" s="213">
        <v>761627.92620917002</v>
      </c>
      <c r="AQ24" s="213">
        <v>752172.80894364999</v>
      </c>
      <c r="AR24" s="213">
        <v>740794.89653247001</v>
      </c>
      <c r="AS24" s="213">
        <v>775648.33756093401</v>
      </c>
      <c r="AT24" s="213">
        <v>796532.72807968</v>
      </c>
      <c r="AU24" s="213">
        <v>823488.72030186001</v>
      </c>
      <c r="AV24" s="213">
        <v>798258.91330185998</v>
      </c>
      <c r="AW24" s="213">
        <v>811886.00196446001</v>
      </c>
      <c r="AX24" s="213">
        <v>947785.98914818</v>
      </c>
      <c r="AY24" s="213">
        <v>941616.28113472997</v>
      </c>
      <c r="AZ24" s="213">
        <v>936627.50601682998</v>
      </c>
      <c r="BA24" s="213">
        <v>911350.56280447997</v>
      </c>
      <c r="BB24" s="213">
        <v>890305.97447996004</v>
      </c>
      <c r="BC24" s="213">
        <v>907275.62613911997</v>
      </c>
      <c r="BD24" s="213">
        <v>437451.57649518998</v>
      </c>
      <c r="BE24" s="213">
        <v>755742.90927167004</v>
      </c>
      <c r="BF24" s="213">
        <v>825273.72482528002</v>
      </c>
      <c r="BG24" s="213">
        <v>855324.59778240998</v>
      </c>
      <c r="BH24" s="213">
        <v>840124.37452007004</v>
      </c>
      <c r="BI24" s="213">
        <v>874347.84472989</v>
      </c>
      <c r="BJ24" s="213">
        <v>889925.15329705994</v>
      </c>
      <c r="BK24" s="213">
        <v>924723.78429705999</v>
      </c>
      <c r="BL24" s="213">
        <v>907032.83629706001</v>
      </c>
      <c r="BM24" s="213">
        <v>868454.67896396003</v>
      </c>
      <c r="BN24" s="213">
        <v>904496.35145233991</v>
      </c>
      <c r="BO24" s="213">
        <v>954750.23868396995</v>
      </c>
      <c r="BP24" s="213">
        <v>913678.34484391008</v>
      </c>
      <c r="BQ24" s="213">
        <v>868176.82914791</v>
      </c>
      <c r="BR24" s="213">
        <v>920550.36893797992</v>
      </c>
      <c r="BS24" s="213">
        <v>903778.23014592007</v>
      </c>
      <c r="BT24" s="213">
        <v>925721.54616496991</v>
      </c>
      <c r="BU24" s="213">
        <v>869286.74323729007</v>
      </c>
      <c r="BV24" s="213">
        <v>927781.43229465</v>
      </c>
      <c r="BW24" s="213">
        <v>922728.42145112995</v>
      </c>
      <c r="BX24" s="213">
        <v>877861.85731719993</v>
      </c>
      <c r="BY24" s="213">
        <v>864628.68346644007</v>
      </c>
      <c r="BZ24" s="213">
        <v>824603.25592084997</v>
      </c>
      <c r="CA24" s="213">
        <v>864956.12587583996</v>
      </c>
      <c r="CB24" s="213">
        <v>882581.94906163006</v>
      </c>
      <c r="CC24" s="213">
        <v>921122.37496660999</v>
      </c>
      <c r="CD24" s="213">
        <v>928148.89098271995</v>
      </c>
      <c r="CE24" s="213">
        <v>1003832.2950756801</v>
      </c>
      <c r="CF24" s="213">
        <v>1030565.4686636099</v>
      </c>
      <c r="CG24" s="213">
        <v>1095215.60440409</v>
      </c>
      <c r="CH24" s="213">
        <v>1135284.20934312</v>
      </c>
      <c r="CI24" s="213">
        <v>1437079.9376745201</v>
      </c>
      <c r="CJ24" s="213">
        <v>1492175.7926622098</v>
      </c>
      <c r="CK24" s="213">
        <v>1556951.86300249</v>
      </c>
      <c r="CL24" s="213">
        <v>1609992.1224716299</v>
      </c>
      <c r="CM24" s="213">
        <v>1657815.72768889</v>
      </c>
      <c r="CN24" s="213">
        <v>1681722.3235549501</v>
      </c>
      <c r="CO24" s="213">
        <v>1655189.7466470499</v>
      </c>
      <c r="CP24" s="213">
        <v>1658590.5568744999</v>
      </c>
      <c r="CQ24" s="213">
        <v>1682729.37622562</v>
      </c>
      <c r="CR24" s="213">
        <v>1734474.43638313</v>
      </c>
      <c r="CS24" s="213">
        <v>1792545.6131341802</v>
      </c>
      <c r="CT24" s="213">
        <v>1884436.5869033998</v>
      </c>
      <c r="CU24" s="213">
        <v>1971661.9422068335</v>
      </c>
      <c r="CV24" s="213">
        <v>2155480.9649129398</v>
      </c>
      <c r="CW24" s="213">
        <v>2232858.7473228402</v>
      </c>
      <c r="CX24" s="213">
        <v>2230479.0045009796</v>
      </c>
      <c r="CY24" s="213">
        <v>2096403.6929821197</v>
      </c>
      <c r="CZ24" s="213">
        <v>2364023.7374528199</v>
      </c>
      <c r="DA24" s="213">
        <v>2656222.29658768</v>
      </c>
      <c r="DB24" s="213">
        <v>2618532.4403807498</v>
      </c>
      <c r="DC24" s="213">
        <v>2729224.9762855694</v>
      </c>
      <c r="DD24" s="213">
        <v>3048646.9682197897</v>
      </c>
      <c r="DE24" s="213">
        <v>2674014.0312085003</v>
      </c>
      <c r="DF24" s="213">
        <v>2943505.0212742598</v>
      </c>
      <c r="DG24" s="213">
        <v>3152882.9880597796</v>
      </c>
      <c r="DH24" s="213">
        <v>3248430.3171282001</v>
      </c>
      <c r="DI24" s="213">
        <v>3559990.40099259</v>
      </c>
      <c r="DJ24" s="213">
        <v>3777971.8639735803</v>
      </c>
      <c r="DK24" s="213">
        <v>3869799.3316153199</v>
      </c>
      <c r="DL24" s="213">
        <v>3394102.2425057301</v>
      </c>
      <c r="DM24" s="213">
        <v>3589067.7713192794</v>
      </c>
      <c r="DN24" s="213">
        <v>4267065.6638642792</v>
      </c>
      <c r="DO24" s="213">
        <v>4100372.0653462103</v>
      </c>
      <c r="DP24" s="213">
        <v>3969734.3454874596</v>
      </c>
      <c r="DQ24" s="213">
        <v>4545348.4783603</v>
      </c>
      <c r="DR24" s="213">
        <v>4307002.7318311706</v>
      </c>
      <c r="DS24" s="213">
        <v>4199421.3117253697</v>
      </c>
    </row>
    <row r="25" spans="2:123" ht="15" customHeight="1">
      <c r="B25" s="218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CK25" s="159"/>
      <c r="CY25" s="159"/>
      <c r="CZ25" s="159"/>
      <c r="DA25" s="220"/>
      <c r="DB25" s="220"/>
      <c r="DC25" s="220"/>
      <c r="DD25" s="220"/>
    </row>
    <row r="26" spans="2:123" ht="15" customHeight="1">
      <c r="B26" s="218" t="s">
        <v>63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CR26" s="159"/>
      <c r="CS26" s="159"/>
      <c r="CT26" s="159"/>
      <c r="CW26" s="159"/>
    </row>
    <row r="27" spans="2:123" ht="15" customHeight="1">
      <c r="B27" s="218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</row>
    <row r="28" spans="2:123" ht="15" customHeight="1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</row>
    <row r="29" spans="2:123" ht="15" customHeight="1"/>
    <row r="30" spans="2:123" ht="15" customHeight="1">
      <c r="B30" s="189"/>
      <c r="CI30" s="221"/>
      <c r="CJ30" s="221"/>
      <c r="CK30" s="221"/>
    </row>
    <row r="31" spans="2:123" ht="15" customHeight="1">
      <c r="CI31" s="221"/>
      <c r="CJ31" s="221"/>
      <c r="CK31" s="221"/>
    </row>
    <row r="32" spans="2:123" ht="15" customHeight="1">
      <c r="BV32" s="221"/>
      <c r="BW32" s="221"/>
      <c r="BX32" s="222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1"/>
    </row>
    <row r="33" spans="74:146" ht="15" customHeight="1">
      <c r="BV33" s="221"/>
      <c r="BW33" s="221"/>
      <c r="BX33" s="222"/>
      <c r="BY33" s="224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4"/>
      <c r="CK33" s="221"/>
    </row>
    <row r="34" spans="74:146" ht="15" customHeight="1">
      <c r="BV34" s="221"/>
      <c r="BW34" s="221"/>
      <c r="BX34" s="222"/>
      <c r="BY34" s="224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1"/>
    </row>
    <row r="35" spans="74:146" ht="15" customHeight="1">
      <c r="BV35" s="221"/>
      <c r="BW35" s="221"/>
      <c r="BX35" s="222"/>
      <c r="BY35" s="224"/>
      <c r="BZ35" s="225"/>
      <c r="CA35" s="225"/>
      <c r="CB35" s="224"/>
      <c r="CC35" s="224"/>
      <c r="CD35" s="224"/>
      <c r="CE35" s="224"/>
      <c r="CF35" s="224"/>
      <c r="CG35" s="224"/>
      <c r="CH35" s="224"/>
      <c r="CI35" s="224"/>
      <c r="CJ35" s="225"/>
      <c r="CK35" s="221"/>
    </row>
    <row r="36" spans="74:146" ht="15" customHeight="1">
      <c r="BV36" s="221"/>
      <c r="BW36" s="221"/>
      <c r="BX36" s="222"/>
      <c r="BY36" s="224"/>
      <c r="BZ36" s="224"/>
      <c r="CA36" s="224"/>
      <c r="CB36" s="225"/>
      <c r="CC36" s="225"/>
      <c r="CD36" s="225"/>
      <c r="CE36" s="225"/>
      <c r="CF36" s="225"/>
      <c r="CG36" s="225"/>
      <c r="CH36" s="225"/>
      <c r="CI36" s="225"/>
      <c r="CJ36" s="225"/>
      <c r="CK36" s="221"/>
    </row>
    <row r="37" spans="74:146" ht="15" customHeight="1">
      <c r="BV37" s="221"/>
      <c r="BW37" s="221"/>
      <c r="BX37" s="222"/>
      <c r="BY37" s="224"/>
      <c r="BZ37" s="224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1"/>
    </row>
    <row r="38" spans="74:146" ht="15" customHeight="1">
      <c r="BV38" s="221"/>
      <c r="BW38" s="221"/>
      <c r="BX38" s="222"/>
      <c r="BY38" s="224"/>
      <c r="BZ38" s="224"/>
      <c r="CA38" s="224"/>
      <c r="CB38" s="224"/>
      <c r="CC38" s="225"/>
      <c r="CD38" s="225"/>
      <c r="CE38" s="225"/>
      <c r="CF38" s="225"/>
      <c r="CG38" s="225"/>
      <c r="CH38" s="225"/>
      <c r="CI38" s="225"/>
      <c r="CJ38" s="225"/>
      <c r="CK38" s="221"/>
    </row>
    <row r="39" spans="74:146" ht="15" customHeight="1"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</row>
    <row r="40" spans="74:146" ht="15" customHeight="1"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</row>
    <row r="41" spans="74:146" ht="15" customHeight="1"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</row>
    <row r="42" spans="74:146" ht="15" customHeight="1"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</row>
    <row r="43" spans="74:146" ht="15" customHeight="1"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</row>
    <row r="44" spans="74:146" ht="15" customHeight="1">
      <c r="BV44" s="221"/>
      <c r="BW44" s="222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</row>
    <row r="45" spans="74:146" ht="15" customHeight="1">
      <c r="BV45" s="221"/>
      <c r="BW45" s="222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DT45" s="225"/>
    </row>
    <row r="46" spans="74:146" ht="15" customHeight="1">
      <c r="BV46" s="221"/>
      <c r="BW46" s="222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</row>
    <row r="47" spans="74:146" ht="15" customHeight="1">
      <c r="BV47" s="221"/>
      <c r="BW47" s="222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</row>
    <row r="48" spans="74:146" ht="15" customHeight="1">
      <c r="BV48" s="221"/>
      <c r="BW48" s="222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</row>
    <row r="49" spans="74:89" ht="15" customHeight="1">
      <c r="BV49" s="221"/>
      <c r="BW49" s="222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Jillian Lusaka</cp:lastModifiedBy>
  <cp:lastPrinted>2016-05-04T19:48:26Z</cp:lastPrinted>
  <dcterms:created xsi:type="dcterms:W3CDTF">2013-01-07T23:09:02Z</dcterms:created>
  <dcterms:modified xsi:type="dcterms:W3CDTF">2017-03-17T14:38:12Z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-1141314805</vt:i4>
  </property>
  <property fmtid="{D5CDD505-2E9C-101B-9397-08002B2CF9AE}" pid="3" name="_NewReviewCycle">
    <vt:lpwstr/>
  </property>
  <property fmtid="{D5CDD505-2E9C-101B-9397-08002B2CF9AE}" pid="4" name="_EmailSubject">
    <vt:lpwstr>Angola RR office website update: Latest High Frequency Macroeconomic Data 03/17/2017</vt:lpwstr>
  </property>
  <property fmtid="{D5CDD505-2E9C-101B-9397-08002B2CF9AE}" pid="5" name="_AuthorEmail">
    <vt:lpwstr>MMiguel@imf.org</vt:lpwstr>
  </property>
  <property fmtid="{D5CDD505-2E9C-101B-9397-08002B2CF9AE}" pid="6" name="_AuthorEmailDisplayName">
    <vt:lpwstr>Miguel, Marco</vt:lpwstr>
  </property>
  <property fmtid="{D5CDD505-2E9C-101B-9397-08002B2CF9AE}" pid="7" name="_PreviousAdHocReviewCycleID">
    <vt:i4>636506340</vt:i4>
  </property>
  <property fmtid="{D5CDD505-2E9C-101B-9397-08002B2CF9AE}" pid="8" name="_ReviewingToolsShownOnce">
    <vt:lpwstr/>
  </property>
</Properties>
</file>