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Desktop\"/>
    </mc:Choice>
  </mc:AlternateContent>
  <bookViews>
    <workbookView xWindow="0" yWindow="0" windowWidth="20430" windowHeight="7470" firstSheet="11" activeTab="18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BP31" i="25" l="1"/>
  <c r="BO31" i="25"/>
  <c r="BN31" i="25"/>
  <c r="BM31" i="25"/>
  <c r="BL31" i="25"/>
  <c r="BK31" i="25"/>
  <c r="BJ31" i="25"/>
  <c r="BI31" i="25"/>
  <c r="BH31" i="25"/>
  <c r="BG31" i="25"/>
  <c r="GZ16" i="13" l="1"/>
  <c r="BM56" i="25"/>
  <c r="BE56" i="25"/>
  <c r="AW56" i="25"/>
  <c r="BK48" i="25"/>
  <c r="BC48" i="25"/>
  <c r="AU48" i="25"/>
  <c r="BH47" i="25"/>
  <c r="AZ47" i="25"/>
  <c r="BI44" i="25"/>
  <c r="BE44" i="25"/>
  <c r="BA44" i="25"/>
  <c r="AW44" i="25"/>
  <c r="BJ43" i="25"/>
  <c r="BF43" i="25"/>
  <c r="BB43" i="25"/>
  <c r="AX43" i="25"/>
  <c r="AT43" i="25"/>
  <c r="BK42" i="25"/>
  <c r="BG42" i="25"/>
  <c r="BC42" i="25"/>
  <c r="AY42" i="25"/>
  <c r="AU42" i="25"/>
  <c r="BH41" i="25"/>
  <c r="BD41" i="25"/>
  <c r="AZ41" i="25"/>
  <c r="AV41" i="25"/>
  <c r="BK38" i="25"/>
  <c r="BG38" i="25"/>
  <c r="BC38" i="25"/>
  <c r="AY38" i="25"/>
  <c r="AU38" i="25"/>
  <c r="BN34" i="25"/>
  <c r="BM34" i="25"/>
  <c r="BL34" i="25"/>
  <c r="BK34" i="25"/>
  <c r="BJ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BN32" i="25"/>
  <c r="BM32" i="25"/>
  <c r="BL32" i="25"/>
  <c r="BM61" i="25"/>
  <c r="BK32" i="25"/>
  <c r="BJ32" i="25"/>
  <c r="BG32" i="25"/>
  <c r="BG60" i="25" s="1"/>
  <c r="BF32" i="25"/>
  <c r="BE32" i="25"/>
  <c r="BD32" i="25"/>
  <c r="BC32" i="25"/>
  <c r="BB32" i="25"/>
  <c r="BA32" i="25"/>
  <c r="BA61" i="25" s="1"/>
  <c r="AZ32" i="25"/>
  <c r="AY32" i="25"/>
  <c r="AZ61" i="25" s="1"/>
  <c r="AX32" i="25"/>
  <c r="AW32" i="25"/>
  <c r="AW60" i="25" s="1"/>
  <c r="AV32" i="25"/>
  <c r="AU32" i="25"/>
  <c r="AT32" i="25"/>
  <c r="AT60" i="25" s="1"/>
  <c r="AT31" i="25"/>
  <c r="BN30" i="25"/>
  <c r="BM30" i="25"/>
  <c r="BL30" i="25"/>
  <c r="BK30" i="25"/>
  <c r="BK58" i="25"/>
  <c r="BJ30" i="25"/>
  <c r="BI30" i="25"/>
  <c r="BH30" i="25"/>
  <c r="BG30" i="25"/>
  <c r="BG58" i="25"/>
  <c r="BF30" i="25"/>
  <c r="BE30" i="25"/>
  <c r="BF31" i="25"/>
  <c r="BD30" i="25"/>
  <c r="BC30" i="25"/>
  <c r="BC58" i="25"/>
  <c r="BB30" i="25"/>
  <c r="BA30" i="25"/>
  <c r="BB31" i="25"/>
  <c r="AZ30" i="25"/>
  <c r="AY30" i="25"/>
  <c r="AY58" i="25"/>
  <c r="AX30" i="25"/>
  <c r="AW30" i="25"/>
  <c r="AX31" i="25"/>
  <c r="AV30" i="25"/>
  <c r="AU30" i="25"/>
  <c r="AU58" i="25"/>
  <c r="AT30" i="25"/>
  <c r="BN29" i="25"/>
  <c r="BM29" i="25"/>
  <c r="BL29" i="25"/>
  <c r="BK29" i="25"/>
  <c r="BJ29" i="25"/>
  <c r="BI29" i="25"/>
  <c r="BI56" i="25"/>
  <c r="BH29" i="25"/>
  <c r="BG29" i="25"/>
  <c r="BF29" i="25"/>
  <c r="BE29" i="25"/>
  <c r="BD29" i="25"/>
  <c r="BD56" i="25"/>
  <c r="BC29" i="25"/>
  <c r="BC56" i="25"/>
  <c r="BB29" i="25"/>
  <c r="BB56" i="25"/>
  <c r="BA29" i="25"/>
  <c r="BA56" i="25"/>
  <c r="AZ29" i="25"/>
  <c r="AZ56" i="25"/>
  <c r="AY29" i="25"/>
  <c r="AY56" i="25"/>
  <c r="AX29" i="25"/>
  <c r="AX56" i="25"/>
  <c r="AW29" i="25"/>
  <c r="AV29" i="25"/>
  <c r="AV56" i="25"/>
  <c r="AU29" i="25"/>
  <c r="AU56" i="25"/>
  <c r="AT29" i="25"/>
  <c r="AT56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BN23" i="25"/>
  <c r="BM23" i="25"/>
  <c r="BM64" i="25"/>
  <c r="BL23" i="25"/>
  <c r="BK23" i="25"/>
  <c r="BJ23" i="25"/>
  <c r="BI23" i="25"/>
  <c r="BH23" i="25"/>
  <c r="BG23" i="25"/>
  <c r="BF23" i="25"/>
  <c r="BE23" i="25"/>
  <c r="BE64" i="25"/>
  <c r="BD23" i="25"/>
  <c r="BC23" i="25"/>
  <c r="BC64" i="25"/>
  <c r="BB23" i="25"/>
  <c r="BA23" i="25"/>
  <c r="AZ23" i="25"/>
  <c r="AY23" i="25"/>
  <c r="AY64" i="25"/>
  <c r="AX23" i="25"/>
  <c r="AW23" i="25"/>
  <c r="AW64" i="25"/>
  <c r="AV23" i="25"/>
  <c r="AU23" i="25"/>
  <c r="AU64" i="25"/>
  <c r="AT23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BN16" i="25"/>
  <c r="BM16" i="25"/>
  <c r="BL16" i="25"/>
  <c r="BL52" i="25" s="1"/>
  <c r="BK16" i="25"/>
  <c r="BJ16" i="25"/>
  <c r="BI16" i="25"/>
  <c r="BI52" i="25" s="1"/>
  <c r="BH16" i="25"/>
  <c r="BG16" i="25"/>
  <c r="BF16" i="25"/>
  <c r="BE16" i="25"/>
  <c r="BE52" i="25" s="1"/>
  <c r="BD16" i="25"/>
  <c r="BC16" i="25"/>
  <c r="BB16" i="25"/>
  <c r="BA16" i="25"/>
  <c r="BA53" i="25" s="1"/>
  <c r="AZ16" i="25"/>
  <c r="AZ52" i="25" s="1"/>
  <c r="AY16" i="25"/>
  <c r="AX16" i="25"/>
  <c r="AW16" i="25"/>
  <c r="AW53" i="25" s="1"/>
  <c r="AV16" i="25"/>
  <c r="AU16" i="25"/>
  <c r="AU52" i="25" s="1"/>
  <c r="AT16" i="25"/>
  <c r="BN15" i="25"/>
  <c r="BM15" i="25"/>
  <c r="BM51" i="25" s="1"/>
  <c r="BL15" i="25"/>
  <c r="BK15" i="25"/>
  <c r="BJ15" i="25"/>
  <c r="BJ51" i="25" s="1"/>
  <c r="BI15" i="25"/>
  <c r="BI51" i="25" s="1"/>
  <c r="BH15" i="25"/>
  <c r="BG15" i="25"/>
  <c r="BF15" i="25"/>
  <c r="BE15" i="25"/>
  <c r="BE51" i="25" s="1"/>
  <c r="BD15" i="25"/>
  <c r="BC15" i="25"/>
  <c r="BB15" i="25"/>
  <c r="BB51" i="25" s="1"/>
  <c r="BA15" i="25"/>
  <c r="AZ15" i="25"/>
  <c r="AZ50" i="25" s="1"/>
  <c r="AY15" i="25"/>
  <c r="AX15" i="25"/>
  <c r="AX51" i="25" s="1"/>
  <c r="AW15" i="25"/>
  <c r="AW50" i="25" s="1"/>
  <c r="AV15" i="25"/>
  <c r="AV51" i="25" s="1"/>
  <c r="AU15" i="25"/>
  <c r="AT15" i="25"/>
  <c r="AT50" i="25" s="1"/>
  <c r="BN14" i="25"/>
  <c r="BM14" i="25"/>
  <c r="BL14" i="25"/>
  <c r="BK14" i="25"/>
  <c r="BJ14" i="25"/>
  <c r="BJ49" i="25"/>
  <c r="BI14" i="25"/>
  <c r="BH14" i="25"/>
  <c r="BG14" i="25"/>
  <c r="BF14" i="25"/>
  <c r="BF49" i="25"/>
  <c r="BE14" i="25"/>
  <c r="BD14" i="25"/>
  <c r="BC14" i="25"/>
  <c r="BC49" i="25"/>
  <c r="BB14" i="25"/>
  <c r="BB48" i="25"/>
  <c r="BA14" i="25"/>
  <c r="AZ14" i="25"/>
  <c r="AY14" i="25"/>
  <c r="AY49" i="25"/>
  <c r="AX14" i="25"/>
  <c r="AX48" i="25"/>
  <c r="AW14" i="25"/>
  <c r="AV14" i="25"/>
  <c r="AU14" i="25"/>
  <c r="AU49" i="25"/>
  <c r="AT14" i="25"/>
  <c r="AT48" i="25"/>
  <c r="BN13" i="25"/>
  <c r="BM13" i="25"/>
  <c r="BL13" i="25"/>
  <c r="BK13" i="25"/>
  <c r="BJ13" i="25"/>
  <c r="BI13" i="25"/>
  <c r="BH13" i="25"/>
  <c r="BG13" i="25"/>
  <c r="BF13" i="25"/>
  <c r="BE13" i="25"/>
  <c r="BE47" i="25"/>
  <c r="BD13" i="25"/>
  <c r="BD46" i="25"/>
  <c r="BC13" i="25"/>
  <c r="BB13" i="25"/>
  <c r="BA13" i="25"/>
  <c r="BA47" i="25"/>
  <c r="AZ13" i="25"/>
  <c r="AZ46" i="25"/>
  <c r="AY13" i="25"/>
  <c r="AX13" i="25"/>
  <c r="AW13" i="25"/>
  <c r="AW47" i="25"/>
  <c r="AV13" i="25"/>
  <c r="AV46" i="25"/>
  <c r="AU13" i="25"/>
  <c r="AT13" i="25"/>
  <c r="BN12" i="25"/>
  <c r="BM12" i="25"/>
  <c r="BL12" i="25"/>
  <c r="BK12" i="25"/>
  <c r="BJ12" i="25"/>
  <c r="BI12" i="25"/>
  <c r="BH12" i="25"/>
  <c r="BG12" i="25"/>
  <c r="BF12" i="25"/>
  <c r="BE12" i="25"/>
  <c r="BE45" i="25"/>
  <c r="BD12" i="25"/>
  <c r="BC12" i="25"/>
  <c r="BC45" i="25"/>
  <c r="BB12" i="25"/>
  <c r="BB44" i="25"/>
  <c r="BA12" i="25"/>
  <c r="BA45" i="25"/>
  <c r="AZ12" i="25"/>
  <c r="AY12" i="25"/>
  <c r="AY45" i="25"/>
  <c r="AX12" i="25"/>
  <c r="AX44" i="25"/>
  <c r="AW12" i="25"/>
  <c r="AW45" i="25"/>
  <c r="AV12" i="25"/>
  <c r="AU12" i="25"/>
  <c r="AU45" i="25"/>
  <c r="AT12" i="25"/>
  <c r="AT44" i="25"/>
  <c r="BN11" i="25"/>
  <c r="BN43" i="25"/>
  <c r="BM11" i="25"/>
  <c r="BL11" i="25"/>
  <c r="BL43" i="25"/>
  <c r="BK11" i="25"/>
  <c r="BJ11" i="25"/>
  <c r="BI11" i="25"/>
  <c r="BH11" i="25"/>
  <c r="BH43" i="25"/>
  <c r="BG11" i="25"/>
  <c r="BF11" i="25"/>
  <c r="BE11" i="25"/>
  <c r="BE43" i="25"/>
  <c r="BD11" i="25"/>
  <c r="BD43" i="25"/>
  <c r="BC11" i="25"/>
  <c r="BC43" i="25"/>
  <c r="BB11" i="25"/>
  <c r="BA11" i="25"/>
  <c r="BA43" i="25"/>
  <c r="AZ11" i="25"/>
  <c r="AZ43" i="25"/>
  <c r="AY11" i="25"/>
  <c r="AY43" i="25"/>
  <c r="AX11" i="25"/>
  <c r="AW11" i="25"/>
  <c r="AW43" i="25"/>
  <c r="AV11" i="25"/>
  <c r="AV43" i="25"/>
  <c r="AU11" i="25"/>
  <c r="AU43" i="25"/>
  <c r="AT11" i="25"/>
  <c r="BN10" i="25"/>
  <c r="BM10" i="25"/>
  <c r="BM42" i="25"/>
  <c r="BL10" i="25"/>
  <c r="BK10" i="25"/>
  <c r="BJ10" i="25"/>
  <c r="BI10" i="25"/>
  <c r="BI42" i="25"/>
  <c r="BH10" i="25"/>
  <c r="BG10" i="25"/>
  <c r="BF10" i="25"/>
  <c r="BE10" i="25"/>
  <c r="BE42" i="25"/>
  <c r="BD10" i="25"/>
  <c r="BD42" i="25"/>
  <c r="BC10" i="25"/>
  <c r="BB10" i="25"/>
  <c r="BB42" i="25"/>
  <c r="BA10" i="25"/>
  <c r="BA42" i="25"/>
  <c r="AZ10" i="25"/>
  <c r="AZ42" i="25"/>
  <c r="AY10" i="25"/>
  <c r="AX10" i="25"/>
  <c r="AX42" i="25"/>
  <c r="AW10" i="25"/>
  <c r="AW42" i="25"/>
  <c r="AV10" i="25"/>
  <c r="AV42" i="25"/>
  <c r="AU10" i="25"/>
  <c r="AT10" i="25"/>
  <c r="AT42" i="25"/>
  <c r="BN9" i="25"/>
  <c r="BM9" i="25"/>
  <c r="BL9" i="25"/>
  <c r="BL41" i="25"/>
  <c r="BK9" i="25"/>
  <c r="BK40" i="25"/>
  <c r="BJ9" i="25"/>
  <c r="BI9" i="25"/>
  <c r="BH9" i="25"/>
  <c r="BG9" i="25"/>
  <c r="BF9" i="25"/>
  <c r="BE9" i="25"/>
  <c r="BE41" i="25"/>
  <c r="BD9" i="25"/>
  <c r="BD40" i="25"/>
  <c r="BC9" i="25"/>
  <c r="BC41" i="25"/>
  <c r="BB9" i="25"/>
  <c r="BB40" i="25"/>
  <c r="BA9" i="25"/>
  <c r="BA41" i="25"/>
  <c r="AZ9" i="25"/>
  <c r="AZ40" i="25"/>
  <c r="AY9" i="25"/>
  <c r="AY41" i="25"/>
  <c r="AX9" i="25"/>
  <c r="AX40" i="25"/>
  <c r="AW9" i="25"/>
  <c r="AW41" i="25"/>
  <c r="AV9" i="25"/>
  <c r="AV40" i="25"/>
  <c r="AU9" i="25"/>
  <c r="AU41" i="25"/>
  <c r="AT9" i="25"/>
  <c r="AT40" i="25"/>
  <c r="BN8" i="25"/>
  <c r="BM8" i="25"/>
  <c r="BM38" i="25"/>
  <c r="BL8" i="25"/>
  <c r="BK8" i="25"/>
  <c r="BJ8" i="25"/>
  <c r="BI8" i="25"/>
  <c r="BH8" i="25"/>
  <c r="BH39" i="25"/>
  <c r="BG8" i="25"/>
  <c r="BF8" i="25"/>
  <c r="BE8" i="25"/>
  <c r="BE39" i="25"/>
  <c r="BD8" i="25"/>
  <c r="BD38" i="25"/>
  <c r="BC8" i="25"/>
  <c r="BC39" i="25"/>
  <c r="BB8" i="25"/>
  <c r="BB38" i="25"/>
  <c r="BA8" i="25"/>
  <c r="BA39" i="25"/>
  <c r="AZ8" i="25"/>
  <c r="AZ38" i="25"/>
  <c r="AY8" i="25"/>
  <c r="AY39" i="25"/>
  <c r="AX8" i="25"/>
  <c r="AX38" i="25"/>
  <c r="AW8" i="25"/>
  <c r="AW39" i="25"/>
  <c r="AV8" i="25"/>
  <c r="AV38" i="25"/>
  <c r="AU8" i="25"/>
  <c r="AU39" i="25"/>
  <c r="AT8" i="25"/>
  <c r="AT38" i="25"/>
  <c r="BF38" i="25"/>
  <c r="BN38" i="25"/>
  <c r="BI41" i="25"/>
  <c r="BM41" i="25"/>
  <c r="BH42" i="25"/>
  <c r="BL42" i="25"/>
  <c r="BG43" i="25"/>
  <c r="BK43" i="25"/>
  <c r="BF44" i="25"/>
  <c r="BJ44" i="25"/>
  <c r="BN44" i="25"/>
  <c r="BI47" i="25"/>
  <c r="BM47" i="25"/>
  <c r="AV48" i="25"/>
  <c r="AV49" i="25"/>
  <c r="AZ48" i="25"/>
  <c r="AZ49" i="25"/>
  <c r="BD48" i="25"/>
  <c r="BD49" i="25"/>
  <c r="BH48" i="25"/>
  <c r="BH49" i="25"/>
  <c r="BL48" i="25"/>
  <c r="BL49" i="25"/>
  <c r="BG51" i="25"/>
  <c r="BG50" i="25"/>
  <c r="BK51" i="25"/>
  <c r="BK50" i="25"/>
  <c r="BF52" i="25"/>
  <c r="BJ52" i="25"/>
  <c r="BN52" i="25"/>
  <c r="BA64" i="25"/>
  <c r="BI64" i="25"/>
  <c r="BH56" i="25"/>
  <c r="BL56" i="25"/>
  <c r="AX39" i="25"/>
  <c r="BF39" i="25"/>
  <c r="BN39" i="25"/>
  <c r="BA40" i="25"/>
  <c r="BI40" i="25"/>
  <c r="AT45" i="25"/>
  <c r="BJ45" i="25"/>
  <c r="BE46" i="25"/>
  <c r="BH58" i="25"/>
  <c r="BC59" i="25"/>
  <c r="BG39" i="25"/>
  <c r="BK39" i="25"/>
  <c r="BF40" i="25"/>
  <c r="BJ40" i="25"/>
  <c r="BN40" i="25"/>
  <c r="BG45" i="25"/>
  <c r="BK45" i="25"/>
  <c r="AT46" i="25"/>
  <c r="AT47" i="25"/>
  <c r="AX46" i="25"/>
  <c r="AX47" i="25"/>
  <c r="BB46" i="25"/>
  <c r="BB47" i="25"/>
  <c r="BF46" i="25"/>
  <c r="BF47" i="25"/>
  <c r="BJ46" i="25"/>
  <c r="BJ47" i="25"/>
  <c r="BN46" i="25"/>
  <c r="BN47" i="25"/>
  <c r="AW49" i="25"/>
  <c r="AW48" i="25"/>
  <c r="BA49" i="25"/>
  <c r="BA48" i="25"/>
  <c r="BE49" i="25"/>
  <c r="BE48" i="25"/>
  <c r="BI49" i="25"/>
  <c r="BI48" i="25"/>
  <c r="BM49" i="25"/>
  <c r="BM48" i="25"/>
  <c r="BH50" i="25"/>
  <c r="AT64" i="25"/>
  <c r="AX64" i="25"/>
  <c r="BB64" i="25"/>
  <c r="AV59" i="25"/>
  <c r="AZ59" i="25"/>
  <c r="BD59" i="25"/>
  <c r="BH59" i="25"/>
  <c r="BL59" i="25"/>
  <c r="AU31" i="25"/>
  <c r="AY31" i="25"/>
  <c r="BC31" i="25"/>
  <c r="AW38" i="25"/>
  <c r="BE38" i="25"/>
  <c r="AZ39" i="25"/>
  <c r="AU40" i="25"/>
  <c r="BC40" i="25"/>
  <c r="AX41" i="25"/>
  <c r="BF41" i="25"/>
  <c r="BN41" i="25"/>
  <c r="AY44" i="25"/>
  <c r="BG44" i="25"/>
  <c r="AX45" i="25"/>
  <c r="BN45" i="25"/>
  <c r="BI46" i="25"/>
  <c r="BD47" i="25"/>
  <c r="AY48" i="25"/>
  <c r="AT49" i="25"/>
  <c r="BF53" i="25"/>
  <c r="AV58" i="25"/>
  <c r="BL58" i="25"/>
  <c r="BG59" i="25"/>
  <c r="BJ38" i="25"/>
  <c r="BH38" i="25"/>
  <c r="BL38" i="25"/>
  <c r="BG41" i="25"/>
  <c r="BK41" i="25"/>
  <c r="BF42" i="25"/>
  <c r="BJ42" i="25"/>
  <c r="BN42" i="25"/>
  <c r="BI43" i="25"/>
  <c r="BM43" i="25"/>
  <c r="AV44" i="25"/>
  <c r="AV45" i="25"/>
  <c r="AZ45" i="25"/>
  <c r="AZ44" i="25"/>
  <c r="BD44" i="25"/>
  <c r="BD45" i="25"/>
  <c r="BH45" i="25"/>
  <c r="BH44" i="25"/>
  <c r="BL44" i="25"/>
  <c r="BL45" i="25"/>
  <c r="AU47" i="25"/>
  <c r="AU46" i="25"/>
  <c r="AY47" i="25"/>
  <c r="AY46" i="25"/>
  <c r="BC47" i="25"/>
  <c r="BC46" i="25"/>
  <c r="BG47" i="25"/>
  <c r="BG46" i="25"/>
  <c r="BK47" i="25"/>
  <c r="BK46" i="25"/>
  <c r="BF48" i="25"/>
  <c r="BJ48" i="25"/>
  <c r="BN48" i="25"/>
  <c r="BH52" i="25"/>
  <c r="BH53" i="25"/>
  <c r="BF56" i="25"/>
  <c r="BF64" i="25"/>
  <c r="BJ56" i="25"/>
  <c r="BJ64" i="25"/>
  <c r="BN56" i="25"/>
  <c r="BN64" i="25"/>
  <c r="AW58" i="25"/>
  <c r="AW59" i="25"/>
  <c r="BA58" i="25"/>
  <c r="BA59" i="25"/>
  <c r="BE58" i="25"/>
  <c r="BE59" i="25"/>
  <c r="BI58" i="25"/>
  <c r="BI59" i="25"/>
  <c r="BM58" i="25"/>
  <c r="BM59" i="25"/>
  <c r="AV31" i="25"/>
  <c r="AZ31" i="25"/>
  <c r="BD31" i="25"/>
  <c r="AT39" i="25"/>
  <c r="BB39" i="25"/>
  <c r="BJ39" i="25"/>
  <c r="AW40" i="25"/>
  <c r="BE40" i="25"/>
  <c r="BM40" i="25"/>
  <c r="BB45" i="25"/>
  <c r="AW46" i="25"/>
  <c r="BM46" i="25"/>
  <c r="AX49" i="25"/>
  <c r="BN49" i="25"/>
  <c r="BJ53" i="25"/>
  <c r="AZ58" i="25"/>
  <c r="AU59" i="25"/>
  <c r="BK59" i="25"/>
  <c r="BI39" i="25"/>
  <c r="BM39" i="25"/>
  <c r="BH40" i="25"/>
  <c r="BL40" i="25"/>
  <c r="BI45" i="25"/>
  <c r="BM45" i="25"/>
  <c r="BM44" i="25"/>
  <c r="BH46" i="25"/>
  <c r="BL46" i="25"/>
  <c r="BG49" i="25"/>
  <c r="BK49" i="25"/>
  <c r="BF50" i="25"/>
  <c r="BF51" i="25"/>
  <c r="BJ50" i="25"/>
  <c r="BN50" i="25"/>
  <c r="BN51" i="25"/>
  <c r="BI53" i="25"/>
  <c r="BM53" i="25"/>
  <c r="BM52" i="25"/>
  <c r="AV64" i="25"/>
  <c r="AZ64" i="25"/>
  <c r="BD64" i="25"/>
  <c r="BH64" i="25"/>
  <c r="BL64" i="25"/>
  <c r="BG56" i="25"/>
  <c r="BG64" i="25"/>
  <c r="BK56" i="25"/>
  <c r="BK64" i="25"/>
  <c r="AT59" i="25"/>
  <c r="AT58" i="25"/>
  <c r="AX59" i="25"/>
  <c r="AX58" i="25"/>
  <c r="BB59" i="25"/>
  <c r="BB58" i="25"/>
  <c r="BF59" i="25"/>
  <c r="BF58" i="25"/>
  <c r="BJ59" i="25"/>
  <c r="BJ58" i="25"/>
  <c r="BN59" i="25"/>
  <c r="BN58" i="25"/>
  <c r="AW31" i="25"/>
  <c r="BA31" i="25"/>
  <c r="BE31" i="25"/>
  <c r="AV61" i="25"/>
  <c r="AV60" i="25"/>
  <c r="AZ60" i="25"/>
  <c r="BD61" i="25"/>
  <c r="BD60" i="25"/>
  <c r="BA38" i="25"/>
  <c r="BI38" i="25"/>
  <c r="AV39" i="25"/>
  <c r="BD39" i="25"/>
  <c r="BL39" i="25"/>
  <c r="AY40" i="25"/>
  <c r="BG40" i="25"/>
  <c r="AT41" i="25"/>
  <c r="BB41" i="25"/>
  <c r="BJ41" i="25"/>
  <c r="AU44" i="25"/>
  <c r="BC44" i="25"/>
  <c r="BK44" i="25"/>
  <c r="BF45" i="25"/>
  <c r="BA46" i="25"/>
  <c r="AV47" i="25"/>
  <c r="BL47" i="25"/>
  <c r="BG48" i="25"/>
  <c r="BB49" i="25"/>
  <c r="BN53" i="25"/>
  <c r="BD58" i="25"/>
  <c r="AY59" i="25"/>
  <c r="AY60" i="25"/>
  <c r="BC60" i="25"/>
  <c r="AU61" i="25"/>
  <c r="BC61" i="25"/>
  <c r="BG61" i="25"/>
  <c r="DR8" i="20"/>
  <c r="DQ8" i="20"/>
  <c r="DR6" i="20"/>
  <c r="DQ6" i="20"/>
  <c r="DP8" i="20"/>
  <c r="DP6" i="20"/>
  <c r="AF110" i="19"/>
  <c r="AF109" i="19"/>
  <c r="AF108" i="19"/>
  <c r="AF33" i="19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64" i="19"/>
  <c r="AF19" i="19"/>
  <c r="AF60" i="19"/>
  <c r="AF59" i="19"/>
  <c r="AF14" i="19"/>
  <c r="AF58" i="19"/>
  <c r="AF57" i="19"/>
  <c r="AF56" i="19"/>
  <c r="AF55" i="19"/>
  <c r="AF12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/>
  <c r="DO6" i="20"/>
  <c r="FX171" i="29"/>
  <c r="FX160" i="29"/>
  <c r="FX190" i="29"/>
  <c r="FX113" i="29"/>
  <c r="FX159" i="29"/>
  <c r="FX174" i="29"/>
  <c r="FX158" i="29"/>
  <c r="FX188" i="29"/>
  <c r="FX111" i="29"/>
  <c r="FX157" i="29"/>
  <c r="FX187" i="29"/>
  <c r="FX110" i="29"/>
  <c r="FX156" i="29"/>
  <c r="FX186" i="29"/>
  <c r="FX109" i="29"/>
  <c r="FX155" i="29"/>
  <c r="FX170" i="29"/>
  <c r="FX154" i="29"/>
  <c r="FX184" i="29"/>
  <c r="FX107" i="29"/>
  <c r="FX153" i="29"/>
  <c r="FX183" i="29"/>
  <c r="FX106" i="29"/>
  <c r="FX152" i="29"/>
  <c r="FX182" i="29"/>
  <c r="FX105" i="29"/>
  <c r="FX151" i="29"/>
  <c r="FX166" i="29"/>
  <c r="FX150" i="29"/>
  <c r="FX180" i="29"/>
  <c r="FX103" i="29"/>
  <c r="FX149" i="29"/>
  <c r="FX148" i="29"/>
  <c r="FX178" i="29"/>
  <c r="FX97" i="29"/>
  <c r="FX205" i="29"/>
  <c r="FX96" i="29"/>
  <c r="FX204" i="29"/>
  <c r="FX95" i="29"/>
  <c r="FX203" i="29"/>
  <c r="FX94" i="29"/>
  <c r="FX202" i="29"/>
  <c r="FX93" i="29"/>
  <c r="FX201" i="29"/>
  <c r="FX92" i="29"/>
  <c r="FX200" i="29"/>
  <c r="FX91" i="29"/>
  <c r="FX199" i="29"/>
  <c r="FX90" i="29"/>
  <c r="FX198" i="29"/>
  <c r="FX89" i="29"/>
  <c r="FX197" i="29"/>
  <c r="FX88" i="29"/>
  <c r="FX196" i="29"/>
  <c r="FX87" i="29"/>
  <c r="FX195" i="29"/>
  <c r="FX86" i="29"/>
  <c r="FX194" i="29"/>
  <c r="FX85" i="29"/>
  <c r="FX68" i="29"/>
  <c r="FX67" i="29"/>
  <c r="FX66" i="29"/>
  <c r="FX65" i="29"/>
  <c r="FX64" i="29"/>
  <c r="FX51" i="29"/>
  <c r="FX50" i="29"/>
  <c r="FX189" i="29"/>
  <c r="FX112" i="29"/>
  <c r="FX175" i="29"/>
  <c r="FX54" i="29"/>
  <c r="FX163" i="29"/>
  <c r="FX57" i="29"/>
  <c r="FX181" i="29"/>
  <c r="FX104" i="29"/>
  <c r="FX167" i="29"/>
  <c r="FX185" i="29"/>
  <c r="FX108" i="29"/>
  <c r="FX193" i="29"/>
  <c r="FX206" i="29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/>
  <c r="FX58" i="29"/>
  <c r="FX61" i="29"/>
  <c r="FX60" i="29"/>
  <c r="FX72" i="29"/>
  <c r="FX102" i="29"/>
  <c r="FX114" i="29"/>
  <c r="FX75" i="29"/>
  <c r="FX73" i="29"/>
  <c r="FX74" i="29"/>
  <c r="GF12" i="15"/>
  <c r="GF11" i="15"/>
  <c r="BH32" i="25"/>
  <c r="BH60" i="25" s="1"/>
  <c r="BH34" i="25"/>
  <c r="BI32" i="25"/>
  <c r="BI34" i="25"/>
  <c r="CZ23" i="11"/>
  <c r="CZ14" i="11"/>
  <c r="CZ18" i="11"/>
  <c r="CZ8" i="11"/>
  <c r="CZ7" i="11"/>
  <c r="CZ19" i="11"/>
  <c r="BJ60" i="25"/>
  <c r="BI61" i="25"/>
  <c r="BH61" i="25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AO29" i="25"/>
  <c r="AN29" i="25"/>
  <c r="AM29" i="25"/>
  <c r="AL29" i="25"/>
  <c r="AO16" i="25"/>
  <c r="AO52" i="25" s="1"/>
  <c r="AN16" i="25"/>
  <c r="AM16" i="25"/>
  <c r="AL16" i="25"/>
  <c r="AO15" i="25"/>
  <c r="AO50" i="25" s="1"/>
  <c r="AN15" i="25"/>
  <c r="AM15" i="25"/>
  <c r="AL15" i="25"/>
  <c r="AO14" i="25"/>
  <c r="AN14" i="25"/>
  <c r="AM14" i="25"/>
  <c r="AL14" i="25"/>
  <c r="AO13" i="25"/>
  <c r="AN13" i="25"/>
  <c r="AM13" i="25"/>
  <c r="AL13" i="25"/>
  <c r="AO12" i="25"/>
  <c r="AN12" i="25"/>
  <c r="AM12" i="25"/>
  <c r="AL12" i="25"/>
  <c r="AO11" i="25"/>
  <c r="AN11" i="25"/>
  <c r="AM11" i="25"/>
  <c r="AL11" i="25"/>
  <c r="AO10" i="25"/>
  <c r="AN10" i="25"/>
  <c r="AM10" i="25"/>
  <c r="AL10" i="25"/>
  <c r="AO9" i="25"/>
  <c r="AN9" i="25"/>
  <c r="AM9" i="25"/>
  <c r="AL9" i="25"/>
  <c r="AO8" i="25"/>
  <c r="AN8" i="25"/>
  <c r="AM8" i="25"/>
  <c r="AL8" i="25"/>
  <c r="AG32" i="25"/>
  <c r="AG60" i="25" s="1"/>
  <c r="AF32" i="25"/>
  <c r="AE32" i="25"/>
  <c r="AE61" i="25" s="1"/>
  <c r="AD32" i="25"/>
  <c r="AC32" i="25"/>
  <c r="AD61" i="25" s="1"/>
  <c r="AB32" i="25"/>
  <c r="AA32" i="25"/>
  <c r="AA60" i="25" s="1"/>
  <c r="Z32" i="25"/>
  <c r="Y32" i="25"/>
  <c r="Y61" i="25" s="1"/>
  <c r="X32" i="25"/>
  <c r="W32" i="25"/>
  <c r="W60" i="25" s="1"/>
  <c r="V32" i="25"/>
  <c r="U32" i="25"/>
  <c r="T32" i="25"/>
  <c r="S32" i="25"/>
  <c r="S61" i="25" s="1"/>
  <c r="R32" i="25"/>
  <c r="Q32" i="25"/>
  <c r="R61" i="25" s="1"/>
  <c r="P32" i="25"/>
  <c r="O32" i="25"/>
  <c r="O61" i="25" s="1"/>
  <c r="N32" i="25"/>
  <c r="M32" i="25"/>
  <c r="M60" i="25" s="1"/>
  <c r="L32" i="25"/>
  <c r="K32" i="25"/>
  <c r="K60" i="25" s="1"/>
  <c r="J32" i="25"/>
  <c r="I32" i="25"/>
  <c r="J61" i="25" s="1"/>
  <c r="H32" i="25"/>
  <c r="G32" i="25"/>
  <c r="AH32" i="25"/>
  <c r="AI32" i="25"/>
  <c r="AI61" i="25" s="1"/>
  <c r="AJ32" i="25"/>
  <c r="AK32" i="25"/>
  <c r="AK61" i="25" s="1"/>
  <c r="AL32" i="25"/>
  <c r="AM32" i="25"/>
  <c r="AN32" i="25"/>
  <c r="AO32" i="25"/>
  <c r="AP32" i="25"/>
  <c r="AQ32" i="25"/>
  <c r="AQ61" i="25" s="1"/>
  <c r="AS32" i="25"/>
  <c r="BA2" i="25"/>
  <c r="AZ2" i="25"/>
  <c r="AY2" i="25"/>
  <c r="AX2" i="25"/>
  <c r="AW2" i="25"/>
  <c r="AV2" i="25"/>
  <c r="AU2" i="25"/>
  <c r="AS34" i="25"/>
  <c r="AS33" i="25"/>
  <c r="AS30" i="25"/>
  <c r="AS21" i="25"/>
  <c r="AS20" i="25"/>
  <c r="AS19" i="25"/>
  <c r="AS18" i="25"/>
  <c r="AS16" i="25"/>
  <c r="AS15" i="25"/>
  <c r="AS14" i="25"/>
  <c r="AS13" i="25"/>
  <c r="AS12" i="25"/>
  <c r="AS11" i="25"/>
  <c r="AS10" i="25"/>
  <c r="AS9" i="25"/>
  <c r="AS8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N18" i="25"/>
  <c r="AO18" i="25"/>
  <c r="AN19" i="25"/>
  <c r="AO19" i="25"/>
  <c r="AR34" i="25"/>
  <c r="AQ34" i="25"/>
  <c r="AP34" i="25"/>
  <c r="AO34" i="25"/>
  <c r="AN34" i="25"/>
  <c r="AR33" i="25"/>
  <c r="AQ33" i="25"/>
  <c r="AP33" i="25"/>
  <c r="AO33" i="25"/>
  <c r="AN33" i="25"/>
  <c r="AR30" i="25"/>
  <c r="AQ30" i="25"/>
  <c r="AP30" i="25"/>
  <c r="AO30" i="25"/>
  <c r="AN30" i="25"/>
  <c r="AR29" i="25"/>
  <c r="AQ29" i="25"/>
  <c r="AP29" i="25"/>
  <c r="AR21" i="25"/>
  <c r="AQ21" i="25"/>
  <c r="AP21" i="25"/>
  <c r="AO21" i="25"/>
  <c r="AN21" i="25"/>
  <c r="AR20" i="25"/>
  <c r="AQ20" i="25"/>
  <c r="AP20" i="25"/>
  <c r="AO20" i="25"/>
  <c r="AN20" i="25"/>
  <c r="AR19" i="25"/>
  <c r="AQ19" i="25"/>
  <c r="AP19" i="25"/>
  <c r="AR18" i="25"/>
  <c r="AQ18" i="25"/>
  <c r="AP18" i="25"/>
  <c r="AR16" i="25"/>
  <c r="AR53" i="25" s="1"/>
  <c r="AQ16" i="25"/>
  <c r="AP16" i="25"/>
  <c r="AR15" i="25"/>
  <c r="AQ15" i="25"/>
  <c r="BC51" i="25" s="1"/>
  <c r="AP15" i="25"/>
  <c r="AP50" i="25" s="1"/>
  <c r="AR14" i="25"/>
  <c r="AQ14" i="25"/>
  <c r="AP14" i="25"/>
  <c r="AR13" i="25"/>
  <c r="AQ13" i="25"/>
  <c r="AP13" i="25"/>
  <c r="AR12" i="25"/>
  <c r="AQ12" i="25"/>
  <c r="AP12" i="25"/>
  <c r="AR11" i="25"/>
  <c r="AQ11" i="25"/>
  <c r="AP11" i="25"/>
  <c r="AR10" i="25"/>
  <c r="AQ10" i="25"/>
  <c r="AP10" i="25"/>
  <c r="AR9" i="25"/>
  <c r="AQ9" i="25"/>
  <c r="AP9" i="25"/>
  <c r="AR8" i="25"/>
  <c r="AQ8" i="25"/>
  <c r="AP8" i="25"/>
  <c r="AS29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AM30" i="25"/>
  <c r="AL30" i="25"/>
  <c r="AK30" i="25"/>
  <c r="AJ30" i="25"/>
  <c r="AI30" i="25"/>
  <c r="AH30" i="25"/>
  <c r="AG30" i="25"/>
  <c r="AG31" i="25"/>
  <c r="AF30" i="25"/>
  <c r="AE30" i="25"/>
  <c r="AD30" i="25"/>
  <c r="AC30" i="25"/>
  <c r="AC58" i="25"/>
  <c r="AB30" i="25"/>
  <c r="AA30" i="25"/>
  <c r="Z30" i="25"/>
  <c r="Y30" i="25"/>
  <c r="X30" i="25"/>
  <c r="W30" i="25"/>
  <c r="V30" i="25"/>
  <c r="U30" i="25"/>
  <c r="U59" i="25"/>
  <c r="T30" i="25"/>
  <c r="S30" i="25"/>
  <c r="R30" i="25"/>
  <c r="Q30" i="25"/>
  <c r="Q58" i="25"/>
  <c r="P30" i="25"/>
  <c r="O30" i="25"/>
  <c r="N30" i="25"/>
  <c r="M30" i="25"/>
  <c r="L30" i="25"/>
  <c r="K30" i="25"/>
  <c r="J30" i="25"/>
  <c r="I30" i="25"/>
  <c r="H30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AK16" i="25"/>
  <c r="AJ16" i="25"/>
  <c r="AI16" i="25"/>
  <c r="AI53" i="25" s="1"/>
  <c r="AH16" i="25"/>
  <c r="AG16" i="25"/>
  <c r="AF16" i="25"/>
  <c r="AF53" i="25" s="1"/>
  <c r="AE16" i="25"/>
  <c r="AE53" i="25" s="1"/>
  <c r="AD16" i="25"/>
  <c r="AC16" i="25"/>
  <c r="AB16" i="25"/>
  <c r="AA16" i="25"/>
  <c r="Z16" i="25"/>
  <c r="Y16" i="25"/>
  <c r="X16" i="25"/>
  <c r="W16" i="25"/>
  <c r="V16" i="25"/>
  <c r="V53" i="25" s="1"/>
  <c r="U16" i="25"/>
  <c r="T16" i="25"/>
  <c r="S16" i="25"/>
  <c r="S53" i="25" s="1"/>
  <c r="AE52" i="25"/>
  <c r="R16" i="25"/>
  <c r="Q16" i="25"/>
  <c r="AC53" i="25" s="1"/>
  <c r="P16" i="25"/>
  <c r="AB53" i="25" s="1"/>
  <c r="O16" i="25"/>
  <c r="AA53" i="25" s="1"/>
  <c r="N16" i="25"/>
  <c r="M16" i="25"/>
  <c r="L16" i="25"/>
  <c r="K16" i="25"/>
  <c r="J16" i="25"/>
  <c r="I16" i="25"/>
  <c r="H16" i="25"/>
  <c r="T53" i="25" s="1"/>
  <c r="AK15" i="25"/>
  <c r="AJ15" i="25"/>
  <c r="AI15" i="25"/>
  <c r="AH15" i="25"/>
  <c r="AG15" i="25"/>
  <c r="AF15" i="25"/>
  <c r="AF50" i="25" s="1"/>
  <c r="AE15" i="25"/>
  <c r="AD15" i="25"/>
  <c r="AD51" i="25" s="1"/>
  <c r="AC15" i="25"/>
  <c r="AB15" i="25"/>
  <c r="AA15" i="25"/>
  <c r="AA50" i="25" s="1"/>
  <c r="Z15" i="25"/>
  <c r="Z51" i="25" s="1"/>
  <c r="Y15" i="25"/>
  <c r="AK50" i="25"/>
  <c r="X15" i="25"/>
  <c r="W15" i="25"/>
  <c r="V15" i="25"/>
  <c r="U15" i="25"/>
  <c r="T15" i="25"/>
  <c r="S15" i="25"/>
  <c r="R15" i="25"/>
  <c r="Q15" i="25"/>
  <c r="AC50" i="25" s="1"/>
  <c r="AC51" i="25"/>
  <c r="P15" i="25"/>
  <c r="O15" i="25"/>
  <c r="N15" i="25"/>
  <c r="M15" i="25"/>
  <c r="Y50" i="25" s="1"/>
  <c r="L15" i="25"/>
  <c r="X50" i="25" s="1"/>
  <c r="K15" i="25"/>
  <c r="J15" i="25"/>
  <c r="V50" i="25" s="1"/>
  <c r="I15" i="25"/>
  <c r="U51" i="25"/>
  <c r="H15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AL49" i="25"/>
  <c r="Y14" i="25"/>
  <c r="X14" i="25"/>
  <c r="W14" i="25"/>
  <c r="V14" i="25"/>
  <c r="U14" i="25"/>
  <c r="T14" i="25"/>
  <c r="S14" i="25"/>
  <c r="R14" i="25"/>
  <c r="AD49" i="25"/>
  <c r="Q14" i="25"/>
  <c r="P14" i="25"/>
  <c r="O14" i="25"/>
  <c r="N14" i="25"/>
  <c r="M14" i="25"/>
  <c r="L14" i="25"/>
  <c r="K14" i="25"/>
  <c r="J14" i="25"/>
  <c r="I14" i="25"/>
  <c r="H14" i="25"/>
  <c r="AK13" i="25"/>
  <c r="AJ13" i="25"/>
  <c r="AI13" i="25"/>
  <c r="AH13" i="25"/>
  <c r="AG13" i="25"/>
  <c r="AF13" i="25"/>
  <c r="AE13" i="25"/>
  <c r="AD13" i="25"/>
  <c r="AC13" i="25"/>
  <c r="AB13" i="25"/>
  <c r="AN46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AB46" i="25"/>
  <c r="O13" i="25"/>
  <c r="N13" i="25"/>
  <c r="M13" i="25"/>
  <c r="Y47" i="25"/>
  <c r="L13" i="25"/>
  <c r="K13" i="25"/>
  <c r="J13" i="25"/>
  <c r="I13" i="25"/>
  <c r="H13" i="25"/>
  <c r="T46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Z45" i="25"/>
  <c r="M12" i="25"/>
  <c r="L12" i="25"/>
  <c r="X44" i="25"/>
  <c r="K12" i="25"/>
  <c r="W45" i="25"/>
  <c r="J12" i="25"/>
  <c r="I12" i="25"/>
  <c r="H12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AJ42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W42" i="25"/>
  <c r="J10" i="25"/>
  <c r="I10" i="25"/>
  <c r="H10" i="25"/>
  <c r="T42" i="25"/>
  <c r="AK9" i="25"/>
  <c r="AJ9" i="25"/>
  <c r="AI9" i="25"/>
  <c r="AH9" i="25"/>
  <c r="AG9" i="25"/>
  <c r="AF9" i="25"/>
  <c r="AE9" i="25"/>
  <c r="AD9" i="25"/>
  <c r="AC9" i="25"/>
  <c r="AB9" i="25"/>
  <c r="AN41" i="25"/>
  <c r="AA9" i="25"/>
  <c r="Z9" i="25"/>
  <c r="Y9" i="25"/>
  <c r="AK40" i="25"/>
  <c r="X9" i="25"/>
  <c r="W9" i="25"/>
  <c r="V9" i="25"/>
  <c r="AH40" i="25"/>
  <c r="U9" i="25"/>
  <c r="T9" i="25"/>
  <c r="S9" i="25"/>
  <c r="R9" i="25"/>
  <c r="Q9" i="25"/>
  <c r="AC41" i="25"/>
  <c r="P9" i="25"/>
  <c r="O9" i="25"/>
  <c r="N9" i="25"/>
  <c r="M9" i="25"/>
  <c r="L9" i="25"/>
  <c r="K9" i="25"/>
  <c r="J9" i="25"/>
  <c r="I9" i="25"/>
  <c r="H9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I38" i="25"/>
  <c r="V8" i="25"/>
  <c r="U8" i="25"/>
  <c r="T8" i="25"/>
  <c r="AF39" i="25"/>
  <c r="S8" i="25"/>
  <c r="R8" i="25"/>
  <c r="Q8" i="25"/>
  <c r="P8" i="25"/>
  <c r="O8" i="25"/>
  <c r="N8" i="25"/>
  <c r="M8" i="25"/>
  <c r="L8" i="25"/>
  <c r="X38" i="25"/>
  <c r="K8" i="25"/>
  <c r="J8" i="25"/>
  <c r="I8" i="25"/>
  <c r="H8" i="25"/>
  <c r="G33" i="25"/>
  <c r="G15" i="25"/>
  <c r="G11" i="25"/>
  <c r="S43" i="25"/>
  <c r="G9" i="25"/>
  <c r="G30" i="25"/>
  <c r="G29" i="25"/>
  <c r="G21" i="25"/>
  <c r="G20" i="25"/>
  <c r="G19" i="25"/>
  <c r="G18" i="25"/>
  <c r="G16" i="25"/>
  <c r="G14" i="25"/>
  <c r="G13" i="25"/>
  <c r="G10" i="25"/>
  <c r="G12" i="25"/>
  <c r="G8" i="25"/>
  <c r="W52" i="25"/>
  <c r="AI46" i="25"/>
  <c r="AG29" i="25"/>
  <c r="AJ29" i="25"/>
  <c r="AK29" i="25"/>
  <c r="AI29" i="25"/>
  <c r="AH29" i="25"/>
  <c r="AT61" i="25"/>
  <c r="AU53" i="25"/>
  <c r="BD52" i="25"/>
  <c r="BD53" i="25"/>
  <c r="AX52" i="25"/>
  <c r="AX53" i="25"/>
  <c r="AV52" i="25"/>
  <c r="AV53" i="25"/>
  <c r="AY51" i="25"/>
  <c r="AY50" i="25"/>
  <c r="AU51" i="25"/>
  <c r="AU50" i="25"/>
  <c r="AW52" i="25"/>
  <c r="BB53" i="25"/>
  <c r="BB52" i="25"/>
  <c r="AV50" i="25"/>
  <c r="BB50" i="25"/>
  <c r="BE53" i="25"/>
  <c r="Z42" i="25"/>
  <c r="AO51" i="25"/>
  <c r="AM53" i="25"/>
  <c r="AG47" i="25"/>
  <c r="T41" i="25"/>
  <c r="AL40" i="25"/>
  <c r="AE38" i="25"/>
  <c r="Z48" i="25"/>
  <c r="AA48" i="25"/>
  <c r="AG51" i="25"/>
  <c r="W53" i="25"/>
  <c r="AG50" i="25"/>
  <c r="S52" i="25"/>
  <c r="Z50" i="25"/>
  <c r="AI39" i="25"/>
  <c r="AI45" i="25"/>
  <c r="AI49" i="25"/>
  <c r="AA42" i="25"/>
  <c r="U43" i="25"/>
  <c r="W44" i="25"/>
  <c r="AC47" i="25"/>
  <c r="AK46" i="25"/>
  <c r="AQ48" i="25"/>
  <c r="AF46" i="25"/>
  <c r="V39" i="25"/>
  <c r="Z44" i="25"/>
  <c r="AH49" i="25"/>
  <c r="AK47" i="25"/>
  <c r="AP41" i="25"/>
  <c r="AN44" i="25"/>
  <c r="AP46" i="25"/>
  <c r="AN48" i="25"/>
  <c r="AM38" i="25"/>
  <c r="AM45" i="25"/>
  <c r="AM48" i="25"/>
  <c r="Z38" i="25"/>
  <c r="T40" i="25"/>
  <c r="T43" i="25"/>
  <c r="S45" i="25"/>
  <c r="Z40" i="25"/>
  <c r="AJ48" i="25"/>
  <c r="AP38" i="25"/>
  <c r="T38" i="25"/>
  <c r="T39" i="25"/>
  <c r="X40" i="25"/>
  <c r="AF40" i="25"/>
  <c r="AH42" i="25"/>
  <c r="Z41" i="25"/>
  <c r="AS39" i="25"/>
  <c r="AQ45" i="25"/>
  <c r="AB39" i="25"/>
  <c r="AB38" i="25"/>
  <c r="AF38" i="25"/>
  <c r="AQ40" i="25"/>
  <c r="AO42" i="25"/>
  <c r="AS42" i="25"/>
  <c r="AM43" i="25"/>
  <c r="Y44" i="25"/>
  <c r="AO45" i="25"/>
  <c r="AK44" i="25"/>
  <c r="AJ38" i="25"/>
  <c r="T45" i="25"/>
  <c r="V47" i="25"/>
  <c r="X48" i="25"/>
  <c r="AF48" i="25"/>
  <c r="AK49" i="25"/>
  <c r="AH41" i="25"/>
  <c r="AG41" i="25"/>
  <c r="S42" i="25"/>
  <c r="AM42" i="25"/>
  <c r="AS43" i="25"/>
  <c r="AA44" i="25"/>
  <c r="U47" i="25"/>
  <c r="AC46" i="25"/>
  <c r="AE48" i="25"/>
  <c r="AL44" i="25"/>
  <c r="X45" i="25"/>
  <c r="AJ45" i="25"/>
  <c r="AJ52" i="25"/>
  <c r="X42" i="25"/>
  <c r="AD40" i="25"/>
  <c r="AJ39" i="25"/>
  <c r="V45" i="25"/>
  <c r="AD44" i="25"/>
  <c r="AF47" i="25"/>
  <c r="AH48" i="25"/>
  <c r="T52" i="25"/>
  <c r="Y39" i="25"/>
  <c r="AF45" i="25"/>
  <c r="Z47" i="25"/>
  <c r="T49" i="25"/>
  <c r="AJ49" i="25"/>
  <c r="V51" i="25"/>
  <c r="X52" i="25"/>
  <c r="AP45" i="25"/>
  <c r="U50" i="25"/>
  <c r="V40" i="25"/>
  <c r="X39" i="25"/>
  <c r="AB47" i="25"/>
  <c r="AE49" i="25"/>
  <c r="V41" i="25"/>
  <c r="AN45" i="25"/>
  <c r="X49" i="25"/>
  <c r="AR49" i="25"/>
  <c r="T48" i="25"/>
  <c r="AD41" i="25"/>
  <c r="V38" i="25"/>
  <c r="AD39" i="25"/>
  <c r="AM41" i="25"/>
  <c r="AH45" i="25"/>
  <c r="Z46" i="25"/>
  <c r="AD47" i="25"/>
  <c r="AA39" i="25"/>
  <c r="U40" i="25"/>
  <c r="AL45" i="25"/>
  <c r="AJ47" i="25"/>
  <c r="V49" i="25"/>
  <c r="L58" i="25"/>
  <c r="AJ59" i="25"/>
  <c r="AD45" i="25"/>
  <c r="AJ53" i="25"/>
  <c r="AJ41" i="25"/>
  <c r="X43" i="25"/>
  <c r="AS44" i="25"/>
  <c r="AO41" i="25"/>
  <c r="AR32" i="25"/>
  <c r="AD38" i="25"/>
  <c r="AB44" i="25"/>
  <c r="V46" i="25"/>
  <c r="AA43" i="25"/>
  <c r="AH46" i="25"/>
  <c r="AL48" i="25"/>
  <c r="AB45" i="25"/>
  <c r="AH47" i="25"/>
  <c r="AF49" i="25"/>
  <c r="AB52" i="25"/>
  <c r="X53" i="25"/>
  <c r="AN47" i="25"/>
  <c r="AB48" i="25"/>
  <c r="AF44" i="25"/>
  <c r="AD46" i="25"/>
  <c r="AL47" i="25"/>
  <c r="AB49" i="25"/>
  <c r="AF52" i="25"/>
  <c r="AN49" i="25"/>
  <c r="AP47" i="25"/>
  <c r="AM39" i="25"/>
  <c r="AJ44" i="25"/>
  <c r="T44" i="25"/>
  <c r="AL46" i="25"/>
  <c r="AG58" i="25"/>
  <c r="AQ47" i="25"/>
  <c r="AS48" i="25"/>
  <c r="AQ56" i="25"/>
  <c r="R59" i="25"/>
  <c r="S38" i="25"/>
  <c r="AI43" i="25"/>
  <c r="V59" i="25"/>
  <c r="W38" i="25"/>
  <c r="AE39" i="25"/>
  <c r="Y41" i="25"/>
  <c r="AC43" i="25"/>
  <c r="V44" i="25"/>
  <c r="X47" i="25"/>
  <c r="AJ46" i="25"/>
  <c r="V48" i="25"/>
  <c r="AB50" i="25"/>
  <c r="AR39" i="25"/>
  <c r="AR44" i="25"/>
  <c r="AS38" i="25"/>
  <c r="AS52" i="25"/>
  <c r="AH39" i="25"/>
  <c r="X41" i="25"/>
  <c r="AB40" i="25"/>
  <c r="AJ40" i="25"/>
  <c r="AI42" i="25"/>
  <c r="S46" i="25"/>
  <c r="AI47" i="25"/>
  <c r="AQ39" i="25"/>
  <c r="AR40" i="25"/>
  <c r="AR47" i="25"/>
  <c r="AP51" i="25"/>
  <c r="AQ52" i="25"/>
  <c r="AS51" i="25"/>
  <c r="S41" i="25"/>
  <c r="AC42" i="25"/>
  <c r="AG42" i="25"/>
  <c r="AF42" i="25"/>
  <c r="AE43" i="25"/>
  <c r="AL39" i="25"/>
  <c r="AN38" i="25"/>
  <c r="AN40" i="25"/>
  <c r="AE42" i="25"/>
  <c r="AE45" i="25"/>
  <c r="AI44" i="25"/>
  <c r="U46" i="25"/>
  <c r="AG46" i="25"/>
  <c r="S48" i="25"/>
  <c r="W49" i="25"/>
  <c r="AP40" i="25"/>
  <c r="AQ42" i="25"/>
  <c r="AR43" i="25"/>
  <c r="AM44" i="25"/>
  <c r="AO46" i="25"/>
  <c r="AC52" i="25"/>
  <c r="AB51" i="25"/>
  <c r="V52" i="25"/>
  <c r="AN51" i="25"/>
  <c r="AJ50" i="25"/>
  <c r="AE51" i="25"/>
  <c r="AS53" i="25"/>
  <c r="AF51" i="25"/>
  <c r="AR50" i="25"/>
  <c r="AS50" i="25"/>
  <c r="X51" i="25"/>
  <c r="AK51" i="25"/>
  <c r="AR56" i="25"/>
  <c r="Q59" i="25"/>
  <c r="AF56" i="25"/>
  <c r="K58" i="25"/>
  <c r="AA58" i="25"/>
  <c r="AI31" i="25"/>
  <c r="AJ56" i="25"/>
  <c r="Z56" i="25"/>
  <c r="AQ31" i="25"/>
  <c r="AA56" i="25"/>
  <c r="O58" i="25"/>
  <c r="AE58" i="25"/>
  <c r="AM31" i="25"/>
  <c r="P58" i="25"/>
  <c r="T59" i="25"/>
  <c r="AP58" i="25"/>
  <c r="AO56" i="25"/>
  <c r="I58" i="25"/>
  <c r="M59" i="25"/>
  <c r="Y59" i="25"/>
  <c r="AC59" i="25"/>
  <c r="AG59" i="25"/>
  <c r="AK31" i="25"/>
  <c r="AI59" i="25"/>
  <c r="AF58" i="25"/>
  <c r="AH59" i="25"/>
  <c r="AQ58" i="25"/>
  <c r="AL56" i="25"/>
  <c r="Y56" i="25"/>
  <c r="U58" i="25"/>
  <c r="X59" i="25"/>
  <c r="AJ58" i="25"/>
  <c r="H59" i="25"/>
  <c r="AK59" i="25"/>
  <c r="AC56" i="25"/>
  <c r="X56" i="25"/>
  <c r="S58" i="25"/>
  <c r="AP59" i="25"/>
  <c r="AK58" i="25"/>
  <c r="Y58" i="25"/>
  <c r="X58" i="25"/>
  <c r="AS56" i="25"/>
  <c r="AO31" i="25"/>
  <c r="U39" i="25"/>
  <c r="Y38" i="25"/>
  <c r="AC39" i="25"/>
  <c r="W40" i="25"/>
  <c r="AA40" i="25"/>
  <c r="AI41" i="25"/>
  <c r="Y42" i="25"/>
  <c r="V43" i="25"/>
  <c r="Z43" i="25"/>
  <c r="U44" i="25"/>
  <c r="Y45" i="25"/>
  <c r="AC44" i="25"/>
  <c r="AK45" i="25"/>
  <c r="W47" i="25"/>
  <c r="AA47" i="25"/>
  <c r="U49" i="25"/>
  <c r="Y49" i="25"/>
  <c r="AC49" i="25"/>
  <c r="W51" i="25"/>
  <c r="AA51" i="25"/>
  <c r="U53" i="25"/>
  <c r="Y52" i="25"/>
  <c r="AO44" i="25"/>
  <c r="AM47" i="25"/>
  <c r="AI56" i="25"/>
  <c r="AG56" i="25"/>
  <c r="AH38" i="25"/>
  <c r="Y40" i="25"/>
  <c r="W50" i="25"/>
  <c r="W48" i="25"/>
  <c r="AI40" i="25"/>
  <c r="S39" i="25"/>
  <c r="S47" i="25"/>
  <c r="AG49" i="25"/>
  <c r="S49" i="25"/>
  <c r="Y53" i="25"/>
  <c r="J58" i="25"/>
  <c r="I59" i="25"/>
  <c r="AF59" i="25"/>
  <c r="AJ31" i="25"/>
  <c r="AL41" i="25"/>
  <c r="AN31" i="25"/>
  <c r="AQ46" i="25"/>
  <c r="AN53" i="25"/>
  <c r="AB42" i="25"/>
  <c r="AG43" i="25"/>
  <c r="AK43" i="25"/>
  <c r="AO43" i="25"/>
  <c r="AF43" i="25"/>
  <c r="V56" i="25"/>
  <c r="AP56" i="25"/>
  <c r="AP39" i="25"/>
  <c r="AR42" i="25"/>
  <c r="AP44" i="25"/>
  <c r="AR48" i="25"/>
  <c r="AP31" i="25"/>
  <c r="AP61" i="25"/>
  <c r="AN50" i="25"/>
  <c r="AN56" i="25"/>
  <c r="U45" i="25"/>
  <c r="AG53" i="25"/>
  <c r="Z58" i="25"/>
  <c r="AI58" i="25"/>
  <c r="AL31" i="25"/>
  <c r="J59" i="25"/>
  <c r="AN52" i="25"/>
  <c r="AN39" i="25"/>
  <c r="AO39" i="25"/>
  <c r="AS45" i="25"/>
  <c r="W39" i="25"/>
  <c r="AQ38" i="25"/>
  <c r="U41" i="25"/>
  <c r="AC40" i="25"/>
  <c r="AG40" i="25"/>
  <c r="AK41" i="25"/>
  <c r="AD42" i="25"/>
  <c r="AB43" i="25"/>
  <c r="AH43" i="25"/>
  <c r="AA45" i="25"/>
  <c r="AQ44" i="25"/>
  <c r="Y46" i="25"/>
  <c r="AM49" i="25"/>
  <c r="AI48" i="25"/>
  <c r="Y51" i="25"/>
  <c r="AQ53" i="25"/>
  <c r="AK56" i="25"/>
  <c r="P59" i="25"/>
  <c r="T58" i="25"/>
  <c r="AB59" i="25"/>
  <c r="AQ49" i="25"/>
  <c r="AR51" i="25"/>
  <c r="AO59" i="25"/>
  <c r="AS41" i="25"/>
  <c r="AS46" i="25"/>
  <c r="Z60" i="25"/>
  <c r="AO38" i="25"/>
  <c r="AM40" i="25"/>
  <c r="AM50" i="25"/>
  <c r="AG48" i="25"/>
  <c r="AK39" i="25"/>
  <c r="S59" i="25"/>
  <c r="W41" i="25"/>
  <c r="Z59" i="25"/>
  <c r="AQ41" i="25"/>
  <c r="AS49" i="25"/>
  <c r="Z39" i="25"/>
  <c r="AB41" i="25"/>
  <c r="AR41" i="25"/>
  <c r="V42" i="25"/>
  <c r="AL42" i="25"/>
  <c r="AK42" i="25"/>
  <c r="W43" i="25"/>
  <c r="AD43" i="25"/>
  <c r="AJ43" i="25"/>
  <c r="AH44" i="25"/>
  <c r="T47" i="25"/>
  <c r="X46" i="25"/>
  <c r="AR46" i="25"/>
  <c r="AD48" i="25"/>
  <c r="T51" i="25"/>
  <c r="AJ51" i="25"/>
  <c r="W58" i="25"/>
  <c r="AM58" i="25"/>
  <c r="AP42" i="25"/>
  <c r="AQ43" i="25"/>
  <c r="AP48" i="25"/>
  <c r="AR59" i="25"/>
  <c r="AL43" i="25"/>
  <c r="AN43" i="25"/>
  <c r="AR58" i="25"/>
  <c r="AS31" i="25"/>
  <c r="AS58" i="25"/>
  <c r="AH56" i="25"/>
  <c r="AD56" i="25"/>
  <c r="T56" i="25"/>
  <c r="AB56" i="25"/>
  <c r="U56" i="25"/>
  <c r="S56" i="25"/>
  <c r="W56" i="25"/>
  <c r="AE56" i="25"/>
  <c r="AM56" i="25"/>
  <c r="AQ60" i="25"/>
  <c r="AM60" i="25"/>
  <c r="AM61" i="25"/>
  <c r="AI60" i="25"/>
  <c r="AN60" i="25"/>
  <c r="AN61" i="25"/>
  <c r="I60" i="25"/>
  <c r="I61" i="25"/>
  <c r="Q60" i="25"/>
  <c r="Q61" i="25"/>
  <c r="U61" i="25"/>
  <c r="Y60" i="25"/>
  <c r="AC61" i="25"/>
  <c r="AH61" i="25"/>
  <c r="V60" i="25"/>
  <c r="AL60" i="25"/>
  <c r="AP60" i="25"/>
  <c r="H60" i="25"/>
  <c r="H62" i="25"/>
  <c r="I62" i="25" s="1"/>
  <c r="J62" i="25" s="1"/>
  <c r="K62" i="25"/>
  <c r="L62" i="25" s="1"/>
  <c r="M62" i="25" s="1"/>
  <c r="N62" i="25" s="1"/>
  <c r="O62" i="25" s="1"/>
  <c r="P62" i="25" s="1"/>
  <c r="Q62" i="25" s="1"/>
  <c r="R62" i="25" s="1"/>
  <c r="S62" i="25" s="1"/>
  <c r="P60" i="25"/>
  <c r="T61" i="25"/>
  <c r="X61" i="25"/>
  <c r="AB61" i="25"/>
  <c r="AF60" i="25"/>
  <c r="AF62" i="25"/>
  <c r="AG62" i="25" s="1"/>
  <c r="AH62" i="25" s="1"/>
  <c r="AI62" i="25"/>
  <c r="AJ62" i="25"/>
  <c r="AK62" i="25" s="1"/>
  <c r="AL62" i="25" s="1"/>
  <c r="AM62" i="25"/>
  <c r="AN62" i="25" s="1"/>
  <c r="AO62" i="25" s="1"/>
  <c r="AP62" i="25" s="1"/>
  <c r="AQ62" i="25" s="1"/>
  <c r="AR62" i="25" s="1"/>
  <c r="AS62" i="25" s="1"/>
  <c r="AT62" i="25" s="1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BG62" i="25" s="1"/>
  <c r="BH62" i="25" s="1"/>
  <c r="BI62" i="25" s="1"/>
  <c r="BJ62" i="25" s="1"/>
  <c r="BK62" i="25" s="1"/>
  <c r="BL62" i="25" s="1"/>
  <c r="BM62" i="25" s="1"/>
  <c r="BN62" i="25" s="1"/>
  <c r="R60" i="25"/>
  <c r="K61" i="25"/>
  <c r="S60" i="25"/>
  <c r="W61" i="25"/>
  <c r="AA61" i="25"/>
  <c r="N60" i="25"/>
  <c r="AD60" i="25"/>
  <c r="AL61" i="25"/>
  <c r="U48" i="25"/>
  <c r="AG44" i="25"/>
  <c r="U38" i="25"/>
  <c r="AG39" i="25"/>
  <c r="AM46" i="25"/>
  <c r="W46" i="25"/>
  <c r="AE44" i="25"/>
  <c r="AA38" i="25"/>
  <c r="AL38" i="25"/>
  <c r="T50" i="25"/>
  <c r="AC45" i="25"/>
  <c r="V61" i="25"/>
  <c r="Z49" i="25"/>
  <c r="AL51" i="25"/>
  <c r="AG52" i="25"/>
  <c r="AA49" i="25"/>
  <c r="AK53" i="25"/>
  <c r="AD58" i="25"/>
  <c r="N58" i="25"/>
  <c r="AM59" i="25"/>
  <c r="W59" i="25"/>
  <c r="H58" i="25"/>
  <c r="M58" i="25"/>
  <c r="AB58" i="25"/>
  <c r="L59" i="25"/>
  <c r="AH31" i="25"/>
  <c r="AA41" i="25"/>
  <c r="AF41" i="25"/>
  <c r="AD59" i="25"/>
  <c r="N59" i="25"/>
  <c r="J60" i="25"/>
  <c r="AN59" i="25"/>
  <c r="AO48" i="25"/>
  <c r="AR45" i="25"/>
  <c r="AR38" i="25"/>
  <c r="AO47" i="25"/>
  <c r="AP49" i="25"/>
  <c r="AS47" i="25"/>
  <c r="AS40" i="25"/>
  <c r="AN42" i="25"/>
  <c r="AP43" i="25"/>
  <c r="AQ59" i="25"/>
  <c r="AR31" i="25"/>
  <c r="AC48" i="25"/>
  <c r="Y43" i="25"/>
  <c r="AC38" i="25"/>
  <c r="AA46" i="25"/>
  <c r="S44" i="25"/>
  <c r="S40" i="25"/>
  <c r="Z61" i="25"/>
  <c r="AK52" i="25"/>
  <c r="U52" i="25"/>
  <c r="AH58" i="25"/>
  <c r="R58" i="25"/>
  <c r="AA59" i="25"/>
  <c r="K59" i="25"/>
  <c r="AE41" i="25"/>
  <c r="AO49" i="25"/>
  <c r="AO58" i="25"/>
  <c r="AS59" i="25"/>
  <c r="AK48" i="25"/>
  <c r="U42" i="25"/>
  <c r="AK38" i="25"/>
  <c r="AE46" i="25"/>
  <c r="AE40" i="25"/>
  <c r="Y48" i="25"/>
  <c r="AG38" i="25"/>
  <c r="AE47" i="25"/>
  <c r="N61" i="25"/>
  <c r="AG45" i="25"/>
  <c r="AL58" i="25"/>
  <c r="V58" i="25"/>
  <c r="AE59" i="25"/>
  <c r="O59" i="25"/>
  <c r="AL59" i="25"/>
  <c r="AN58" i="25"/>
  <c r="AO40" i="25"/>
  <c r="AS60" i="25"/>
  <c r="AR61" i="25"/>
  <c r="AR60" i="25"/>
  <c r="G24" i="25"/>
  <c r="G27" i="25"/>
  <c r="G25" i="25"/>
  <c r="G26" i="25"/>
  <c r="G23" i="25"/>
  <c r="H24" i="25"/>
  <c r="H25" i="25"/>
  <c r="H23" i="25"/>
  <c r="H26" i="25"/>
  <c r="H27" i="25"/>
  <c r="I26" i="25"/>
  <c r="I25" i="25"/>
  <c r="I27" i="25"/>
  <c r="I23" i="25"/>
  <c r="I24" i="25"/>
  <c r="J25" i="25"/>
  <c r="J27" i="25"/>
  <c r="J26" i="25"/>
  <c r="J24" i="25"/>
  <c r="J23" i="25"/>
  <c r="K26" i="25"/>
  <c r="K27" i="25"/>
  <c r="K25" i="25"/>
  <c r="K24" i="25"/>
  <c r="K23" i="25"/>
  <c r="L27" i="25"/>
  <c r="L24" i="25"/>
  <c r="L23" i="25"/>
  <c r="L25" i="25"/>
  <c r="L26" i="25"/>
  <c r="M25" i="25"/>
  <c r="M27" i="25"/>
  <c r="M24" i="25"/>
  <c r="M26" i="25"/>
  <c r="M23" i="25"/>
  <c r="N26" i="25"/>
  <c r="N23" i="25"/>
  <c r="N24" i="25"/>
  <c r="N25" i="25"/>
  <c r="N27" i="25"/>
  <c r="O26" i="25"/>
  <c r="O24" i="25"/>
  <c r="O25" i="25"/>
  <c r="O27" i="25"/>
  <c r="O23" i="25"/>
  <c r="P24" i="25"/>
  <c r="P25" i="25"/>
  <c r="P27" i="25"/>
  <c r="P26" i="25"/>
  <c r="P23" i="25"/>
  <c r="Q24" i="25"/>
  <c r="Q23" i="25"/>
  <c r="Q26" i="25"/>
  <c r="Q25" i="25"/>
  <c r="Q27" i="25"/>
  <c r="R24" i="25"/>
  <c r="R25" i="25"/>
  <c r="R26" i="25"/>
  <c r="R23" i="25"/>
  <c r="R27" i="25"/>
  <c r="S23" i="25"/>
  <c r="S64" i="25"/>
  <c r="S26" i="25"/>
  <c r="S24" i="25"/>
  <c r="S27" i="25"/>
  <c r="S25" i="25"/>
  <c r="T25" i="25"/>
  <c r="T24" i="25"/>
  <c r="T26" i="25"/>
  <c r="T27" i="25"/>
  <c r="T23" i="25"/>
  <c r="T64" i="25"/>
  <c r="U24" i="25"/>
  <c r="U25" i="25"/>
  <c r="U27" i="25"/>
  <c r="U26" i="25"/>
  <c r="U23" i="25"/>
  <c r="U64" i="25"/>
  <c r="V26" i="25"/>
  <c r="V27" i="25"/>
  <c r="V25" i="25"/>
  <c r="V24" i="25"/>
  <c r="V23" i="25"/>
  <c r="V64" i="25"/>
  <c r="W25" i="25"/>
  <c r="W26" i="25"/>
  <c r="W27" i="25"/>
  <c r="W24" i="25"/>
  <c r="W23" i="25"/>
  <c r="W64" i="25"/>
  <c r="X27" i="25"/>
  <c r="X24" i="25"/>
  <c r="X25" i="25"/>
  <c r="X26" i="25"/>
  <c r="X23" i="25"/>
  <c r="X64" i="25"/>
  <c r="Y25" i="25"/>
  <c r="Y26" i="25"/>
  <c r="Y27" i="25"/>
  <c r="Y24" i="25"/>
  <c r="Y23" i="25"/>
  <c r="Y64" i="25"/>
  <c r="Z26" i="25"/>
  <c r="Z23" i="25"/>
  <c r="Z64" i="25"/>
  <c r="Z25" i="25"/>
  <c r="Z24" i="25"/>
  <c r="Z27" i="25"/>
  <c r="AA26" i="25"/>
  <c r="AA27" i="25"/>
  <c r="AA25" i="25"/>
  <c r="AA24" i="25"/>
  <c r="AA23" i="25"/>
  <c r="AA64" i="25"/>
  <c r="AB25" i="25"/>
  <c r="AB26" i="25"/>
  <c r="AB27" i="25"/>
  <c r="AB24" i="25"/>
  <c r="AB23" i="25"/>
  <c r="AB64" i="25"/>
  <c r="AC24" i="25"/>
  <c r="AC27" i="25"/>
  <c r="AC26" i="25"/>
  <c r="AC25" i="25"/>
  <c r="AC23" i="25"/>
  <c r="AC64" i="25"/>
  <c r="AD24" i="25"/>
  <c r="AD26" i="25"/>
  <c r="AD23" i="25"/>
  <c r="AD64" i="25"/>
  <c r="AD25" i="25"/>
  <c r="AD27" i="25"/>
  <c r="AE27" i="25"/>
  <c r="AE24" i="25"/>
  <c r="AE25" i="25"/>
  <c r="AE23" i="25"/>
  <c r="AE64" i="25"/>
  <c r="AE26" i="25"/>
  <c r="AF25" i="25"/>
  <c r="AF24" i="25"/>
  <c r="AF26" i="25"/>
  <c r="AF27" i="25"/>
  <c r="AF23" i="25"/>
  <c r="AF64" i="25"/>
  <c r="AG24" i="25"/>
  <c r="AG27" i="25"/>
  <c r="AG26" i="25"/>
  <c r="AG25" i="25"/>
  <c r="AG23" i="25"/>
  <c r="AG64" i="25"/>
  <c r="AH24" i="25"/>
  <c r="AH26" i="25"/>
  <c r="AH25" i="25"/>
  <c r="AH27" i="25"/>
  <c r="AH23" i="25"/>
  <c r="AH64" i="25"/>
  <c r="AI27" i="25"/>
  <c r="AI24" i="25"/>
  <c r="AI25" i="25"/>
  <c r="AI23" i="25"/>
  <c r="AI64" i="25"/>
  <c r="AI26" i="25"/>
  <c r="AJ27" i="25"/>
  <c r="AJ25" i="25"/>
  <c r="AJ24" i="25"/>
  <c r="AJ23" i="25"/>
  <c r="AJ64" i="25"/>
  <c r="AJ26" i="25"/>
  <c r="AK25" i="25"/>
  <c r="AK27" i="25"/>
  <c r="AK24" i="25"/>
  <c r="AK26" i="25"/>
  <c r="AK23" i="25"/>
  <c r="AK64" i="25"/>
  <c r="AL23" i="25"/>
  <c r="AL64" i="25"/>
  <c r="AL27" i="25"/>
  <c r="AL26" i="25"/>
  <c r="AL25" i="25"/>
  <c r="AL24" i="25"/>
  <c r="AM27" i="25"/>
  <c r="AM26" i="25"/>
  <c r="AM24" i="25"/>
  <c r="AM23" i="25"/>
  <c r="AM64" i="25"/>
  <c r="AM25" i="25"/>
  <c r="AN25" i="25"/>
  <c r="AN26" i="25"/>
  <c r="AN24" i="25"/>
  <c r="AN23" i="25"/>
  <c r="AN64" i="25"/>
  <c r="AN27" i="25"/>
  <c r="AO25" i="25"/>
  <c r="AO26" i="25"/>
  <c r="AO27" i="25"/>
  <c r="AO23" i="25"/>
  <c r="AO64" i="25"/>
  <c r="AO24" i="25"/>
  <c r="AP26" i="25"/>
  <c r="AP27" i="25"/>
  <c r="AP24" i="25"/>
  <c r="AP23" i="25"/>
  <c r="AP64" i="25"/>
  <c r="AP25" i="25"/>
  <c r="AQ27" i="25"/>
  <c r="AQ26" i="25"/>
  <c r="AQ25" i="25"/>
  <c r="AQ24" i="25"/>
  <c r="AQ23" i="25"/>
  <c r="AQ64" i="25"/>
  <c r="AR23" i="25"/>
  <c r="AR64" i="25"/>
  <c r="AR27" i="25"/>
  <c r="AR26" i="25"/>
  <c r="AR24" i="25"/>
  <c r="AR25" i="25"/>
  <c r="AS24" i="25"/>
  <c r="AS27" i="25"/>
  <c r="AS26" i="25"/>
  <c r="AS25" i="25"/>
  <c r="AS23" i="25"/>
  <c r="AS64" i="25"/>
  <c r="BE61" i="25" l="1"/>
  <c r="BF61" i="25"/>
  <c r="BK61" i="25"/>
  <c r="BL60" i="25"/>
  <c r="BK60" i="25"/>
  <c r="BN61" i="25"/>
  <c r="BN60" i="25"/>
  <c r="BE60" i="25"/>
  <c r="AX61" i="25"/>
  <c r="BB61" i="25"/>
  <c r="BF60" i="25"/>
  <c r="AO61" i="25"/>
  <c r="AO60" i="25"/>
  <c r="BA60" i="25"/>
  <c r="AX60" i="25"/>
  <c r="BL61" i="25"/>
  <c r="AE60" i="25"/>
  <c r="O60" i="25"/>
  <c r="L60" i="25"/>
  <c r="AK60" i="25"/>
  <c r="AS61" i="25"/>
  <c r="AJ60" i="25"/>
  <c r="AJ61" i="25"/>
  <c r="H61" i="25"/>
  <c r="L61" i="25"/>
  <c r="M61" i="25"/>
  <c r="P61" i="25"/>
  <c r="T60" i="25"/>
  <c r="U60" i="25"/>
  <c r="T62" i="25"/>
  <c r="U62" i="25" s="1"/>
  <c r="V62" i="25" s="1"/>
  <c r="W62" i="25" s="1"/>
  <c r="X62" i="25" s="1"/>
  <c r="Y62" i="25" s="1"/>
  <c r="Z62" i="25" s="1"/>
  <c r="AA62" i="25" s="1"/>
  <c r="AB62" i="25" s="1"/>
  <c r="AC62" i="25" s="1"/>
  <c r="AD62" i="25" s="1"/>
  <c r="AE62" i="25" s="1"/>
  <c r="X60" i="25"/>
  <c r="AB60" i="25"/>
  <c r="AC60" i="25"/>
  <c r="AG61" i="25"/>
  <c r="AF61" i="25"/>
  <c r="BJ61" i="25"/>
  <c r="BI60" i="25"/>
  <c r="AW61" i="25"/>
  <c r="AY61" i="25"/>
  <c r="AU60" i="25"/>
  <c r="BB60" i="25"/>
  <c r="AH60" i="25"/>
  <c r="BM60" i="25"/>
  <c r="Z53" i="25"/>
  <c r="Z52" i="25"/>
  <c r="AP52" i="25"/>
  <c r="AD52" i="25"/>
  <c r="AD53" i="25"/>
  <c r="AP53" i="25"/>
  <c r="AH52" i="25"/>
  <c r="AT52" i="25"/>
  <c r="AT53" i="25"/>
  <c r="AH53" i="25"/>
  <c r="BA52" i="25"/>
  <c r="S51" i="25"/>
  <c r="S50" i="25"/>
  <c r="AH51" i="25"/>
  <c r="AH50" i="25"/>
  <c r="AT51" i="25"/>
  <c r="AA52" i="25"/>
  <c r="AL50" i="25"/>
  <c r="AL53" i="25"/>
  <c r="BD50" i="25"/>
  <c r="BD51" i="25"/>
  <c r="BH51" i="25"/>
  <c r="BL50" i="25"/>
  <c r="BL51" i="25"/>
  <c r="AY53" i="25"/>
  <c r="AY52" i="25"/>
  <c r="BC52" i="25"/>
  <c r="BC53" i="25"/>
  <c r="BG52" i="25"/>
  <c r="BG53" i="25"/>
  <c r="BK52" i="25"/>
  <c r="BK53" i="25"/>
  <c r="AO53" i="25"/>
  <c r="AD50" i="25"/>
  <c r="BA50" i="25"/>
  <c r="AZ51" i="25"/>
  <c r="AE50" i="25"/>
  <c r="AI50" i="25"/>
  <c r="BA51" i="25"/>
  <c r="AM51" i="25"/>
  <c r="AQ50" i="25"/>
  <c r="AI51" i="25"/>
  <c r="AL52" i="25"/>
  <c r="AR52" i="25"/>
  <c r="AM52" i="25"/>
  <c r="AZ53" i="25"/>
  <c r="BE50" i="25"/>
  <c r="AX50" i="25"/>
  <c r="BC50" i="25"/>
  <c r="AW51" i="25"/>
  <c r="BM50" i="25"/>
  <c r="BI50" i="25"/>
  <c r="BL53" i="25"/>
  <c r="AQ51" i="25"/>
  <c r="AI52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B23" authorId="0" shapeId="0">
      <text>
        <r>
          <rPr>
            <b/>
            <sz val="9"/>
            <color indexed="8"/>
            <rFont val="Calibri"/>
            <family val="2"/>
            <scheme val="minor"/>
          </rPr>
          <t>Osvaldo Victorino Joao:</t>
        </r>
        <r>
          <rPr>
            <sz val="9"/>
            <color indexed="8"/>
            <rFont val="Calibri"/>
            <family val="2"/>
            <scheme val="minor"/>
          </rPr>
          <t xml:space="preserve">
Liquidity Given between the Banks...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3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<sst xmlns="http://schemas.openxmlformats.org/spreadsheetml/2006/main" count="1123" uniqueCount="407">
  <si>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</si>
  <si>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</si>
  <si>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</si>
  <si>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</si>
  <si>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</si>
  <si>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</si>
  <si>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</si>
  <si>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</si>
  <si>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</si>
  <si>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</si>
  <si>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</si>
  <si>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</si>
  <si>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</si>
  <si>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</si>
  <si>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</si>
  <si>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</si>
  <si>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</si>
  <si>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</si>
  <si>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</si>
  <si>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</si>
  <si>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</si>
  <si>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</si>
  <si>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</si>
  <si>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</si>
  <si>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</si>
  <si>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</si>
  <si>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</si>
  <si>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</si>
  <si>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</si>
  <si>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</si>
  <si>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</si>
  <si>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</si>
  <si>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</si>
  <si>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</si>
  <si>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</si>
  <si>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</si>
  <si>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</si>
  <si>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</si>
  <si>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</si>
  <si>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</si>
  <si>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</si>
  <si>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</si>
  <si>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</si>
  <si>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</si>
  <si>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</si>
  <si>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</si>
  <si>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</si>
  <si>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</si>
  <si>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</si>
  <si>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</si>
  <si>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</si>
  <si>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</si>
  <si>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</si>
  <si>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</si>
  <si>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</si>
  <si>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</si>
  <si>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</si>
  <si>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</si>
  <si>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</si>
  <si>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</si>
  <si>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</si>
  <si>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</si>
  <si>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</si>
  <si>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</si>
  <si>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</si>
  <si>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</si>
  <si>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</si>
  <si>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</si>
  <si>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</si>
  <si>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</si>
  <si>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</si>
  <si>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</si>
  <si>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</si>
  <si>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</si>
  <si>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</si>
  <si>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</si>
  <si>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</si>
  <si>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</si>
  <si>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</si>
  <si>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</si>
  <si>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</si>
  <si>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</si>
  <si>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</si>
  <si>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</si>
  <si>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</si>
  <si>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</si>
  <si>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</si>
  <si>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</si>
  <si>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</si>
  <si>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</si>
  <si>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</si>
  <si>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</si>
  <si>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</si>
  <si>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</si>
  <si>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</si>
  <si>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</si>
  <si>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</si>
  <si>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</si>
  <si>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</si>
  <si>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</si>
  <si>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</si>
  <si>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</si>
  <si>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</si>
  <si>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</si>
  <si>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</si>
  <si>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</si>
  <si>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</si>
  <si>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</si>
  <si>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</si>
  <si>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</si>
  <si>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</si>
  <si>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</si>
  <si>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</si>
  <si>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</si>
  <si>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</si>
  <si>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</si>
  <si>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</si>
  <si>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</si>
  <si>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</si>
  <si>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</si>
  <si>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</si>
  <si>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</si>
  <si>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</si>
  <si>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</si>
  <si>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</si>
  <si>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</si>
  <si>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</si>
  <si>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</si>
  <si>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</si>
  <si>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</si>
  <si>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</si>
  <si>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</si>
  <si>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</si>
  <si>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</si>
  <si>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</si>
  <si>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</si>
  <si>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</si>
  <si>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</si>
  <si>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</si>
  <si>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</si>
  <si>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</si>
  <si>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</si>
  <si>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</si>
  <si>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</si>
  <si>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</si>
  <si>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</si>
  <si>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</si>
  <si>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</si>
  <si>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</si>
  <si>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</si>
  <si>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</si>
  <si>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</si>
  <si>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</si>
  <si>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</si>
  <si>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</si>
  <si>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</si>
  <si>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</si>
  <si>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</si>
  <si>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</si>
  <si>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</si>
  <si>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</si>
  <si>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</si>
  <si>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</si>
  <si>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</si>
  <si>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</si>
  <si>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</si>
  <si>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</si>
  <si>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</si>
  <si>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</si>
  <si>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</si>
  <si>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</si>
  <si>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</si>
  <si>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</si>
  <si>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</si>
  <si>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</si>
  <si>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</si>
  <si>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</si>
  <si>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</si>
  <si>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</si>
  <si>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</si>
  <si>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</si>
  <si>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</si>
  <si>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</si>
  <si>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</si>
  <si>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</si>
  <si>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</si>
  <si>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</si>
  <si>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</si>
  <si>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</si>
  <si>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</si>
  <si>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</si>
  <si>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</si>
  <si>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</si>
  <si>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</si>
  <si>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</si>
  <si>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</si>
  <si>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</si>
  <si>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</si>
  <si>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</si>
  <si>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</si>
  <si>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</si>
  <si>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</si>
  <si>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</si>
  <si>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</si>
  <si>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</si>
  <si>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</si>
  <si>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</si>
  <si>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</si>
  <si>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</si>
  <si>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</si>
  <si>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</si>
  <si>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</si>
  <si>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</si>
  <si>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</si>
  <si>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</si>
  <si>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</si>
  <si>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</si>
  <si>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</si>
  <si>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</si>
  <si>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</si>
  <si>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</si>
  <si>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</si>
  <si>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</si>
  <si>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</si>
  <si>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</si>
  <si>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</si>
  <si>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</si>
  <si>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</si>
  <si>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</si>
  <si>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</si>
  <si>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</si>
  <si>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</si>
  <si>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</si>
  <si>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</si>
  <si>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</si>
  <si>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</si>
  <si>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</si>
  <si>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</si>
  <si>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</si>
  <si>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</si>
  <si>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</si>
  <si>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</si>
  <si>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</si>
  <si>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</si>
  <si>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</si>
  <si>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</si>
  <si>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</si>
  <si>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</si>
  <si>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</si>
  <si>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</si>
  <si>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</si>
  <si>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</si>
  <si>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</si>
  <si>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</si>
  <si>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</si>
  <si>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</si>
  <si>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</si>
  <si>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</si>
  <si>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</si>
  <si>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</si>
  <si>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</si>
  <si>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</si>
  <si>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</si>
  <si>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</si>
  <si>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</si>
  <si>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</si>
  <si>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</si>
  <si>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</si>
  <si>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</si>
  <si>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</si>
  <si>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</si>
  <si>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</si>
  <si>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</si>
  <si>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</si>
  <si>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</si>
  <si>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</si>
  <si>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</si>
  <si>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</si>
  <si>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</si>
  <si>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</si>
  <si>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</si>
  <si>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</si>
  <si>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</si>
  <si>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</si>
  <si>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</si>
  <si>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</si>
  <si>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</si>
  <si>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</si>
  <si>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</si>
  <si>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</si>
  <si>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</si>
  <si>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</si>
  <si>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</si>
  <si>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</si>
  <si>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</si>
  <si>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</si>
  <si>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</si>
  <si>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</si>
  <si>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</si>
  <si>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</si>
  <si>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</si>
  <si>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</si>
  <si>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</si>
  <si>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</si>
  <si>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</si>
  <si>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</si>
  <si>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</si>
  <si>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</si>
  <si>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</si>
  <si>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</si>
  <si>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</si>
  <si>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</si>
  <si>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</si>
  <si>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</si>
  <si>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</si>
  <si>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</si>
  <si>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</si>
  <si>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</si>
  <si>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</si>
  <si>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</si>
  <si>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</si>
  <si>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</si>
  <si>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</si>
  <si>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</si>
  <si>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</si>
  <si>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</si>
  <si>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</si>
  <si>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</si>
  <si>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</si>
  <si>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</si>
  <si>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</si>
  <si>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</si>
  <si>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</si>
  <si>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</si>
  <si>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</si>
  <si>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</si>
  <si>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</si>
  <si>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</si>
  <si>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</si>
  <si>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</si>
  <si>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</si>
  <si>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</si>
  <si>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</si>
  <si>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</si>
  <si>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</si>
  <si>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</si>
  <si>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</si>
  <si>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</si>
  <si>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</si>
  <si>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</si>
  <si>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</si>
  <si>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</si>
  <si>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</si>
  <si>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</si>
  <si>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</si>
  <si>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</si>
  <si>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</si>
  <si>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</si>
  <si>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</si>
  <si>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</si>
  <si>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</si>
  <si>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</si>
  <si>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</si>
  <si>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</si>
  <si>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</si>
  <si>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</si>
  <si>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</si>
  <si>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</si>
  <si>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</si>
  <si>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</si>
  <si>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</si>
  <si>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</si>
  <si>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</si>
  <si>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</si>
  <si>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</si>
  <si>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</si>
  <si>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</si>
  <si>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</si>
  <si>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</si>
  <si>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</si>
  <si>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</si>
  <si>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</si>
  <si>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</si>
  <si>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</si>
  <si>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</si>
  <si>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</si>
  <si>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</si>
  <si>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</si>
  <si>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</si>
  <si>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</si>
  <si>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</si>
  <si>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</si>
  <si>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</si>
  <si>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</si>
  <si>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</si>
  <si>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</si>
  <si>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</si>
  <si>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</si>
  <si>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</si>
  <si>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</si>
  <si>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</si>
  <si>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</si>
  <si>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</si>
  <si>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</si>
  <si>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OMO (7 dias)</t>
  </si>
  <si>
    <t>OMO (14 dias)</t>
  </si>
  <si>
    <t>OT 7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</si>
</sst>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50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Input from HUB"/>
      <sheetName val="MSRV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  <sheetName val="NPV-DP"/>
      <sheetName val="Scheduled Repayment"/>
      <sheetName val="CHARTS"/>
      <sheetName val="MEMO ESTAT"/>
      <sheetName val="C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28" zoomScale="85" zoomScaleNormal="85" workbookViewId="0">
      <selection activeCell="R33" sqref="R33"/>
    </sheetView>
  </sheetViews>
  <sheetFormatPr defaultRowHeight="15"/>
  <sheetData>
    <row r="1" spans="4:14" s="1" customFormat="1"/>
    <row r="2" spans="4:14" s="1" customFormat="1"/>
    <row r="16" spans="4:14">
      <c r="D16" s="433" t="s">
        <v>0</v>
      </c>
      <c r="E16" s="434"/>
      <c r="F16" s="434"/>
      <c r="G16" s="434"/>
      <c r="H16" s="434"/>
      <c r="I16" s="434"/>
      <c r="J16" s="434"/>
      <c r="K16" s="434"/>
      <c r="L16" s="434"/>
      <c r="M16" s="434"/>
      <c r="N16" s="434"/>
    </row>
    <row r="17" spans="4:14">
      <c r="D17" s="434"/>
      <c r="E17" s="434"/>
      <c r="F17" s="434"/>
      <c r="G17" s="434"/>
      <c r="H17" s="434"/>
      <c r="I17" s="434"/>
      <c r="J17" s="434"/>
      <c r="K17" s="434"/>
      <c r="L17" s="434"/>
      <c r="M17" s="434"/>
      <c r="N17" s="434"/>
    </row>
    <row r="18" spans="4:14"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</row>
    <row r="19" spans="4:14"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</row>
    <row r="20" spans="4:14"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</row>
    <row r="21" spans="4:14"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4:14"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</row>
    <row r="23" spans="4:14"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</row>
    <row r="24" spans="4:14">
      <c r="D24" s="434"/>
      <c r="E24" s="434"/>
      <c r="F24" s="434"/>
      <c r="G24" s="434"/>
      <c r="H24" s="434"/>
      <c r="I24" s="434"/>
      <c r="J24" s="434"/>
      <c r="K24" s="434"/>
      <c r="L24" s="434"/>
      <c r="M24" s="434"/>
      <c r="N24" s="434"/>
    </row>
    <row r="28" spans="4:14">
      <c r="D28" s="1"/>
      <c r="E28" s="1"/>
      <c r="F28" s="435" t="s">
        <v>1</v>
      </c>
      <c r="G28" s="435"/>
      <c r="H28" s="435"/>
      <c r="I28" s="435"/>
      <c r="J28" s="435"/>
      <c r="K28" s="435"/>
      <c r="L28" s="435"/>
      <c r="M28" s="1"/>
      <c r="N28" s="1"/>
    </row>
    <row r="29" spans="4:14">
      <c r="D29" s="1"/>
      <c r="E29" s="1"/>
      <c r="F29" s="435"/>
      <c r="G29" s="435"/>
      <c r="H29" s="435"/>
      <c r="I29" s="435"/>
      <c r="J29" s="435"/>
      <c r="K29" s="435"/>
      <c r="L29" s="435"/>
      <c r="M29" s="1"/>
      <c r="N29" s="1"/>
    </row>
    <row r="30" spans="4:14">
      <c r="D30" s="1"/>
      <c r="E30" s="1"/>
      <c r="F30" s="435"/>
      <c r="G30" s="435"/>
      <c r="H30" s="435"/>
      <c r="I30" s="435"/>
      <c r="J30" s="435"/>
      <c r="K30" s="435"/>
      <c r="L30" s="435"/>
      <c r="M30" s="1"/>
      <c r="N30" s="1"/>
    </row>
    <row r="31" spans="4:14">
      <c r="D31" s="1"/>
      <c r="E31" s="1"/>
      <c r="F31" s="435"/>
      <c r="G31" s="435"/>
      <c r="H31" s="435"/>
      <c r="I31" s="435"/>
      <c r="J31" s="435"/>
      <c r="K31" s="435"/>
      <c r="L31" s="435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DD3" activePane="bottomRight" state="frozen"/>
      <selection activeCell="DP7" sqref="DP7"/>
      <selection pane="topRight" activeCell="DP7" sqref="DP7"/>
      <selection pane="bottomLeft" activeCell="DP7" sqref="DP7"/>
      <selection pane="bottomRight" activeCell="DM1" sqref="DM1"/>
    </sheetView>
  </sheetViews>
  <sheetFormatPr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17" width="11.28515625" style="144" customWidth="1"/>
    <col min="118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DM2" s="208">
        <v>42917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  <c r="DM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  <c r="DM7" s="213">
        <v>403622.91737500002</v>
      </c>
    </row>
    <row r="8" spans="2:169" ht="15" customHeight="1">
      <c r="B8" s="155" t="s">
        <v>348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  <c r="DM8" s="213">
        <v>105027</v>
      </c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  <c r="DM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  <c r="DM11" s="213">
        <v>163601.78485998002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  <c r="DM14" s="213"/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  <c r="DM15" s="213"/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</row>
    <row r="17" spans="1:117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</row>
    <row r="18" spans="1:117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  <c r="DM18" s="213">
        <v>0</v>
      </c>
    </row>
    <row r="19" spans="1:117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  <c r="DM19" s="213">
        <v>567224.70223498007</v>
      </c>
    </row>
    <row r="20" spans="1:117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  <c r="DM20" s="235">
        <v>567224.70223498007</v>
      </c>
    </row>
    <row r="21" spans="1:117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</row>
    <row r="22" spans="1:117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</row>
    <row r="23" spans="1:117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  <c r="DM23" s="213">
        <v>111825</v>
      </c>
    </row>
    <row r="24" spans="1:117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</row>
    <row r="25" spans="1:117" ht="15" customHeight="1">
      <c r="BW25" s="239"/>
      <c r="BX25" s="239"/>
      <c r="BY25" s="239"/>
    </row>
    <row r="26" spans="1:117" ht="15" customHeight="1">
      <c r="CJ26" s="240"/>
      <c r="CO26" s="241"/>
    </row>
    <row r="27" spans="1:117" ht="15" customHeight="1">
      <c r="CE27" s="159"/>
      <c r="CI27" s="242"/>
      <c r="CO27" s="243"/>
    </row>
    <row r="28" spans="1:117" ht="15" customHeight="1">
      <c r="B28" s="189"/>
      <c r="BW28" s="159"/>
      <c r="CI28" s="242"/>
      <c r="CO28" s="243"/>
    </row>
    <row r="29" spans="1:117" ht="15" customHeight="1">
      <c r="CE29" s="159"/>
      <c r="CI29" s="242"/>
      <c r="CO29" s="244"/>
    </row>
    <row r="30" spans="1:117" ht="15" customHeight="1">
      <c r="C30" s="156"/>
      <c r="CI30" s="242"/>
    </row>
    <row r="31" spans="1:117" ht="15" customHeight="1">
      <c r="C31" s="156"/>
      <c r="CP31" s="245"/>
    </row>
    <row r="32" spans="1:117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R85"/>
  <sheetViews>
    <sheetView showGridLines="0" zoomScale="80" zoomScaleNormal="80" workbookViewId="0">
      <pane xSplit="2" ySplit="2" topLeftCell="GA3" activePane="bottomRight" state="frozen"/>
      <selection activeCell="DP7" sqref="DP7"/>
      <selection pane="topRight" activeCell="DP7" sqref="DP7"/>
      <selection pane="bottomLeft" activeCell="DP7" sqref="DP7"/>
      <selection pane="bottomRight" activeCell="GQ11" sqref="GQ11"/>
    </sheetView>
  </sheetViews>
  <sheetFormatPr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200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200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  <c r="GR2" s="191">
        <v>42917</v>
      </c>
    </row>
    <row r="3" spans="2:200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200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200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200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200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200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</row>
    <row r="9" spans="2:200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  <c r="GR9" s="252">
        <v>16</v>
      </c>
    </row>
    <row r="10" spans="2:200" ht="15" customHeight="1">
      <c r="B10" s="251" t="s">
        <v>349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5.25</v>
      </c>
      <c r="GR10" s="252">
        <v>3.25</v>
      </c>
    </row>
    <row r="11" spans="2:200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  <c r="GR11" s="252">
        <v>0</v>
      </c>
    </row>
    <row r="12" spans="2:200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  <c r="GR12" s="252">
        <v>20</v>
      </c>
    </row>
    <row r="13" spans="2:200" ht="15" customHeight="1">
      <c r="B13" s="251" t="s">
        <v>404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  <c r="GR13" s="252">
        <v>7.5</v>
      </c>
    </row>
    <row r="14" spans="2:200" ht="15" customHeight="1">
      <c r="B14" s="251" t="s">
        <v>405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  <c r="GR14" s="252">
        <v>9</v>
      </c>
    </row>
    <row r="15" spans="2:200" ht="15" customHeight="1">
      <c r="B15" s="251" t="s">
        <v>345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  <c r="GR15" s="252">
        <v>11</v>
      </c>
    </row>
    <row r="16" spans="2:200" s="161" customFormat="1" ht="15" customHeight="1">
      <c r="B16" s="251" t="s">
        <v>346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  <c r="GR16" s="253">
        <v>13</v>
      </c>
    </row>
    <row r="17" spans="2:200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  <c r="GR17" s="252">
        <v>20</v>
      </c>
    </row>
    <row r="18" spans="2:200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200" ht="15" customHeight="1">
      <c r="B19" s="198" t="s">
        <v>330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200" ht="15" customHeight="1">
      <c r="B20" s="254" t="s">
        <v>328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  <c r="GR20" s="252">
        <v>30</v>
      </c>
    </row>
    <row r="21" spans="2:200" ht="15" customHeight="1">
      <c r="B21" s="254" t="s">
        <v>329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  <c r="GR21" s="252">
        <v>15</v>
      </c>
    </row>
    <row r="22" spans="2:200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200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200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  <c r="GR24" s="252">
        <v>0</v>
      </c>
    </row>
    <row r="25" spans="2:200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  <c r="GR25" s="252">
        <v>0</v>
      </c>
    </row>
    <row r="26" spans="2:200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  <c r="GR26" s="252">
        <v>0</v>
      </c>
    </row>
    <row r="27" spans="2:200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</row>
    <row r="28" spans="2:200" ht="15" customHeight="1">
      <c r="B28" s="255" t="s">
        <v>316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</row>
    <row r="29" spans="2:200" ht="15" customHeight="1">
      <c r="B29" s="255" t="s">
        <v>317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</row>
    <row r="30" spans="2:200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</row>
    <row r="31" spans="2:200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200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</row>
    <row r="33" spans="2:200" ht="15" customHeight="1">
      <c r="B33" s="255" t="s">
        <v>318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257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257">
        <v>16.149999999999999</v>
      </c>
      <c r="GR33" s="257">
        <v>16.149999999999999</v>
      </c>
    </row>
    <row r="34" spans="2:200" ht="15" customHeight="1">
      <c r="B34" s="255" t="s">
        <v>316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257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257">
        <v>20.239999999999998</v>
      </c>
      <c r="GR34" s="257">
        <v>20.239999999999998</v>
      </c>
    </row>
    <row r="35" spans="2:200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257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257">
        <v>23.9</v>
      </c>
      <c r="GR35" s="257">
        <v>23.9</v>
      </c>
    </row>
    <row r="36" spans="2:200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</row>
    <row r="37" spans="2:200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200" ht="15" customHeight="1">
      <c r="B38" s="255" t="s">
        <v>319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  <c r="GR38" s="252">
        <v>0</v>
      </c>
    </row>
    <row r="39" spans="2:200" ht="15" customHeight="1">
      <c r="B39" s="255" t="s">
        <v>320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  <c r="GR39" s="252">
        <v>7</v>
      </c>
    </row>
    <row r="40" spans="2:200" ht="15" customHeight="1">
      <c r="B40" s="255" t="s">
        <v>321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  <c r="GR40" s="252">
        <v>0</v>
      </c>
    </row>
    <row r="41" spans="2:200" ht="15" customHeight="1">
      <c r="B41" s="255" t="s">
        <v>322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  <c r="GR41" s="252">
        <v>7.5</v>
      </c>
    </row>
    <row r="42" spans="2:200" ht="15" customHeight="1">
      <c r="B42" s="255" t="s">
        <v>323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178">
        <v>0</v>
      </c>
      <c r="GM42" s="178">
        <v>0</v>
      </c>
      <c r="GN42" s="178">
        <v>0</v>
      </c>
      <c r="GO42" s="178">
        <v>0</v>
      </c>
      <c r="GP42" s="178">
        <v>0</v>
      </c>
      <c r="GQ42" s="178">
        <v>0</v>
      </c>
      <c r="GR42" s="178">
        <v>8.25</v>
      </c>
    </row>
    <row r="43" spans="2:200" ht="15" customHeight="1">
      <c r="B43" s="255" t="s">
        <v>406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178">
        <v>0</v>
      </c>
      <c r="GM43" s="178">
        <v>8</v>
      </c>
      <c r="GN43" s="178">
        <v>0</v>
      </c>
      <c r="GO43" s="178">
        <v>8</v>
      </c>
      <c r="GP43" s="178">
        <v>8</v>
      </c>
      <c r="GQ43" s="178">
        <v>0</v>
      </c>
      <c r="GR43" s="178">
        <v>8.75</v>
      </c>
    </row>
    <row r="44" spans="2:200" ht="15" customHeight="1">
      <c r="B44" s="255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</row>
    <row r="45" spans="2:200" ht="15" customHeight="1">
      <c r="B45" s="198" t="s">
        <v>314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</row>
    <row r="46" spans="2:200" ht="15" customHeight="1">
      <c r="B46" s="255" t="s">
        <v>319</v>
      </c>
      <c r="C46" s="178">
        <v>0</v>
      </c>
      <c r="D46" s="178">
        <v>0</v>
      </c>
      <c r="E46" s="178">
        <v>0</v>
      </c>
      <c r="F46" s="178">
        <v>0</v>
      </c>
      <c r="G46" s="178">
        <v>0</v>
      </c>
      <c r="H46" s="178">
        <v>0</v>
      </c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8">
        <v>0</v>
      </c>
      <c r="P46" s="178">
        <v>0</v>
      </c>
      <c r="Q46" s="178">
        <v>0</v>
      </c>
      <c r="R46" s="178">
        <v>0</v>
      </c>
      <c r="S46" s="178">
        <v>0</v>
      </c>
      <c r="T46" s="178">
        <v>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78">
        <v>0</v>
      </c>
      <c r="BP46" s="178">
        <v>0</v>
      </c>
      <c r="BQ46" s="178">
        <v>0</v>
      </c>
      <c r="BR46" s="178">
        <v>0</v>
      </c>
      <c r="BS46" s="178">
        <v>0</v>
      </c>
      <c r="BT46" s="178">
        <v>0</v>
      </c>
      <c r="BU46" s="178">
        <v>0</v>
      </c>
      <c r="BV46" s="178">
        <v>0</v>
      </c>
      <c r="BW46" s="178">
        <v>0</v>
      </c>
      <c r="BX46" s="178">
        <v>0</v>
      </c>
      <c r="BY46" s="178">
        <v>0</v>
      </c>
      <c r="BZ46" s="178">
        <v>0</v>
      </c>
      <c r="CA46" s="178">
        <v>0</v>
      </c>
      <c r="CB46" s="178">
        <v>0</v>
      </c>
      <c r="CC46" s="178">
        <v>0</v>
      </c>
      <c r="CD46" s="178">
        <v>0</v>
      </c>
      <c r="CE46" s="178">
        <v>0</v>
      </c>
      <c r="CF46" s="178">
        <v>0</v>
      </c>
      <c r="CG46" s="178">
        <v>0</v>
      </c>
      <c r="CH46" s="178">
        <v>0</v>
      </c>
      <c r="CI46" s="178">
        <v>0</v>
      </c>
      <c r="CJ46" s="178">
        <v>0</v>
      </c>
      <c r="CK46" s="178">
        <v>0</v>
      </c>
      <c r="CL46" s="178">
        <v>0</v>
      </c>
      <c r="CM46" s="178">
        <v>0</v>
      </c>
      <c r="CN46" s="178">
        <v>0</v>
      </c>
      <c r="CO46" s="178">
        <v>0</v>
      </c>
      <c r="CP46" s="178">
        <v>0</v>
      </c>
      <c r="CQ46" s="178">
        <v>0</v>
      </c>
      <c r="CR46" s="178">
        <v>0</v>
      </c>
      <c r="CS46" s="178">
        <v>0</v>
      </c>
      <c r="CT46" s="178">
        <v>0</v>
      </c>
      <c r="CU46" s="178">
        <v>0</v>
      </c>
      <c r="CV46" s="178">
        <v>0</v>
      </c>
      <c r="CW46" s="178">
        <v>0</v>
      </c>
      <c r="CX46" s="178">
        <v>0</v>
      </c>
      <c r="CY46" s="178">
        <v>0</v>
      </c>
      <c r="CZ46" s="178">
        <v>0</v>
      </c>
      <c r="DA46" s="178">
        <v>2</v>
      </c>
      <c r="DB46" s="178">
        <v>2</v>
      </c>
      <c r="DC46" s="178">
        <v>2</v>
      </c>
      <c r="DD46" s="178">
        <v>2</v>
      </c>
      <c r="DE46" s="178">
        <v>0</v>
      </c>
      <c r="DF46" s="178">
        <v>0</v>
      </c>
      <c r="DG46" s="178">
        <v>0</v>
      </c>
      <c r="DH46" s="178">
        <v>0</v>
      </c>
      <c r="DI46" s="178">
        <v>0</v>
      </c>
      <c r="DJ46" s="178">
        <v>0</v>
      </c>
      <c r="DK46" s="178">
        <v>0</v>
      </c>
      <c r="DL46" s="178">
        <v>0</v>
      </c>
      <c r="DM46" s="178">
        <v>0</v>
      </c>
      <c r="DN46" s="178">
        <v>0</v>
      </c>
      <c r="DO46" s="178">
        <v>0</v>
      </c>
      <c r="DP46" s="178">
        <v>0</v>
      </c>
      <c r="DQ46" s="178">
        <v>0</v>
      </c>
      <c r="DR46" s="178">
        <v>0</v>
      </c>
      <c r="DS46" s="178">
        <v>0</v>
      </c>
      <c r="DT46" s="178">
        <v>0</v>
      </c>
      <c r="DU46" s="178">
        <v>0</v>
      </c>
      <c r="DV46" s="178">
        <v>0</v>
      </c>
      <c r="DW46" s="178">
        <v>0</v>
      </c>
      <c r="DX46" s="178">
        <v>0</v>
      </c>
      <c r="DY46" s="178">
        <v>0</v>
      </c>
      <c r="DZ46" s="178">
        <v>0</v>
      </c>
      <c r="EA46" s="178">
        <v>0</v>
      </c>
      <c r="EB46" s="178">
        <v>0</v>
      </c>
      <c r="EC46" s="178">
        <v>0</v>
      </c>
      <c r="ED46" s="178">
        <v>0</v>
      </c>
      <c r="EE46" s="178">
        <v>0</v>
      </c>
      <c r="EF46" s="178">
        <v>0</v>
      </c>
      <c r="EG46" s="178">
        <v>0</v>
      </c>
      <c r="EH46" s="178">
        <v>0</v>
      </c>
      <c r="EI46" s="178">
        <v>0</v>
      </c>
      <c r="EJ46" s="178">
        <v>0</v>
      </c>
      <c r="EK46" s="178">
        <v>0</v>
      </c>
      <c r="EL46" s="178">
        <v>0</v>
      </c>
      <c r="EM46" s="178">
        <v>0</v>
      </c>
      <c r="EN46" s="178">
        <v>0</v>
      </c>
      <c r="EO46" s="178">
        <v>0</v>
      </c>
      <c r="EP46" s="178">
        <v>0</v>
      </c>
      <c r="EQ46" s="178">
        <v>0</v>
      </c>
      <c r="ER46" s="178">
        <v>0</v>
      </c>
      <c r="ES46" s="178">
        <v>0</v>
      </c>
      <c r="ET46" s="178">
        <v>0</v>
      </c>
      <c r="EU46" s="178">
        <v>0</v>
      </c>
      <c r="EV46" s="178">
        <v>0</v>
      </c>
      <c r="EW46" s="178">
        <v>0</v>
      </c>
      <c r="EX46" s="178">
        <v>0</v>
      </c>
      <c r="EY46" s="178">
        <v>0</v>
      </c>
      <c r="EZ46" s="178">
        <v>0</v>
      </c>
      <c r="FA46" s="178">
        <v>0</v>
      </c>
      <c r="FB46" s="178">
        <v>0</v>
      </c>
      <c r="FC46" s="178">
        <v>0</v>
      </c>
      <c r="FD46" s="178">
        <v>0</v>
      </c>
      <c r="FE46" s="178">
        <v>0</v>
      </c>
      <c r="FF46" s="178">
        <v>0</v>
      </c>
      <c r="FG46" s="178">
        <v>0</v>
      </c>
      <c r="FH46" s="178">
        <v>0</v>
      </c>
      <c r="FI46" s="178">
        <v>0</v>
      </c>
      <c r="FJ46" s="178">
        <v>0</v>
      </c>
      <c r="FK46" s="178">
        <v>0</v>
      </c>
      <c r="FL46" s="178">
        <v>0</v>
      </c>
      <c r="FM46" s="178">
        <v>0</v>
      </c>
      <c r="FN46" s="178">
        <v>0</v>
      </c>
      <c r="FO46" s="178">
        <v>0</v>
      </c>
      <c r="FP46" s="178">
        <v>0</v>
      </c>
      <c r="FQ46" s="178">
        <v>0</v>
      </c>
      <c r="FR46" s="178">
        <v>0</v>
      </c>
      <c r="FS46" s="178">
        <v>0</v>
      </c>
      <c r="FT46" s="178">
        <v>0</v>
      </c>
      <c r="FU46" s="178">
        <v>0</v>
      </c>
      <c r="FV46" s="178">
        <v>0</v>
      </c>
      <c r="FW46" s="178">
        <v>0</v>
      </c>
      <c r="FX46" s="178">
        <v>0</v>
      </c>
      <c r="FY46" s="178">
        <v>0</v>
      </c>
      <c r="FZ46" s="178">
        <v>0</v>
      </c>
      <c r="GA46" s="178">
        <v>0</v>
      </c>
      <c r="GB46" s="178">
        <v>0</v>
      </c>
      <c r="GC46" s="178">
        <v>0</v>
      </c>
      <c r="GD46" s="252">
        <v>0</v>
      </c>
      <c r="GE46" s="252">
        <v>0</v>
      </c>
      <c r="GF46" s="252">
        <v>0</v>
      </c>
      <c r="GG46" s="252">
        <v>0</v>
      </c>
      <c r="GH46" s="252">
        <v>0</v>
      </c>
      <c r="GI46" s="252">
        <v>0</v>
      </c>
      <c r="GJ46" s="252">
        <v>0</v>
      </c>
      <c r="GK46" s="252">
        <v>0</v>
      </c>
      <c r="GL46" s="252">
        <v>0</v>
      </c>
      <c r="GM46" s="252">
        <v>0</v>
      </c>
      <c r="GN46" s="252">
        <v>0</v>
      </c>
      <c r="GO46" s="252">
        <v>12</v>
      </c>
      <c r="GP46" s="252">
        <v>0</v>
      </c>
      <c r="GQ46" s="252">
        <v>0</v>
      </c>
      <c r="GR46" s="252">
        <v>0</v>
      </c>
    </row>
    <row r="47" spans="2:200" ht="15" customHeight="1">
      <c r="B47" s="255" t="s">
        <v>320</v>
      </c>
      <c r="C47" s="178">
        <v>0</v>
      </c>
      <c r="D47" s="178">
        <v>0</v>
      </c>
      <c r="E47" s="178">
        <v>0</v>
      </c>
      <c r="F47" s="178">
        <v>0</v>
      </c>
      <c r="G47" s="178">
        <v>0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  <c r="T47" s="178">
        <v>0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  <c r="Z47" s="178">
        <v>0</v>
      </c>
      <c r="AA47" s="178">
        <v>0</v>
      </c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178">
        <v>0</v>
      </c>
      <c r="AO47" s="178">
        <v>0</v>
      </c>
      <c r="AP47" s="178">
        <v>0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78">
        <v>0</v>
      </c>
      <c r="BP47" s="178">
        <v>0</v>
      </c>
      <c r="BQ47" s="178">
        <v>0</v>
      </c>
      <c r="BR47" s="178">
        <v>0</v>
      </c>
      <c r="BS47" s="178">
        <v>0</v>
      </c>
      <c r="BT47" s="178">
        <v>0</v>
      </c>
      <c r="BU47" s="178">
        <v>0</v>
      </c>
      <c r="BV47" s="178">
        <v>0</v>
      </c>
      <c r="BW47" s="178">
        <v>0</v>
      </c>
      <c r="BX47" s="178">
        <v>0</v>
      </c>
      <c r="BY47" s="178">
        <v>0</v>
      </c>
      <c r="BZ47" s="178">
        <v>0</v>
      </c>
      <c r="CA47" s="178">
        <v>0</v>
      </c>
      <c r="CB47" s="178">
        <v>0</v>
      </c>
      <c r="CC47" s="178">
        <v>0</v>
      </c>
      <c r="CD47" s="178">
        <v>0</v>
      </c>
      <c r="CE47" s="178">
        <v>0</v>
      </c>
      <c r="CF47" s="178">
        <v>0</v>
      </c>
      <c r="CG47" s="178">
        <v>0</v>
      </c>
      <c r="CH47" s="178">
        <v>0</v>
      </c>
      <c r="CI47" s="178">
        <v>0</v>
      </c>
      <c r="CJ47" s="178">
        <v>0</v>
      </c>
      <c r="CK47" s="178">
        <v>0</v>
      </c>
      <c r="CL47" s="178">
        <v>0</v>
      </c>
      <c r="CM47" s="178">
        <v>0</v>
      </c>
      <c r="CN47" s="178">
        <v>0</v>
      </c>
      <c r="CO47" s="178">
        <v>0</v>
      </c>
      <c r="CP47" s="178">
        <v>0</v>
      </c>
      <c r="CQ47" s="178">
        <v>0</v>
      </c>
      <c r="CR47" s="178">
        <v>0</v>
      </c>
      <c r="CS47" s="178">
        <v>0</v>
      </c>
      <c r="CT47" s="178">
        <v>0</v>
      </c>
      <c r="CU47" s="178">
        <v>0</v>
      </c>
      <c r="CV47" s="178">
        <v>0</v>
      </c>
      <c r="CW47" s="178">
        <v>0</v>
      </c>
      <c r="CX47" s="178">
        <v>0</v>
      </c>
      <c r="CY47" s="178">
        <v>3</v>
      </c>
      <c r="CZ47" s="178">
        <v>3</v>
      </c>
      <c r="DA47" s="178">
        <v>3</v>
      </c>
      <c r="DB47" s="178">
        <v>3</v>
      </c>
      <c r="DC47" s="178">
        <v>3</v>
      </c>
      <c r="DD47" s="178">
        <v>3</v>
      </c>
      <c r="DE47" s="178">
        <v>0</v>
      </c>
      <c r="DF47" s="178">
        <v>0</v>
      </c>
      <c r="DG47" s="178">
        <v>0</v>
      </c>
      <c r="DH47" s="178">
        <v>0</v>
      </c>
      <c r="DI47" s="178">
        <v>0</v>
      </c>
      <c r="DJ47" s="178">
        <v>0</v>
      </c>
      <c r="DK47" s="178">
        <v>0</v>
      </c>
      <c r="DL47" s="178">
        <v>0</v>
      </c>
      <c r="DM47" s="178">
        <v>0</v>
      </c>
      <c r="DN47" s="178">
        <v>0</v>
      </c>
      <c r="DO47" s="178">
        <v>0</v>
      </c>
      <c r="DP47" s="178">
        <v>0</v>
      </c>
      <c r="DQ47" s="178">
        <v>0</v>
      </c>
      <c r="DR47" s="178">
        <v>0</v>
      </c>
      <c r="DS47" s="178">
        <v>0</v>
      </c>
      <c r="DT47" s="178">
        <v>0</v>
      </c>
      <c r="DU47" s="178">
        <v>0</v>
      </c>
      <c r="DV47" s="178">
        <v>0</v>
      </c>
      <c r="DW47" s="178">
        <v>0</v>
      </c>
      <c r="DX47" s="178">
        <v>0</v>
      </c>
      <c r="DY47" s="178">
        <v>0</v>
      </c>
      <c r="DZ47" s="178">
        <v>0</v>
      </c>
      <c r="EA47" s="178">
        <v>0</v>
      </c>
      <c r="EB47" s="178">
        <v>0</v>
      </c>
      <c r="EC47" s="178">
        <v>0</v>
      </c>
      <c r="ED47" s="178">
        <v>0</v>
      </c>
      <c r="EE47" s="178">
        <v>0</v>
      </c>
      <c r="EF47" s="178">
        <v>0</v>
      </c>
      <c r="EG47" s="178">
        <v>0</v>
      </c>
      <c r="EH47" s="178">
        <v>0</v>
      </c>
      <c r="EI47" s="178">
        <v>0</v>
      </c>
      <c r="EJ47" s="178">
        <v>0</v>
      </c>
      <c r="EK47" s="178">
        <v>0</v>
      </c>
      <c r="EL47" s="178">
        <v>0</v>
      </c>
      <c r="EM47" s="178">
        <v>0</v>
      </c>
      <c r="EN47" s="178">
        <v>0</v>
      </c>
      <c r="EO47" s="178">
        <v>0</v>
      </c>
      <c r="EP47" s="178">
        <v>0</v>
      </c>
      <c r="EQ47" s="178">
        <v>0</v>
      </c>
      <c r="ER47" s="178">
        <v>0</v>
      </c>
      <c r="ES47" s="178">
        <v>0</v>
      </c>
      <c r="ET47" s="178">
        <v>0</v>
      </c>
      <c r="EU47" s="178">
        <v>0</v>
      </c>
      <c r="EV47" s="178">
        <v>0</v>
      </c>
      <c r="EW47" s="178">
        <v>0</v>
      </c>
      <c r="EX47" s="178">
        <v>0</v>
      </c>
      <c r="EY47" s="178">
        <v>0</v>
      </c>
      <c r="EZ47" s="178">
        <v>0</v>
      </c>
      <c r="FA47" s="178">
        <v>0</v>
      </c>
      <c r="FB47" s="178">
        <v>0</v>
      </c>
      <c r="FC47" s="178">
        <v>0</v>
      </c>
      <c r="FD47" s="178">
        <v>0</v>
      </c>
      <c r="FE47" s="178">
        <v>0</v>
      </c>
      <c r="FF47" s="178">
        <v>0</v>
      </c>
      <c r="FG47" s="178">
        <v>0</v>
      </c>
      <c r="FH47" s="178">
        <v>0</v>
      </c>
      <c r="FI47" s="178">
        <v>0</v>
      </c>
      <c r="FJ47" s="178">
        <v>0</v>
      </c>
      <c r="FK47" s="178">
        <v>0</v>
      </c>
      <c r="FL47" s="178">
        <v>0</v>
      </c>
      <c r="FM47" s="178">
        <v>0</v>
      </c>
      <c r="FN47" s="178">
        <v>0</v>
      </c>
      <c r="FO47" s="178">
        <v>0</v>
      </c>
      <c r="FP47" s="178">
        <v>0</v>
      </c>
      <c r="FQ47" s="178">
        <v>0</v>
      </c>
      <c r="FR47" s="178">
        <v>0</v>
      </c>
      <c r="FS47" s="178">
        <v>0</v>
      </c>
      <c r="FT47" s="178">
        <v>0</v>
      </c>
      <c r="FU47" s="178">
        <v>0</v>
      </c>
      <c r="FV47" s="178">
        <v>0</v>
      </c>
      <c r="FW47" s="178">
        <v>0</v>
      </c>
      <c r="FX47" s="178">
        <v>0</v>
      </c>
      <c r="FY47" s="178">
        <v>0</v>
      </c>
      <c r="FZ47" s="178">
        <v>0</v>
      </c>
      <c r="GA47" s="178">
        <v>0</v>
      </c>
      <c r="GB47" s="178">
        <v>0</v>
      </c>
      <c r="GC47" s="178">
        <v>0</v>
      </c>
      <c r="GD47" s="252">
        <v>0</v>
      </c>
      <c r="GE47" s="252">
        <v>0</v>
      </c>
      <c r="GF47" s="252">
        <v>0</v>
      </c>
      <c r="GG47" s="252">
        <v>0</v>
      </c>
      <c r="GH47" s="252">
        <v>0</v>
      </c>
      <c r="GI47" s="252">
        <v>0</v>
      </c>
      <c r="GJ47" s="252">
        <v>0</v>
      </c>
      <c r="GK47" s="252">
        <v>0</v>
      </c>
      <c r="GL47" s="252">
        <v>0</v>
      </c>
      <c r="GM47" s="252">
        <v>0</v>
      </c>
      <c r="GN47" s="252">
        <v>0</v>
      </c>
      <c r="GO47" s="252">
        <v>20.98</v>
      </c>
      <c r="GP47" s="252">
        <v>0</v>
      </c>
      <c r="GQ47" s="252">
        <v>0</v>
      </c>
      <c r="GR47" s="252">
        <v>0</v>
      </c>
    </row>
    <row r="48" spans="2:200" ht="15" customHeight="1">
      <c r="B48" s="255" t="s">
        <v>321</v>
      </c>
      <c r="C48" s="178">
        <v>0</v>
      </c>
      <c r="D48" s="178">
        <v>0</v>
      </c>
      <c r="E48" s="178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78">
        <v>0</v>
      </c>
      <c r="BP48" s="178">
        <v>0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  <c r="CP48" s="178">
        <v>0</v>
      </c>
      <c r="CQ48" s="178">
        <v>0</v>
      </c>
      <c r="CR48" s="178">
        <v>0</v>
      </c>
      <c r="CS48" s="178">
        <v>0</v>
      </c>
      <c r="CT48" s="178">
        <v>0</v>
      </c>
      <c r="CU48" s="178">
        <v>0</v>
      </c>
      <c r="CV48" s="178">
        <v>0</v>
      </c>
      <c r="CW48" s="178">
        <v>0</v>
      </c>
      <c r="CX48" s="178">
        <v>0</v>
      </c>
      <c r="CY48" s="178">
        <v>4</v>
      </c>
      <c r="CZ48" s="178">
        <v>4</v>
      </c>
      <c r="DA48" s="178">
        <v>4</v>
      </c>
      <c r="DB48" s="178">
        <v>4</v>
      </c>
      <c r="DC48" s="178">
        <v>4</v>
      </c>
      <c r="DD48" s="178">
        <v>4</v>
      </c>
      <c r="DE48" s="178">
        <v>0</v>
      </c>
      <c r="DF48" s="178">
        <v>0</v>
      </c>
      <c r="DG48" s="178">
        <v>0</v>
      </c>
      <c r="DH48" s="178">
        <v>0</v>
      </c>
      <c r="DI48" s="178">
        <v>0</v>
      </c>
      <c r="DJ48" s="178">
        <v>0</v>
      </c>
      <c r="DK48" s="178">
        <v>0</v>
      </c>
      <c r="DL48" s="178">
        <v>0</v>
      </c>
      <c r="DM48" s="178">
        <v>0</v>
      </c>
      <c r="DN48" s="178">
        <v>0</v>
      </c>
      <c r="DO48" s="178">
        <v>0</v>
      </c>
      <c r="DP48" s="178">
        <v>0</v>
      </c>
      <c r="DQ48" s="178">
        <v>0</v>
      </c>
      <c r="DR48" s="178">
        <v>0</v>
      </c>
      <c r="DS48" s="178">
        <v>0</v>
      </c>
      <c r="DT48" s="178">
        <v>0</v>
      </c>
      <c r="DU48" s="178">
        <v>0</v>
      </c>
      <c r="DV48" s="178">
        <v>0</v>
      </c>
      <c r="DW48" s="178">
        <v>0</v>
      </c>
      <c r="DX48" s="178">
        <v>0</v>
      </c>
      <c r="DY48" s="178">
        <v>0</v>
      </c>
      <c r="DZ48" s="178">
        <v>0</v>
      </c>
      <c r="EA48" s="178">
        <v>0</v>
      </c>
      <c r="EB48" s="178">
        <v>0</v>
      </c>
      <c r="EC48" s="178">
        <v>0</v>
      </c>
      <c r="ED48" s="178">
        <v>0</v>
      </c>
      <c r="EE48" s="178">
        <v>0</v>
      </c>
      <c r="EF48" s="178">
        <v>0</v>
      </c>
      <c r="EG48" s="178">
        <v>0</v>
      </c>
      <c r="EH48" s="178">
        <v>0</v>
      </c>
      <c r="EI48" s="178">
        <v>0</v>
      </c>
      <c r="EJ48" s="178">
        <v>0</v>
      </c>
      <c r="EK48" s="178">
        <v>0</v>
      </c>
      <c r="EL48" s="178">
        <v>0</v>
      </c>
      <c r="EM48" s="178">
        <v>0</v>
      </c>
      <c r="EN48" s="178">
        <v>0</v>
      </c>
      <c r="EO48" s="178">
        <v>0</v>
      </c>
      <c r="EP48" s="178">
        <v>0</v>
      </c>
      <c r="EQ48" s="178">
        <v>0</v>
      </c>
      <c r="ER48" s="178">
        <v>0</v>
      </c>
      <c r="ES48" s="178">
        <v>0</v>
      </c>
      <c r="ET48" s="178">
        <v>0</v>
      </c>
      <c r="EU48" s="178">
        <v>0</v>
      </c>
      <c r="EV48" s="178">
        <v>0</v>
      </c>
      <c r="EW48" s="178">
        <v>0</v>
      </c>
      <c r="EX48" s="178">
        <v>0</v>
      </c>
      <c r="EY48" s="178">
        <v>0</v>
      </c>
      <c r="EZ48" s="178">
        <v>0</v>
      </c>
      <c r="FA48" s="178">
        <v>0</v>
      </c>
      <c r="FB48" s="178">
        <v>0</v>
      </c>
      <c r="FC48" s="178">
        <v>0</v>
      </c>
      <c r="FD48" s="178">
        <v>0</v>
      </c>
      <c r="FE48" s="178">
        <v>0</v>
      </c>
      <c r="FF48" s="178">
        <v>0</v>
      </c>
      <c r="FG48" s="178">
        <v>0</v>
      </c>
      <c r="FH48" s="178">
        <v>0</v>
      </c>
      <c r="FI48" s="178">
        <v>0</v>
      </c>
      <c r="FJ48" s="178">
        <v>0</v>
      </c>
      <c r="FK48" s="178">
        <v>0</v>
      </c>
      <c r="FL48" s="178">
        <v>0</v>
      </c>
      <c r="FM48" s="178">
        <v>0</v>
      </c>
      <c r="FN48" s="178">
        <v>0</v>
      </c>
      <c r="FO48" s="178">
        <v>0</v>
      </c>
      <c r="FP48" s="178">
        <v>0</v>
      </c>
      <c r="FQ48" s="178">
        <v>0</v>
      </c>
      <c r="FR48" s="178">
        <v>0</v>
      </c>
      <c r="FS48" s="178">
        <v>0</v>
      </c>
      <c r="FT48" s="178">
        <v>0</v>
      </c>
      <c r="FU48" s="178">
        <v>0</v>
      </c>
      <c r="FV48" s="178">
        <v>0</v>
      </c>
      <c r="FW48" s="178">
        <v>0</v>
      </c>
      <c r="FX48" s="178">
        <v>0</v>
      </c>
      <c r="FY48" s="178">
        <v>0</v>
      </c>
      <c r="FZ48" s="178">
        <v>0</v>
      </c>
      <c r="GA48" s="178">
        <v>0</v>
      </c>
      <c r="GB48" s="178">
        <v>0</v>
      </c>
      <c r="GC48" s="178">
        <v>0</v>
      </c>
      <c r="GD48" s="252">
        <v>0</v>
      </c>
      <c r="GE48" s="252">
        <v>0</v>
      </c>
      <c r="GF48" s="252">
        <v>0</v>
      </c>
      <c r="GG48" s="252">
        <v>0</v>
      </c>
      <c r="GH48" s="252">
        <v>0</v>
      </c>
      <c r="GI48" s="252">
        <v>0</v>
      </c>
      <c r="GJ48" s="252">
        <v>0</v>
      </c>
      <c r="GK48" s="252">
        <v>0</v>
      </c>
      <c r="GL48" s="252">
        <v>0</v>
      </c>
      <c r="GM48" s="252">
        <v>0</v>
      </c>
      <c r="GN48" s="252">
        <v>0</v>
      </c>
      <c r="GO48" s="252">
        <v>20</v>
      </c>
      <c r="GP48" s="252">
        <v>0</v>
      </c>
      <c r="GQ48" s="252">
        <v>0</v>
      </c>
      <c r="GR48" s="252">
        <v>0</v>
      </c>
    </row>
    <row r="49" spans="2:200" ht="15" customHeight="1">
      <c r="B49" s="255" t="s">
        <v>322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5</v>
      </c>
      <c r="CZ49" s="178">
        <v>5</v>
      </c>
      <c r="DA49" s="178">
        <v>5</v>
      </c>
      <c r="DB49" s="178">
        <v>5</v>
      </c>
      <c r="DC49" s="178">
        <v>5</v>
      </c>
      <c r="DD49" s="178">
        <v>5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19.14</v>
      </c>
      <c r="GP49" s="252">
        <v>0</v>
      </c>
      <c r="GQ49" s="252">
        <v>0</v>
      </c>
      <c r="GR49" s="252">
        <v>0</v>
      </c>
    </row>
    <row r="50" spans="2:200" ht="15" customHeight="1">
      <c r="B50" s="255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8"/>
      <c r="EW50" s="178"/>
      <c r="EX50" s="178"/>
      <c r="EY50" s="178"/>
      <c r="EZ50" s="178"/>
      <c r="FA50" s="178"/>
      <c r="FB50" s="178"/>
      <c r="FC50" s="178"/>
      <c r="FD50" s="178"/>
      <c r="FE50" s="178"/>
      <c r="FF50" s="178"/>
      <c r="FG50" s="178"/>
      <c r="FH50" s="178"/>
      <c r="FI50" s="178"/>
      <c r="FJ50" s="178"/>
      <c r="FK50" s="178"/>
      <c r="FL50" s="178"/>
      <c r="FM50" s="178"/>
      <c r="FN50" s="178"/>
      <c r="FO50" s="178"/>
      <c r="FP50" s="178"/>
      <c r="FQ50" s="178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</row>
    <row r="51" spans="2:200" ht="15" customHeight="1">
      <c r="B51" s="198" t="s">
        <v>315</v>
      </c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178"/>
      <c r="DH51" s="178"/>
      <c r="DI51" s="178"/>
      <c r="DJ51" s="178"/>
      <c r="DK51" s="178"/>
      <c r="DL51" s="178"/>
      <c r="DM51" s="178"/>
      <c r="DN51" s="178"/>
      <c r="DO51" s="178"/>
      <c r="DP51" s="178"/>
      <c r="DQ51" s="178"/>
      <c r="DR51" s="178"/>
      <c r="DS51" s="178"/>
      <c r="DT51" s="178"/>
      <c r="DU51" s="178"/>
      <c r="DV51" s="178"/>
      <c r="DW51" s="178"/>
      <c r="DX51" s="178"/>
      <c r="DY51" s="178"/>
      <c r="DZ51" s="178"/>
      <c r="EA51" s="178"/>
      <c r="EB51" s="178"/>
      <c r="EC51" s="178"/>
      <c r="ED51" s="178"/>
      <c r="EE51" s="178"/>
      <c r="EF51" s="178"/>
      <c r="EG51" s="178"/>
      <c r="EH51" s="178"/>
      <c r="EI51" s="178"/>
      <c r="EJ51" s="178"/>
      <c r="EK51" s="178"/>
      <c r="EL51" s="178"/>
      <c r="EM51" s="178"/>
      <c r="EN51" s="178"/>
      <c r="EO51" s="178"/>
      <c r="EP51" s="178"/>
      <c r="EQ51" s="178"/>
      <c r="ER51" s="178"/>
      <c r="ES51" s="178"/>
      <c r="ET51" s="178"/>
      <c r="EU51" s="178"/>
      <c r="EV51" s="178"/>
      <c r="EW51" s="178"/>
      <c r="EX51" s="178"/>
      <c r="EY51" s="178"/>
      <c r="EZ51" s="178"/>
      <c r="FA51" s="178"/>
      <c r="FB51" s="178"/>
      <c r="FC51" s="178"/>
      <c r="FD51" s="178"/>
      <c r="FE51" s="178"/>
      <c r="FF51" s="178"/>
      <c r="FG51" s="178"/>
      <c r="FH51" s="178"/>
      <c r="FI51" s="178"/>
      <c r="FJ51" s="178"/>
      <c r="FK51" s="178"/>
      <c r="FL51" s="178"/>
      <c r="FM51" s="178"/>
      <c r="FN51" s="178"/>
      <c r="FO51" s="178"/>
      <c r="FP51" s="178"/>
      <c r="FQ51" s="178"/>
      <c r="FR51" s="178"/>
      <c r="FS51" s="178"/>
      <c r="FT51" s="178"/>
      <c r="FU51" s="178"/>
      <c r="FV51" s="178"/>
      <c r="FW51" s="178"/>
      <c r="FX51" s="178"/>
      <c r="FY51" s="178"/>
      <c r="FZ51" s="178"/>
      <c r="GA51" s="178"/>
      <c r="GB51" s="178"/>
      <c r="GC51" s="178"/>
    </row>
    <row r="52" spans="2:200" ht="15" customHeight="1">
      <c r="B52" s="255" t="s">
        <v>319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0</v>
      </c>
      <c r="DA52" s="178">
        <v>0</v>
      </c>
      <c r="DB52" s="178">
        <v>0</v>
      </c>
      <c r="DC52" s="178">
        <v>0</v>
      </c>
      <c r="DD52" s="178">
        <v>0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7.0000000000000009</v>
      </c>
      <c r="EH52" s="178">
        <v>7.0000000000000009</v>
      </c>
      <c r="EI52" s="178">
        <v>7.0000000000000009</v>
      </c>
      <c r="EJ52" s="178">
        <v>7.0000000000000009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7.0124999999999993</v>
      </c>
      <c r="FA52" s="178">
        <v>7.03</v>
      </c>
      <c r="FB52" s="178">
        <v>7.0525000000000002</v>
      </c>
      <c r="FC52" s="178">
        <v>7.0000000000000009</v>
      </c>
      <c r="FD52" s="178">
        <v>7.2525000000000004</v>
      </c>
      <c r="FE52" s="178">
        <v>7.2624999999999993</v>
      </c>
      <c r="FF52" s="178">
        <v>7.136000000000001</v>
      </c>
      <c r="FG52" s="178">
        <v>7.3125000000000009</v>
      </c>
      <c r="FH52" s="178">
        <v>6.99</v>
      </c>
      <c r="FI52" s="178">
        <v>7.02</v>
      </c>
      <c r="FJ52" s="178">
        <v>7.067499999999999</v>
      </c>
      <c r="FK52" s="178">
        <v>7.0900000000000007</v>
      </c>
      <c r="FL52" s="178">
        <v>7.0760000000000014</v>
      </c>
      <c r="FM52" s="178">
        <v>7.3033333333333328</v>
      </c>
      <c r="FN52" s="178">
        <v>8.1749999999999989</v>
      </c>
      <c r="FO52" s="178">
        <v>0</v>
      </c>
      <c r="FP52" s="178">
        <v>0</v>
      </c>
      <c r="FQ52" s="178">
        <v>0</v>
      </c>
      <c r="FR52" s="178">
        <v>7.0000000000000009</v>
      </c>
      <c r="FS52" s="178">
        <v>7.0000000000000009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7.0000000000000009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156">
        <v>18.5</v>
      </c>
      <c r="GG52" s="156">
        <v>18.5</v>
      </c>
      <c r="GH52" s="156">
        <v>18.5</v>
      </c>
      <c r="GI52" s="156">
        <v>0</v>
      </c>
      <c r="GJ52" s="156">
        <v>0</v>
      </c>
      <c r="GK52" s="156">
        <v>7</v>
      </c>
      <c r="GL52" s="156">
        <v>0</v>
      </c>
      <c r="GM52" s="156">
        <v>7</v>
      </c>
      <c r="GN52" s="156">
        <v>21.06</v>
      </c>
      <c r="GO52" s="156">
        <v>0</v>
      </c>
      <c r="GP52" s="156">
        <v>18.862500000000001</v>
      </c>
      <c r="GQ52" s="156">
        <v>0</v>
      </c>
      <c r="GR52" s="156">
        <v>20.5</v>
      </c>
    </row>
    <row r="53" spans="2:200" ht="15" customHeight="1">
      <c r="B53" s="255" t="s">
        <v>320</v>
      </c>
      <c r="C53" s="178">
        <v>0</v>
      </c>
      <c r="D53" s="178">
        <v>0</v>
      </c>
      <c r="E53" s="178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8">
        <v>0</v>
      </c>
      <c r="L53" s="178">
        <v>0</v>
      </c>
      <c r="M53" s="178">
        <v>0</v>
      </c>
      <c r="N53" s="178">
        <v>0</v>
      </c>
      <c r="O53" s="178">
        <v>0</v>
      </c>
      <c r="P53" s="178">
        <v>0</v>
      </c>
      <c r="Q53" s="178">
        <v>0</v>
      </c>
      <c r="R53" s="178">
        <v>0</v>
      </c>
      <c r="S53" s="178">
        <v>0</v>
      </c>
      <c r="T53" s="178">
        <v>0</v>
      </c>
      <c r="U53" s="178">
        <v>0</v>
      </c>
      <c r="V53" s="178">
        <v>0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0</v>
      </c>
      <c r="AF53" s="178">
        <v>0</v>
      </c>
      <c r="AG53" s="178">
        <v>0</v>
      </c>
      <c r="AH53" s="178">
        <v>0</v>
      </c>
      <c r="AI53" s="178">
        <v>0</v>
      </c>
      <c r="AJ53" s="178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178">
        <v>0</v>
      </c>
      <c r="AV53" s="178">
        <v>0</v>
      </c>
      <c r="AW53" s="178">
        <v>0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178">
        <v>0</v>
      </c>
      <c r="BK53" s="178">
        <v>0</v>
      </c>
      <c r="BL53" s="178">
        <v>0</v>
      </c>
      <c r="BM53" s="178">
        <v>0</v>
      </c>
      <c r="BN53" s="178">
        <v>0</v>
      </c>
      <c r="BO53" s="178">
        <v>0</v>
      </c>
      <c r="BP53" s="178">
        <v>0</v>
      </c>
      <c r="BQ53" s="178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0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</v>
      </c>
      <c r="CD53" s="178">
        <v>0</v>
      </c>
      <c r="CE53" s="178">
        <v>0</v>
      </c>
      <c r="CF53" s="178">
        <v>0</v>
      </c>
      <c r="CG53" s="178">
        <v>0</v>
      </c>
      <c r="CH53" s="178">
        <v>0</v>
      </c>
      <c r="CI53" s="178">
        <v>0</v>
      </c>
      <c r="CJ53" s="178">
        <v>0</v>
      </c>
      <c r="CK53" s="178">
        <v>0</v>
      </c>
      <c r="CL53" s="178">
        <v>0</v>
      </c>
      <c r="CM53" s="178">
        <v>0</v>
      </c>
      <c r="CN53" s="178">
        <v>0</v>
      </c>
      <c r="CO53" s="178">
        <v>0</v>
      </c>
      <c r="CP53" s="178">
        <v>0</v>
      </c>
      <c r="CQ53" s="178">
        <v>0</v>
      </c>
      <c r="CR53" s="178">
        <v>0</v>
      </c>
      <c r="CS53" s="178">
        <v>0</v>
      </c>
      <c r="CT53" s="178">
        <v>0</v>
      </c>
      <c r="CU53" s="178">
        <v>0</v>
      </c>
      <c r="CV53" s="178">
        <v>0</v>
      </c>
      <c r="CW53" s="178">
        <v>0</v>
      </c>
      <c r="CX53" s="178">
        <v>0</v>
      </c>
      <c r="CY53" s="178">
        <v>0</v>
      </c>
      <c r="CZ53" s="178">
        <v>0</v>
      </c>
      <c r="DA53" s="178">
        <v>0</v>
      </c>
      <c r="DB53" s="178">
        <v>0</v>
      </c>
      <c r="DC53" s="178">
        <v>0</v>
      </c>
      <c r="DD53" s="178">
        <v>0</v>
      </c>
      <c r="DE53" s="178">
        <v>0</v>
      </c>
      <c r="DF53" s="178">
        <v>0</v>
      </c>
      <c r="DG53" s="178">
        <v>0</v>
      </c>
      <c r="DH53" s="178">
        <v>0</v>
      </c>
      <c r="DI53" s="178">
        <v>0</v>
      </c>
      <c r="DJ53" s="178">
        <v>0</v>
      </c>
      <c r="DK53" s="178">
        <v>0</v>
      </c>
      <c r="DL53" s="178">
        <v>0</v>
      </c>
      <c r="DM53" s="178">
        <v>0</v>
      </c>
      <c r="DN53" s="178">
        <v>0</v>
      </c>
      <c r="DO53" s="178">
        <v>0</v>
      </c>
      <c r="DP53" s="178">
        <v>0</v>
      </c>
      <c r="DQ53" s="178">
        <v>0</v>
      </c>
      <c r="DR53" s="178">
        <v>0</v>
      </c>
      <c r="DS53" s="178">
        <v>0</v>
      </c>
      <c r="DT53" s="178">
        <v>0</v>
      </c>
      <c r="DU53" s="178">
        <v>0</v>
      </c>
      <c r="DV53" s="178">
        <v>0</v>
      </c>
      <c r="DW53" s="178">
        <v>0</v>
      </c>
      <c r="DX53" s="178">
        <v>0</v>
      </c>
      <c r="DY53" s="178">
        <v>0</v>
      </c>
      <c r="DZ53" s="178">
        <v>0</v>
      </c>
      <c r="EA53" s="178">
        <v>0</v>
      </c>
      <c r="EB53" s="178">
        <v>0</v>
      </c>
      <c r="EC53" s="178">
        <v>0</v>
      </c>
      <c r="ED53" s="178">
        <v>0</v>
      </c>
      <c r="EE53" s="178">
        <v>0</v>
      </c>
      <c r="EF53" s="178">
        <v>0</v>
      </c>
      <c r="EG53" s="178">
        <v>7.2499999999999991</v>
      </c>
      <c r="EH53" s="178">
        <v>7.2499999999999991</v>
      </c>
      <c r="EI53" s="178">
        <v>7.2499999999999991</v>
      </c>
      <c r="EJ53" s="178">
        <v>7.2499999999999991</v>
      </c>
      <c r="EK53" s="178">
        <v>0</v>
      </c>
      <c r="EL53" s="178">
        <v>0</v>
      </c>
      <c r="EM53" s="178">
        <v>0</v>
      </c>
      <c r="EN53" s="178">
        <v>0</v>
      </c>
      <c r="EO53" s="178">
        <v>0</v>
      </c>
      <c r="EP53" s="178">
        <v>0</v>
      </c>
      <c r="EQ53" s="178">
        <v>0</v>
      </c>
      <c r="ER53" s="178">
        <v>0</v>
      </c>
      <c r="ES53" s="178">
        <v>0</v>
      </c>
      <c r="ET53" s="178">
        <v>0</v>
      </c>
      <c r="EU53" s="178">
        <v>0</v>
      </c>
      <c r="EV53" s="178">
        <v>0</v>
      </c>
      <c r="EW53" s="178">
        <v>0</v>
      </c>
      <c r="EX53" s="178">
        <v>0</v>
      </c>
      <c r="EY53" s="178">
        <v>0</v>
      </c>
      <c r="EZ53" s="178">
        <v>7.4399999999999995</v>
      </c>
      <c r="FA53" s="178">
        <v>7.73</v>
      </c>
      <c r="FB53" s="178">
        <v>7.75</v>
      </c>
      <c r="FC53" s="178">
        <v>7.75</v>
      </c>
      <c r="FD53" s="178">
        <v>7.75</v>
      </c>
      <c r="FE53" s="178">
        <v>7.7200000000000006</v>
      </c>
      <c r="FF53" s="178">
        <v>7.7400000000000011</v>
      </c>
      <c r="FG53" s="178">
        <v>7.625</v>
      </c>
      <c r="FH53" s="178">
        <v>7.2499999999999991</v>
      </c>
      <c r="FI53" s="178">
        <v>7.75</v>
      </c>
      <c r="FJ53" s="178">
        <v>7.5200000000000005</v>
      </c>
      <c r="FK53" s="178">
        <v>7.75</v>
      </c>
      <c r="FL53" s="178">
        <v>7.75</v>
      </c>
      <c r="FM53" s="178">
        <v>0</v>
      </c>
      <c r="FN53" s="178">
        <v>7.75</v>
      </c>
      <c r="FO53" s="178">
        <v>0</v>
      </c>
      <c r="FP53" s="178">
        <v>0</v>
      </c>
      <c r="FQ53" s="178">
        <v>0</v>
      </c>
      <c r="FR53" s="178">
        <v>7.75</v>
      </c>
      <c r="FS53" s="178">
        <v>0</v>
      </c>
      <c r="FT53" s="178">
        <v>0</v>
      </c>
      <c r="FU53" s="178">
        <v>0</v>
      </c>
      <c r="FV53" s="178">
        <v>0</v>
      </c>
      <c r="FW53" s="178">
        <v>0</v>
      </c>
      <c r="FX53" s="178">
        <v>0</v>
      </c>
      <c r="FY53" s="178">
        <v>0</v>
      </c>
      <c r="FZ53" s="178">
        <v>0</v>
      </c>
      <c r="GA53" s="178">
        <v>0</v>
      </c>
      <c r="GB53" s="178">
        <v>0</v>
      </c>
      <c r="GC53" s="178">
        <v>0</v>
      </c>
      <c r="GD53" s="252">
        <v>0</v>
      </c>
      <c r="GE53" s="252">
        <v>0</v>
      </c>
      <c r="GF53" s="252">
        <v>0</v>
      </c>
      <c r="GG53" s="252">
        <v>0</v>
      </c>
      <c r="GH53" s="252">
        <v>0</v>
      </c>
      <c r="GI53" s="252">
        <v>0</v>
      </c>
      <c r="GJ53" s="252">
        <v>0</v>
      </c>
      <c r="GK53" s="252">
        <v>0</v>
      </c>
      <c r="GL53" s="252">
        <v>0</v>
      </c>
      <c r="GM53" s="252">
        <v>0</v>
      </c>
      <c r="GN53" s="252">
        <v>20.98</v>
      </c>
      <c r="GO53" s="252">
        <v>0</v>
      </c>
      <c r="GP53" s="252">
        <v>20.98</v>
      </c>
      <c r="GQ53" s="252">
        <v>0</v>
      </c>
      <c r="GR53" s="252">
        <v>0</v>
      </c>
    </row>
    <row r="54" spans="2:200" ht="15" customHeight="1">
      <c r="B54" s="255" t="s">
        <v>321</v>
      </c>
      <c r="C54" s="178">
        <v>0</v>
      </c>
      <c r="D54" s="178">
        <v>0</v>
      </c>
      <c r="E54" s="178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8">
        <v>0</v>
      </c>
      <c r="L54" s="178">
        <v>0</v>
      </c>
      <c r="M54" s="178">
        <v>0</v>
      </c>
      <c r="N54" s="178">
        <v>0</v>
      </c>
      <c r="O54" s="178">
        <v>0</v>
      </c>
      <c r="P54" s="178">
        <v>0</v>
      </c>
      <c r="Q54" s="178">
        <v>0</v>
      </c>
      <c r="R54" s="178">
        <v>0</v>
      </c>
      <c r="S54" s="178">
        <v>0</v>
      </c>
      <c r="T54" s="178">
        <v>0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  <c r="Z54" s="178">
        <v>0</v>
      </c>
      <c r="AA54" s="178">
        <v>0</v>
      </c>
      <c r="AB54" s="178">
        <v>0</v>
      </c>
      <c r="AC54" s="178">
        <v>0</v>
      </c>
      <c r="AD54" s="178">
        <v>0</v>
      </c>
      <c r="AE54" s="178">
        <v>0</v>
      </c>
      <c r="AF54" s="178">
        <v>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178">
        <v>0</v>
      </c>
      <c r="AM54" s="178">
        <v>0</v>
      </c>
      <c r="AN54" s="178">
        <v>0</v>
      </c>
      <c r="AO54" s="178">
        <v>0</v>
      </c>
      <c r="AP54" s="178">
        <v>0</v>
      </c>
      <c r="AQ54" s="178">
        <v>0</v>
      </c>
      <c r="AR54" s="178">
        <v>0</v>
      </c>
      <c r="AS54" s="178">
        <v>0</v>
      </c>
      <c r="AT54" s="178">
        <v>0</v>
      </c>
      <c r="AU54" s="178">
        <v>0</v>
      </c>
      <c r="AV54" s="178">
        <v>0</v>
      </c>
      <c r="AW54" s="178">
        <v>0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178">
        <v>0</v>
      </c>
      <c r="BD54" s="178">
        <v>0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0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</v>
      </c>
      <c r="CI54" s="178">
        <v>0</v>
      </c>
      <c r="CJ54" s="178">
        <v>0</v>
      </c>
      <c r="CK54" s="178">
        <v>0</v>
      </c>
      <c r="CL54" s="178">
        <v>0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</v>
      </c>
      <c r="CW54" s="178">
        <v>0</v>
      </c>
      <c r="CX54" s="178">
        <v>0</v>
      </c>
      <c r="CY54" s="178">
        <v>0</v>
      </c>
      <c r="CZ54" s="178">
        <v>0</v>
      </c>
      <c r="DA54" s="178">
        <v>0</v>
      </c>
      <c r="DB54" s="178">
        <v>0</v>
      </c>
      <c r="DC54" s="178">
        <v>0</v>
      </c>
      <c r="DD54" s="178">
        <v>0</v>
      </c>
      <c r="DE54" s="178">
        <v>0</v>
      </c>
      <c r="DF54" s="178">
        <v>0</v>
      </c>
      <c r="DG54" s="178">
        <v>0</v>
      </c>
      <c r="DH54" s="178">
        <v>0</v>
      </c>
      <c r="DI54" s="178">
        <v>0</v>
      </c>
      <c r="DJ54" s="178">
        <v>0</v>
      </c>
      <c r="DK54" s="178">
        <v>0</v>
      </c>
      <c r="DL54" s="178">
        <v>0</v>
      </c>
      <c r="DM54" s="178">
        <v>0</v>
      </c>
      <c r="DN54" s="178">
        <v>0</v>
      </c>
      <c r="DO54" s="178">
        <v>0</v>
      </c>
      <c r="DP54" s="178">
        <v>0</v>
      </c>
      <c r="DQ54" s="178">
        <v>0</v>
      </c>
      <c r="DR54" s="178">
        <v>0</v>
      </c>
      <c r="DS54" s="178">
        <v>0</v>
      </c>
      <c r="DT54" s="178">
        <v>0</v>
      </c>
      <c r="DU54" s="178">
        <v>0</v>
      </c>
      <c r="DV54" s="178">
        <v>0</v>
      </c>
      <c r="DW54" s="178">
        <v>0</v>
      </c>
      <c r="DX54" s="178">
        <v>0</v>
      </c>
      <c r="DY54" s="178">
        <v>0</v>
      </c>
      <c r="DZ54" s="178">
        <v>0</v>
      </c>
      <c r="EA54" s="178">
        <v>0</v>
      </c>
      <c r="EB54" s="178">
        <v>0</v>
      </c>
      <c r="EC54" s="178">
        <v>0</v>
      </c>
      <c r="ED54" s="178">
        <v>0</v>
      </c>
      <c r="EE54" s="178">
        <v>0</v>
      </c>
      <c r="EF54" s="178">
        <v>0</v>
      </c>
      <c r="EG54" s="178">
        <v>7.5</v>
      </c>
      <c r="EH54" s="178">
        <v>7.5</v>
      </c>
      <c r="EI54" s="178">
        <v>7.5</v>
      </c>
      <c r="EJ54" s="178">
        <v>7.5</v>
      </c>
      <c r="EK54" s="178">
        <v>7.5</v>
      </c>
      <c r="EL54" s="178">
        <v>0</v>
      </c>
      <c r="EM54" s="178">
        <v>0</v>
      </c>
      <c r="EN54" s="178">
        <v>7.5</v>
      </c>
      <c r="EO54" s="178">
        <v>0</v>
      </c>
      <c r="EP54" s="178">
        <v>0</v>
      </c>
      <c r="EQ54" s="178">
        <v>0</v>
      </c>
      <c r="ER54" s="178">
        <v>0</v>
      </c>
      <c r="ES54" s="178">
        <v>0</v>
      </c>
      <c r="ET54" s="178">
        <v>0</v>
      </c>
      <c r="EU54" s="178">
        <v>0</v>
      </c>
      <c r="EV54" s="178">
        <v>0</v>
      </c>
      <c r="EW54" s="178">
        <v>0</v>
      </c>
      <c r="EX54" s="178">
        <v>0</v>
      </c>
      <c r="EY54" s="178">
        <v>0</v>
      </c>
      <c r="EZ54" s="178">
        <v>7.8199999999999994</v>
      </c>
      <c r="FA54" s="178">
        <v>7.9874999999999998</v>
      </c>
      <c r="FB54" s="178">
        <v>8</v>
      </c>
      <c r="FC54" s="178">
        <v>8</v>
      </c>
      <c r="FD54" s="178">
        <v>8</v>
      </c>
      <c r="FE54" s="178">
        <v>8</v>
      </c>
      <c r="FF54" s="178">
        <v>7.998333333333334</v>
      </c>
      <c r="FG54" s="178">
        <v>8</v>
      </c>
      <c r="FH54" s="178">
        <v>8</v>
      </c>
      <c r="FI54" s="178">
        <v>8</v>
      </c>
      <c r="FJ54" s="178">
        <v>8</v>
      </c>
      <c r="FK54" s="178">
        <v>8</v>
      </c>
      <c r="FL54" s="178">
        <v>8</v>
      </c>
      <c r="FM54" s="178">
        <v>0</v>
      </c>
      <c r="FN54" s="178">
        <v>8</v>
      </c>
      <c r="FO54" s="178">
        <v>0</v>
      </c>
      <c r="FP54" s="178">
        <v>0</v>
      </c>
      <c r="FQ54" s="178">
        <v>0</v>
      </c>
      <c r="FR54" s="178">
        <v>8</v>
      </c>
      <c r="FS54" s="178">
        <v>0</v>
      </c>
      <c r="FT54" s="178">
        <v>0</v>
      </c>
      <c r="FU54" s="178">
        <v>0</v>
      </c>
      <c r="FV54" s="178">
        <v>0</v>
      </c>
      <c r="FW54" s="178">
        <v>0</v>
      </c>
      <c r="FX54" s="178">
        <v>0</v>
      </c>
      <c r="FY54" s="178">
        <v>0</v>
      </c>
      <c r="FZ54" s="178">
        <v>0</v>
      </c>
      <c r="GA54" s="178">
        <v>0</v>
      </c>
      <c r="GB54" s="178">
        <v>0</v>
      </c>
      <c r="GC54" s="178">
        <v>0</v>
      </c>
      <c r="GD54" s="252">
        <v>0</v>
      </c>
      <c r="GE54" s="252">
        <v>0</v>
      </c>
      <c r="GF54" s="252">
        <v>0</v>
      </c>
      <c r="GG54" s="252">
        <v>0</v>
      </c>
      <c r="GH54" s="252">
        <v>0</v>
      </c>
      <c r="GI54" s="252">
        <v>0</v>
      </c>
      <c r="GJ54" s="252">
        <v>0</v>
      </c>
      <c r="GK54" s="252">
        <v>0</v>
      </c>
      <c r="GL54" s="252">
        <v>0</v>
      </c>
      <c r="GM54" s="252">
        <v>0</v>
      </c>
      <c r="GN54" s="252">
        <v>20</v>
      </c>
      <c r="GO54" s="252">
        <v>0</v>
      </c>
      <c r="GP54" s="252">
        <v>0</v>
      </c>
      <c r="GQ54" s="252">
        <v>0</v>
      </c>
      <c r="GR54" s="252">
        <v>0</v>
      </c>
    </row>
    <row r="55" spans="2:200" ht="15" customHeight="1">
      <c r="B55" s="255" t="s">
        <v>322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  <c r="AL55" s="178">
        <v>0</v>
      </c>
      <c r="AM55" s="178">
        <v>0</v>
      </c>
      <c r="AN55" s="178">
        <v>0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7.75</v>
      </c>
      <c r="EH55" s="178">
        <v>7.75</v>
      </c>
      <c r="EI55" s="178">
        <v>7.75</v>
      </c>
      <c r="EJ55" s="178">
        <v>7.75</v>
      </c>
      <c r="EK55" s="178">
        <v>7.75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8.1033333333333335</v>
      </c>
      <c r="FA55" s="178">
        <v>8.2366666666666664</v>
      </c>
      <c r="FB55" s="178">
        <v>8.25</v>
      </c>
      <c r="FC55" s="178">
        <v>8.25</v>
      </c>
      <c r="FD55" s="178">
        <v>8.25</v>
      </c>
      <c r="FE55" s="178">
        <v>8.25</v>
      </c>
      <c r="FF55" s="178">
        <v>8.2479999999999993</v>
      </c>
      <c r="FG55" s="178">
        <v>8.25</v>
      </c>
      <c r="FH55" s="178">
        <v>8.25</v>
      </c>
      <c r="FI55" s="178">
        <v>8.25</v>
      </c>
      <c r="FJ55" s="178">
        <v>8.25</v>
      </c>
      <c r="FK55" s="178">
        <v>8.25</v>
      </c>
      <c r="FL55" s="178">
        <v>8.25</v>
      </c>
      <c r="FM55" s="178">
        <v>0</v>
      </c>
      <c r="FN55" s="178">
        <v>8.25</v>
      </c>
      <c r="FO55" s="178">
        <v>0</v>
      </c>
      <c r="FP55" s="178">
        <v>0</v>
      </c>
      <c r="FQ55" s="178">
        <v>0</v>
      </c>
      <c r="FR55" s="178">
        <v>8.25</v>
      </c>
      <c r="FS55" s="178">
        <v>0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0</v>
      </c>
      <c r="FZ55" s="178">
        <v>0</v>
      </c>
      <c r="GA55" s="178">
        <v>0</v>
      </c>
      <c r="GB55" s="178">
        <v>0</v>
      </c>
      <c r="GC55" s="178">
        <v>0</v>
      </c>
      <c r="GD55" s="252">
        <v>0</v>
      </c>
      <c r="GE55" s="252">
        <v>0</v>
      </c>
      <c r="GF55" s="252">
        <v>0</v>
      </c>
      <c r="GG55" s="252">
        <v>0</v>
      </c>
      <c r="GH55" s="252">
        <v>0</v>
      </c>
      <c r="GI55" s="252">
        <v>0</v>
      </c>
      <c r="GJ55" s="252">
        <v>0</v>
      </c>
      <c r="GK55" s="252">
        <v>0</v>
      </c>
      <c r="GL55" s="252">
        <v>0</v>
      </c>
      <c r="GM55" s="252">
        <v>0</v>
      </c>
      <c r="GN55" s="252">
        <v>19.14</v>
      </c>
      <c r="GO55" s="252">
        <v>0</v>
      </c>
      <c r="GP55" s="252">
        <v>0</v>
      </c>
      <c r="GQ55" s="252">
        <v>0</v>
      </c>
      <c r="GR55" s="252">
        <v>0</v>
      </c>
    </row>
    <row r="56" spans="2:200" ht="15" customHeight="1">
      <c r="B56" s="19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178"/>
      <c r="FF56" s="178"/>
      <c r="FG56" s="178"/>
      <c r="FH56" s="178"/>
      <c r="FI56" s="178"/>
      <c r="FJ56" s="178"/>
      <c r="FK56" s="178"/>
      <c r="FL56" s="178"/>
      <c r="FM56" s="178"/>
      <c r="FN56" s="178"/>
      <c r="FO56" s="178"/>
      <c r="FP56" s="178"/>
      <c r="FQ56" s="178"/>
      <c r="FR56" s="178"/>
      <c r="FS56" s="178"/>
      <c r="FT56" s="178"/>
      <c r="FU56" s="178"/>
      <c r="FV56" s="178"/>
      <c r="FW56" s="178"/>
      <c r="FX56" s="178"/>
      <c r="FY56" s="178"/>
      <c r="FZ56" s="178"/>
      <c r="GA56" s="178"/>
      <c r="GB56" s="178"/>
      <c r="GC56" s="178"/>
    </row>
    <row r="57" spans="2:200" ht="15" customHeight="1">
      <c r="B57" s="19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78"/>
      <c r="EH57" s="178"/>
      <c r="EI57" s="178"/>
      <c r="EJ57" s="178"/>
      <c r="EK57" s="178"/>
      <c r="EL57" s="178"/>
      <c r="EM57" s="178"/>
      <c r="EN57" s="178"/>
      <c r="EO57" s="178"/>
      <c r="EP57" s="178"/>
      <c r="EQ57" s="178"/>
      <c r="ER57" s="178"/>
      <c r="ES57" s="178"/>
      <c r="ET57" s="178"/>
      <c r="EU57" s="178"/>
      <c r="EV57" s="178"/>
      <c r="EW57" s="178"/>
      <c r="EX57" s="178"/>
      <c r="EY57" s="178"/>
      <c r="EZ57" s="178"/>
      <c r="FA57" s="178"/>
      <c r="FB57" s="178"/>
      <c r="FC57" s="178"/>
      <c r="FD57" s="178"/>
      <c r="FE57" s="178"/>
      <c r="FF57" s="178"/>
      <c r="FG57" s="178"/>
      <c r="FH57" s="178"/>
      <c r="FI57" s="178"/>
      <c r="FJ57" s="178"/>
      <c r="FK57" s="178"/>
      <c r="FL57" s="178"/>
      <c r="FM57" s="178"/>
      <c r="FN57" s="178"/>
      <c r="FO57" s="178"/>
      <c r="FP57" s="178"/>
      <c r="FQ57" s="178"/>
      <c r="FR57" s="178"/>
      <c r="FS57" s="178"/>
      <c r="FT57" s="178"/>
      <c r="FU57" s="178"/>
      <c r="FV57" s="178"/>
      <c r="FW57" s="178"/>
      <c r="FX57" s="178"/>
      <c r="FY57" s="178"/>
      <c r="FZ57" s="178"/>
      <c r="GA57" s="178"/>
      <c r="GB57" s="178"/>
      <c r="GC57" s="178"/>
    </row>
    <row r="58" spans="2:200" ht="15" customHeight="1">
      <c r="B58" s="198" t="s">
        <v>275</v>
      </c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178"/>
      <c r="FF58" s="178"/>
      <c r="FG58" s="178"/>
      <c r="FH58" s="178"/>
      <c r="FI58" s="178"/>
      <c r="FJ58" s="178"/>
      <c r="FK58" s="178"/>
      <c r="FL58" s="178"/>
      <c r="FM58" s="178"/>
      <c r="FN58" s="178"/>
      <c r="FO58" s="178"/>
      <c r="FP58" s="178"/>
      <c r="FQ58" s="178"/>
      <c r="FR58" s="178"/>
      <c r="FS58" s="178"/>
      <c r="FT58" s="178"/>
      <c r="FU58" s="178"/>
      <c r="FV58" s="178"/>
      <c r="FW58" s="178"/>
      <c r="FX58" s="178"/>
      <c r="FY58" s="178"/>
      <c r="FZ58" s="178"/>
      <c r="GA58" s="178"/>
      <c r="GB58" s="178"/>
      <c r="GC58" s="178"/>
      <c r="GE58" s="259"/>
      <c r="GF58" s="406"/>
      <c r="GG58" s="406"/>
      <c r="GH58" s="406"/>
      <c r="GI58" s="406"/>
      <c r="GJ58" s="406"/>
      <c r="GK58" s="406"/>
      <c r="GL58" s="406"/>
      <c r="GM58" s="406"/>
      <c r="GN58" s="406"/>
      <c r="GO58" s="406"/>
      <c r="GP58" s="406"/>
      <c r="GQ58" s="406"/>
      <c r="GR58" s="406"/>
    </row>
    <row r="59" spans="2:200" ht="15" customHeight="1">
      <c r="B59" s="204" t="s">
        <v>276</v>
      </c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>
        <v>24.38</v>
      </c>
      <c r="AZ59" s="178">
        <v>24.36</v>
      </c>
      <c r="BA59" s="178">
        <v>19.45</v>
      </c>
      <c r="BB59" s="178">
        <v>18</v>
      </c>
      <c r="BC59" s="178">
        <v>18.7</v>
      </c>
      <c r="BD59" s="178">
        <v>18.579999999999998</v>
      </c>
      <c r="BE59" s="178">
        <v>18.600000000000001</v>
      </c>
      <c r="BF59" s="178">
        <v>18.72</v>
      </c>
      <c r="BG59" s="178">
        <v>18.190000000000001</v>
      </c>
      <c r="BH59" s="178">
        <v>18.16</v>
      </c>
      <c r="BI59" s="178">
        <v>17.96</v>
      </c>
      <c r="BJ59" s="178">
        <v>13.63</v>
      </c>
      <c r="BK59" s="178">
        <v>0</v>
      </c>
      <c r="BL59" s="178">
        <v>5.5</v>
      </c>
      <c r="BM59" s="178">
        <v>0</v>
      </c>
      <c r="BN59" s="178">
        <v>5.38</v>
      </c>
      <c r="BO59" s="178">
        <v>4</v>
      </c>
      <c r="BP59" s="178">
        <v>3.92</v>
      </c>
      <c r="BQ59" s="178">
        <v>3.7800000000000002</v>
      </c>
      <c r="BR59" s="178">
        <v>4.2799999999999994</v>
      </c>
      <c r="BS59" s="178">
        <v>4.74</v>
      </c>
      <c r="BT59" s="178">
        <v>5.0599999999999996</v>
      </c>
      <c r="BU59" s="178">
        <v>5.34</v>
      </c>
      <c r="BV59" s="178">
        <v>6.13</v>
      </c>
      <c r="BW59" s="178">
        <v>5.6899999999999995</v>
      </c>
      <c r="BX59" s="178">
        <v>5.7299999999999995</v>
      </c>
      <c r="BY59" s="178">
        <v>5.6099999999999994</v>
      </c>
      <c r="BZ59" s="178">
        <v>5.45</v>
      </c>
      <c r="CA59" s="178">
        <v>6.39</v>
      </c>
      <c r="CB59" s="178">
        <v>8.33</v>
      </c>
      <c r="CC59" s="178">
        <v>8.86</v>
      </c>
      <c r="CD59" s="178">
        <v>9.44</v>
      </c>
      <c r="CE59" s="178">
        <v>10.76</v>
      </c>
      <c r="CF59" s="178">
        <v>12.709999999999999</v>
      </c>
      <c r="CG59" s="178">
        <v>13.100000000000001</v>
      </c>
      <c r="CH59" s="178">
        <v>13.350000000000001</v>
      </c>
      <c r="CI59" s="178">
        <v>13.420000000000002</v>
      </c>
      <c r="CJ59" s="178">
        <v>13.36</v>
      </c>
      <c r="CK59" s="178">
        <v>13.69</v>
      </c>
      <c r="CL59" s="178">
        <v>13.87</v>
      </c>
      <c r="CM59" s="178">
        <v>14.030000000000001</v>
      </c>
      <c r="CN59" s="178">
        <v>14.02</v>
      </c>
      <c r="CO59" s="178">
        <v>14.04</v>
      </c>
      <c r="CP59" s="178">
        <v>14.030000000000001</v>
      </c>
      <c r="CQ59" s="178">
        <v>13.98</v>
      </c>
      <c r="CR59" s="178">
        <v>13.08</v>
      </c>
      <c r="CS59" s="178">
        <v>13.020000000000001</v>
      </c>
      <c r="CT59" s="178">
        <v>12.53</v>
      </c>
      <c r="CU59" s="178">
        <v>12.53</v>
      </c>
      <c r="CV59" s="178">
        <v>13.3</v>
      </c>
      <c r="CW59" s="178">
        <v>15.73</v>
      </c>
      <c r="CX59" s="178">
        <v>12.36</v>
      </c>
      <c r="CY59" s="178">
        <v>18.12</v>
      </c>
      <c r="CZ59" s="178">
        <v>12.709999999999999</v>
      </c>
      <c r="DA59" s="178">
        <v>10.99</v>
      </c>
      <c r="DB59" s="178">
        <v>10.97</v>
      </c>
      <c r="DC59" s="178">
        <v>9.7900000000000009</v>
      </c>
      <c r="DD59" s="178">
        <v>17.560000000000002</v>
      </c>
      <c r="DE59" s="178">
        <v>21.529999999999998</v>
      </c>
      <c r="DF59" s="178">
        <v>21.94</v>
      </c>
      <c r="DG59" s="178">
        <v>21.959999999999997</v>
      </c>
      <c r="DH59" s="178">
        <v>22.53</v>
      </c>
      <c r="DI59" s="178">
        <v>22.689999999999998</v>
      </c>
      <c r="DJ59" s="178">
        <v>22.759999999999998</v>
      </c>
      <c r="DK59" s="178">
        <v>23.27</v>
      </c>
      <c r="DL59" s="178">
        <v>23.41</v>
      </c>
      <c r="DM59" s="178">
        <v>23.62</v>
      </c>
      <c r="DN59" s="178">
        <v>23.47</v>
      </c>
      <c r="DO59" s="178">
        <v>22.78</v>
      </c>
      <c r="DP59" s="178">
        <v>22.5</v>
      </c>
      <c r="DQ59" s="178">
        <v>19.11</v>
      </c>
      <c r="DR59" s="178">
        <v>17.119999999999997</v>
      </c>
      <c r="DS59" s="178">
        <v>16.891430557751853</v>
      </c>
      <c r="DT59" s="178">
        <v>17.686446837918375</v>
      </c>
      <c r="DU59" s="178">
        <v>17.807846541452989</v>
      </c>
      <c r="DV59" s="178">
        <v>16.978391706777202</v>
      </c>
      <c r="DW59" s="178">
        <v>13.782500000000001</v>
      </c>
      <c r="DX59" s="178">
        <v>11.058000000000002</v>
      </c>
      <c r="DY59" s="178">
        <v>7.995000000000001</v>
      </c>
      <c r="DZ59" s="178">
        <v>6.9703765823474084</v>
      </c>
      <c r="EA59" s="178">
        <v>7.2568636363636365</v>
      </c>
      <c r="EB59" s="178">
        <v>6.01</v>
      </c>
      <c r="EC59" s="178">
        <v>6.419999999999999</v>
      </c>
      <c r="ED59" s="178">
        <v>6.3927272727272726</v>
      </c>
      <c r="EE59" s="178">
        <v>6.370000000000001</v>
      </c>
      <c r="EF59" s="178">
        <v>6.419999999999999</v>
      </c>
      <c r="EG59" s="178">
        <v>6.5</v>
      </c>
      <c r="EH59" s="178">
        <v>6.23</v>
      </c>
      <c r="EI59" s="178">
        <v>5.64</v>
      </c>
      <c r="EJ59" s="178">
        <v>5.3900000000000006</v>
      </c>
      <c r="EK59" s="178">
        <v>5.2</v>
      </c>
      <c r="EL59" s="178">
        <v>5.21</v>
      </c>
      <c r="EM59" s="178">
        <v>5.4</v>
      </c>
      <c r="EN59" s="178">
        <v>5.56</v>
      </c>
      <c r="EO59" s="178">
        <v>6.25</v>
      </c>
      <c r="EP59" s="178">
        <v>6.2</v>
      </c>
      <c r="EQ59" s="178">
        <v>6.2</v>
      </c>
      <c r="ER59" s="178">
        <v>6.1616666666666671</v>
      </c>
      <c r="ES59" s="178">
        <v>6.16</v>
      </c>
      <c r="ET59" s="178">
        <v>6.17</v>
      </c>
      <c r="EU59" s="178">
        <v>6.1400000000000006</v>
      </c>
      <c r="EV59" s="178">
        <v>6.13</v>
      </c>
      <c r="EW59" s="178">
        <v>5.94</v>
      </c>
      <c r="EX59" s="178">
        <v>5.5100000000000007</v>
      </c>
      <c r="EY59" s="178">
        <v>5.53</v>
      </c>
      <c r="EZ59" s="178">
        <v>5.38</v>
      </c>
      <c r="FA59" s="178">
        <v>5.2</v>
      </c>
      <c r="FB59" s="178">
        <v>4.71</v>
      </c>
      <c r="FC59" s="178">
        <v>4.1500000000000004</v>
      </c>
      <c r="FD59" s="178">
        <v>3.5700000000000003</v>
      </c>
      <c r="FE59" s="178">
        <v>3.15</v>
      </c>
      <c r="FF59" s="178">
        <v>3.06</v>
      </c>
      <c r="FG59" s="178">
        <v>2.96</v>
      </c>
      <c r="FH59" s="178">
        <v>2.94</v>
      </c>
      <c r="FI59" s="178">
        <v>3.3099999999999996</v>
      </c>
      <c r="FJ59" s="178">
        <v>3.63</v>
      </c>
      <c r="FK59" s="178">
        <v>3.8600000000000003</v>
      </c>
      <c r="FL59" s="178">
        <v>4.1399999999999997</v>
      </c>
      <c r="FM59" s="178">
        <v>4.79</v>
      </c>
      <c r="FN59" s="178">
        <v>6.1429999999999998</v>
      </c>
      <c r="FO59" s="178">
        <v>6.16</v>
      </c>
      <c r="FP59" s="178">
        <v>6.1899999999999995</v>
      </c>
      <c r="FQ59" s="178">
        <v>6.21</v>
      </c>
      <c r="FR59" s="178">
        <v>6.25</v>
      </c>
      <c r="FS59" s="178">
        <v>6.25</v>
      </c>
      <c r="FT59" s="178">
        <v>11.29</v>
      </c>
      <c r="FU59" s="178">
        <v>12.77</v>
      </c>
      <c r="FV59" s="178">
        <v>13.26</v>
      </c>
      <c r="FW59" s="178">
        <v>11.81</v>
      </c>
      <c r="FX59" s="178">
        <v>11.66</v>
      </c>
      <c r="FY59" s="178">
        <v>11.53</v>
      </c>
      <c r="FZ59" s="178">
        <v>11.31</v>
      </c>
      <c r="GA59" s="178">
        <v>11.3</v>
      </c>
      <c r="GB59" s="178">
        <v>11.3</v>
      </c>
      <c r="GC59" s="178">
        <v>11.01</v>
      </c>
      <c r="GD59" s="156">
        <v>14</v>
      </c>
      <c r="GE59" s="156">
        <v>13.92</v>
      </c>
      <c r="GF59" s="156">
        <v>13.92</v>
      </c>
      <c r="GG59" s="156">
        <v>13.92</v>
      </c>
      <c r="GH59" s="156">
        <v>13.93</v>
      </c>
      <c r="GI59" s="156">
        <v>14.26</v>
      </c>
      <c r="GJ59" s="156">
        <v>22.65</v>
      </c>
      <c r="GK59" s="156">
        <v>23.35</v>
      </c>
      <c r="GL59" s="156">
        <v>23.66</v>
      </c>
      <c r="GM59" s="156">
        <v>23.67</v>
      </c>
      <c r="GN59" s="156">
        <v>23.67</v>
      </c>
      <c r="GO59" s="156">
        <v>22.4</v>
      </c>
      <c r="GP59" s="156">
        <v>22.4</v>
      </c>
      <c r="GQ59" s="156">
        <v>22.4</v>
      </c>
      <c r="GR59" s="156">
        <v>22.35</v>
      </c>
    </row>
    <row r="60" spans="2:200" ht="15" customHeight="1">
      <c r="B60" s="204" t="s">
        <v>309</v>
      </c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78">
        <v>0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</v>
      </c>
      <c r="CL60" s="178">
        <v>0</v>
      </c>
      <c r="CM60" s="178">
        <v>0</v>
      </c>
      <c r="CN60" s="178">
        <v>0</v>
      </c>
      <c r="CO60" s="178">
        <v>0</v>
      </c>
      <c r="CP60" s="178">
        <v>0</v>
      </c>
      <c r="CQ60" s="178">
        <v>0</v>
      </c>
      <c r="CR60" s="178">
        <v>0</v>
      </c>
      <c r="CS60" s="178">
        <v>0</v>
      </c>
      <c r="CT60" s="178">
        <v>0</v>
      </c>
      <c r="CU60" s="178">
        <v>0</v>
      </c>
      <c r="CV60" s="178">
        <v>0</v>
      </c>
      <c r="CW60" s="178">
        <v>0</v>
      </c>
      <c r="CX60" s="178">
        <v>0</v>
      </c>
      <c r="CY60" s="178">
        <v>0</v>
      </c>
      <c r="CZ60" s="178">
        <v>0</v>
      </c>
      <c r="DA60" s="178">
        <v>0</v>
      </c>
      <c r="DB60" s="178">
        <v>0</v>
      </c>
      <c r="DC60" s="178">
        <v>0</v>
      </c>
      <c r="DD60" s="178">
        <v>0</v>
      </c>
      <c r="DE60" s="178">
        <v>0</v>
      </c>
      <c r="DF60" s="178">
        <v>0</v>
      </c>
      <c r="DG60" s="178">
        <v>0</v>
      </c>
      <c r="DH60" s="178">
        <v>0</v>
      </c>
      <c r="DI60" s="178">
        <v>0</v>
      </c>
      <c r="DJ60" s="178">
        <v>0</v>
      </c>
      <c r="DK60" s="178">
        <v>0</v>
      </c>
      <c r="DL60" s="178">
        <v>0</v>
      </c>
      <c r="DM60" s="178">
        <v>0</v>
      </c>
      <c r="DN60" s="178">
        <v>0</v>
      </c>
      <c r="DO60" s="178">
        <v>0</v>
      </c>
      <c r="DP60" s="178">
        <v>0</v>
      </c>
      <c r="DQ60" s="178">
        <v>0</v>
      </c>
      <c r="DR60" s="178">
        <v>0</v>
      </c>
      <c r="DS60" s="178">
        <v>0</v>
      </c>
      <c r="DT60" s="178">
        <v>0</v>
      </c>
      <c r="DU60" s="178">
        <v>0</v>
      </c>
      <c r="DV60" s="178">
        <v>0</v>
      </c>
      <c r="DW60" s="178">
        <v>0</v>
      </c>
      <c r="DX60" s="178">
        <v>0</v>
      </c>
      <c r="DY60" s="178">
        <v>0</v>
      </c>
      <c r="DZ60" s="178">
        <v>0</v>
      </c>
      <c r="EA60" s="178">
        <v>0</v>
      </c>
      <c r="EB60" s="178">
        <v>0</v>
      </c>
      <c r="EC60" s="178">
        <v>8.2100000000000009</v>
      </c>
      <c r="ED60" s="178">
        <v>8.3390909090909062</v>
      </c>
      <c r="EE60" s="178">
        <v>8.2199999999999989</v>
      </c>
      <c r="EF60" s="178">
        <v>8.2900000000000009</v>
      </c>
      <c r="EG60" s="178">
        <v>8.23</v>
      </c>
      <c r="EH60" s="178">
        <v>8.2100000000000009</v>
      </c>
      <c r="EI60" s="178">
        <v>7.86</v>
      </c>
      <c r="EJ60" s="178">
        <v>7.59</v>
      </c>
      <c r="EK60" s="178">
        <v>7.46</v>
      </c>
      <c r="EL60" s="178">
        <v>7.3</v>
      </c>
      <c r="EM60" s="178">
        <v>7.4399999999999995</v>
      </c>
      <c r="EN60" s="178">
        <v>7.5600000000000005</v>
      </c>
      <c r="EO60" s="178">
        <v>7.6700000000000008</v>
      </c>
      <c r="EP60" s="178">
        <v>7.7</v>
      </c>
      <c r="EQ60" s="178">
        <v>7.7700000000000005</v>
      </c>
      <c r="ER60" s="178">
        <v>7.8566666666666647</v>
      </c>
      <c r="ES60" s="178">
        <v>8</v>
      </c>
      <c r="ET60" s="178">
        <v>8.01</v>
      </c>
      <c r="EU60" s="178">
        <v>8.0299999999999994</v>
      </c>
      <c r="EV60" s="178">
        <v>8.0299999999999994</v>
      </c>
      <c r="EW60" s="178">
        <v>7.7799999999999994</v>
      </c>
      <c r="EX60" s="178">
        <v>7.7299999999999995</v>
      </c>
      <c r="EY60" s="178">
        <v>7.5399999999999991</v>
      </c>
      <c r="EZ60" s="178">
        <v>7.41</v>
      </c>
      <c r="FA60" s="178">
        <v>7.35</v>
      </c>
      <c r="FB60" s="178">
        <v>6.99</v>
      </c>
      <c r="FC60" s="178">
        <v>6.9</v>
      </c>
      <c r="FD60" s="178">
        <v>6.92</v>
      </c>
      <c r="FE60" s="178">
        <v>6.8000000000000007</v>
      </c>
      <c r="FF60" s="178">
        <v>6.87</v>
      </c>
      <c r="FG60" s="178">
        <v>6.78</v>
      </c>
      <c r="FH60" s="178">
        <v>6.78</v>
      </c>
      <c r="FI60" s="178">
        <v>6.8000000000000007</v>
      </c>
      <c r="FJ60" s="178">
        <v>6.76</v>
      </c>
      <c r="FK60" s="178">
        <v>6.78</v>
      </c>
      <c r="FL60" s="178">
        <v>6.99</v>
      </c>
      <c r="FM60" s="178">
        <v>7.17</v>
      </c>
      <c r="FN60" s="178">
        <v>7.4499999999999993</v>
      </c>
      <c r="FO60" s="178">
        <v>7.59</v>
      </c>
      <c r="FP60" s="178">
        <v>7.6899999999999995</v>
      </c>
      <c r="FQ60" s="178">
        <v>7.7700000000000005</v>
      </c>
      <c r="FR60" s="178">
        <v>7.7700000000000005</v>
      </c>
      <c r="FS60" s="178">
        <v>7.77</v>
      </c>
      <c r="FT60" s="178">
        <v>9.01</v>
      </c>
      <c r="FU60" s="178">
        <v>10.64</v>
      </c>
      <c r="FV60" s="178">
        <v>11.4</v>
      </c>
      <c r="FW60" s="178">
        <v>11.33</v>
      </c>
      <c r="FX60" s="178">
        <v>11.39</v>
      </c>
      <c r="FY60" s="178">
        <v>11.32</v>
      </c>
      <c r="FZ60" s="178">
        <v>11.44</v>
      </c>
      <c r="GA60" s="178">
        <v>11.47</v>
      </c>
      <c r="GB60" s="178">
        <v>11.67</v>
      </c>
      <c r="GC60" s="178">
        <v>12.27</v>
      </c>
      <c r="GD60" s="156">
        <v>13.49</v>
      </c>
      <c r="GE60" s="156">
        <v>14.2</v>
      </c>
      <c r="GF60" s="156">
        <v>13.82</v>
      </c>
      <c r="GG60" s="156">
        <v>14.72</v>
      </c>
      <c r="GH60" s="156">
        <v>15.08</v>
      </c>
      <c r="GI60" s="156">
        <v>13.71</v>
      </c>
      <c r="GJ60" s="156">
        <v>15.19</v>
      </c>
      <c r="GK60" s="156">
        <v>17.41</v>
      </c>
      <c r="GL60" s="156">
        <v>19.059999999999999</v>
      </c>
      <c r="GM60" s="156">
        <v>19.27</v>
      </c>
      <c r="GN60" s="156">
        <v>19.28</v>
      </c>
      <c r="GO60" s="156">
        <v>18.68</v>
      </c>
      <c r="GP60" s="156">
        <v>18.63</v>
      </c>
      <c r="GQ60" s="156">
        <v>18.57</v>
      </c>
      <c r="GR60" s="156">
        <v>18.63</v>
      </c>
    </row>
    <row r="61" spans="2:200" ht="15" customHeight="1">
      <c r="B61" s="204" t="s">
        <v>277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v>0</v>
      </c>
      <c r="BP61" s="178">
        <v>0</v>
      </c>
      <c r="BQ61" s="178">
        <v>0</v>
      </c>
      <c r="BR61" s="178">
        <v>0</v>
      </c>
      <c r="BS61" s="178">
        <v>0</v>
      </c>
      <c r="BT61" s="178">
        <v>0</v>
      </c>
      <c r="BU61" s="178">
        <v>0</v>
      </c>
      <c r="BV61" s="178">
        <v>0</v>
      </c>
      <c r="BW61" s="178">
        <v>0</v>
      </c>
      <c r="BX61" s="178">
        <v>0</v>
      </c>
      <c r="BY61" s="178">
        <v>0</v>
      </c>
      <c r="BZ61" s="178">
        <v>0</v>
      </c>
      <c r="CA61" s="178">
        <v>0</v>
      </c>
      <c r="CB61" s="178">
        <v>0</v>
      </c>
      <c r="CC61" s="178">
        <v>0</v>
      </c>
      <c r="CD61" s="178">
        <v>0</v>
      </c>
      <c r="CE61" s="178">
        <v>0</v>
      </c>
      <c r="CF61" s="178">
        <v>0</v>
      </c>
      <c r="CG61" s="178">
        <v>0</v>
      </c>
      <c r="CH61" s="178">
        <v>0</v>
      </c>
      <c r="CI61" s="178">
        <v>0</v>
      </c>
      <c r="CJ61" s="178">
        <v>0</v>
      </c>
      <c r="CK61" s="178">
        <v>0</v>
      </c>
      <c r="CL61" s="178">
        <v>0</v>
      </c>
      <c r="CM61" s="178">
        <v>0</v>
      </c>
      <c r="CN61" s="178">
        <v>0</v>
      </c>
      <c r="CO61" s="178">
        <v>0</v>
      </c>
      <c r="CP61" s="178">
        <v>0</v>
      </c>
      <c r="CQ61" s="178">
        <v>0</v>
      </c>
      <c r="CR61" s="178">
        <v>0</v>
      </c>
      <c r="CS61" s="178">
        <v>0</v>
      </c>
      <c r="CT61" s="178">
        <v>0</v>
      </c>
      <c r="CU61" s="178">
        <v>0</v>
      </c>
      <c r="CV61" s="178">
        <v>0</v>
      </c>
      <c r="CW61" s="178">
        <v>0</v>
      </c>
      <c r="CX61" s="178">
        <v>0</v>
      </c>
      <c r="CY61" s="178">
        <v>0</v>
      </c>
      <c r="CZ61" s="178">
        <v>0</v>
      </c>
      <c r="DA61" s="178">
        <v>0</v>
      </c>
      <c r="DB61" s="178">
        <v>0</v>
      </c>
      <c r="DC61" s="178">
        <v>0</v>
      </c>
      <c r="DD61" s="178">
        <v>0</v>
      </c>
      <c r="DE61" s="178">
        <v>0</v>
      </c>
      <c r="DF61" s="178">
        <v>0</v>
      </c>
      <c r="DG61" s="178">
        <v>0</v>
      </c>
      <c r="DH61" s="178">
        <v>0</v>
      </c>
      <c r="DI61" s="178">
        <v>0</v>
      </c>
      <c r="DJ61" s="178">
        <v>0</v>
      </c>
      <c r="DK61" s="178">
        <v>0</v>
      </c>
      <c r="DL61" s="178">
        <v>0</v>
      </c>
      <c r="DM61" s="178">
        <v>0</v>
      </c>
      <c r="DN61" s="178">
        <v>0</v>
      </c>
      <c r="DO61" s="178">
        <v>0</v>
      </c>
      <c r="DP61" s="178">
        <v>0</v>
      </c>
      <c r="DQ61" s="178">
        <v>0</v>
      </c>
      <c r="DR61" s="178">
        <v>0</v>
      </c>
      <c r="DS61" s="178">
        <v>0</v>
      </c>
      <c r="DT61" s="178">
        <v>0</v>
      </c>
      <c r="DU61" s="178">
        <v>0</v>
      </c>
      <c r="DV61" s="178">
        <v>0</v>
      </c>
      <c r="DW61" s="178">
        <v>0</v>
      </c>
      <c r="DX61" s="178">
        <v>0</v>
      </c>
      <c r="DY61" s="178">
        <v>0</v>
      </c>
      <c r="DZ61" s="178">
        <v>0</v>
      </c>
      <c r="EA61" s="178">
        <v>0</v>
      </c>
      <c r="EB61" s="178">
        <v>0</v>
      </c>
      <c r="EC61" s="178">
        <v>0</v>
      </c>
      <c r="ED61" s="178">
        <v>10.047727272727274</v>
      </c>
      <c r="EE61" s="178">
        <v>10.199999999999999</v>
      </c>
      <c r="EF61" s="178">
        <v>9.6100000000000012</v>
      </c>
      <c r="EG61" s="178">
        <v>9.83</v>
      </c>
      <c r="EH61" s="178">
        <v>9.4</v>
      </c>
      <c r="EI61" s="178">
        <v>8.99</v>
      </c>
      <c r="EJ61" s="178">
        <v>8.6499999999999986</v>
      </c>
      <c r="EK61" s="178">
        <v>8.2600000000000016</v>
      </c>
      <c r="EL61" s="178">
        <v>8.3099999999999987</v>
      </c>
      <c r="EM61" s="178">
        <v>8.44</v>
      </c>
      <c r="EN61" s="178">
        <v>8.2600000000000016</v>
      </c>
      <c r="EO61" s="178">
        <v>8.5299999999999994</v>
      </c>
      <c r="EP61" s="178">
        <v>8.6499999999999986</v>
      </c>
      <c r="EQ61" s="178">
        <v>8.6999999999999993</v>
      </c>
      <c r="ER61" s="178">
        <v>8.7816666666666681</v>
      </c>
      <c r="ES61" s="178">
        <v>8.89</v>
      </c>
      <c r="ET61" s="178">
        <v>8.9</v>
      </c>
      <c r="EU61" s="178">
        <v>8.91</v>
      </c>
      <c r="EV61" s="178">
        <v>8.870000000000001</v>
      </c>
      <c r="EW61" s="178">
        <v>8.51</v>
      </c>
      <c r="EX61" s="178">
        <v>8.4599999999999991</v>
      </c>
      <c r="EY61" s="178">
        <v>8.3000000000000007</v>
      </c>
      <c r="EZ61" s="178">
        <v>8.23</v>
      </c>
      <c r="FA61" s="178">
        <v>8.1100000000000012</v>
      </c>
      <c r="FB61" s="178">
        <v>7.5</v>
      </c>
      <c r="FC61" s="178">
        <v>7.4899999999999993</v>
      </c>
      <c r="FD61" s="178">
        <v>7.4499999999999993</v>
      </c>
      <c r="FE61" s="178">
        <v>7.46</v>
      </c>
      <c r="FF61" s="178">
        <v>7.4399999999999995</v>
      </c>
      <c r="FG61" s="178">
        <v>7.33</v>
      </c>
      <c r="FH61" s="178">
        <v>7.32</v>
      </c>
      <c r="FI61" s="178">
        <v>7.31</v>
      </c>
      <c r="FJ61" s="178">
        <v>7.24</v>
      </c>
      <c r="FK61" s="178">
        <v>7.32</v>
      </c>
      <c r="FL61" s="178">
        <v>7.4899999999999993</v>
      </c>
      <c r="FM61" s="178">
        <v>7.7799999999999994</v>
      </c>
      <c r="FN61" s="178">
        <v>8.02</v>
      </c>
      <c r="FO61" s="178">
        <v>8.2900000000000009</v>
      </c>
      <c r="FP61" s="178">
        <v>8.32</v>
      </c>
      <c r="FQ61" s="178">
        <v>8.3699999999999992</v>
      </c>
      <c r="FR61" s="178">
        <v>8.41</v>
      </c>
      <c r="FS61" s="178">
        <v>8.39</v>
      </c>
      <c r="FT61" s="178">
        <v>9.33</v>
      </c>
      <c r="FU61" s="178">
        <v>10.87</v>
      </c>
      <c r="FV61" s="178">
        <v>11.45</v>
      </c>
      <c r="FW61" s="178">
        <v>11.5</v>
      </c>
      <c r="FX61" s="178">
        <v>11.55</v>
      </c>
      <c r="FY61" s="178">
        <v>11.56</v>
      </c>
      <c r="FZ61" s="178">
        <v>11.88</v>
      </c>
      <c r="GA61" s="178">
        <v>12.1</v>
      </c>
      <c r="GB61" s="178">
        <v>12.87</v>
      </c>
      <c r="GC61" s="178">
        <v>13.31</v>
      </c>
      <c r="GD61" s="156">
        <v>14.4</v>
      </c>
      <c r="GE61" s="156">
        <v>15.42</v>
      </c>
      <c r="GF61" s="156">
        <v>15.84</v>
      </c>
      <c r="GG61" s="156">
        <v>16.239999999999998</v>
      </c>
      <c r="GH61" s="156">
        <v>16.28</v>
      </c>
      <c r="GI61" s="156">
        <v>14.73</v>
      </c>
      <c r="GJ61" s="156">
        <v>16.04</v>
      </c>
      <c r="GK61" s="156">
        <v>18.23</v>
      </c>
      <c r="GL61" s="156">
        <v>20.02</v>
      </c>
      <c r="GM61" s="156">
        <v>20.935263157894699</v>
      </c>
      <c r="GN61" s="156">
        <v>21.05</v>
      </c>
      <c r="GO61" s="156">
        <v>20.57</v>
      </c>
      <c r="GP61" s="156">
        <v>20.32</v>
      </c>
      <c r="GQ61" s="156">
        <v>20.149999999999999</v>
      </c>
      <c r="GR61" s="156">
        <v>19.989999999999998</v>
      </c>
    </row>
    <row r="62" spans="2:200" ht="15" customHeight="1">
      <c r="B62" s="204" t="s">
        <v>310</v>
      </c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>
        <v>0</v>
      </c>
      <c r="AZ62" s="178">
        <v>0</v>
      </c>
      <c r="BA62" s="178">
        <v>0</v>
      </c>
      <c r="BB62" s="178">
        <v>0</v>
      </c>
      <c r="BC62" s="178">
        <v>0</v>
      </c>
      <c r="BD62" s="178">
        <v>0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</v>
      </c>
      <c r="BT62" s="178">
        <v>0</v>
      </c>
      <c r="BU62" s="178">
        <v>0</v>
      </c>
      <c r="BV62" s="178">
        <v>0</v>
      </c>
      <c r="BW62" s="178">
        <v>0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178">
        <v>0</v>
      </c>
      <c r="DE62" s="178">
        <v>0</v>
      </c>
      <c r="DF62" s="178">
        <v>0</v>
      </c>
      <c r="DG62" s="178">
        <v>0</v>
      </c>
      <c r="DH62" s="178">
        <v>0</v>
      </c>
      <c r="DI62" s="178">
        <v>0</v>
      </c>
      <c r="DJ62" s="178">
        <v>0</v>
      </c>
      <c r="DK62" s="178">
        <v>0</v>
      </c>
      <c r="DL62" s="178">
        <v>0</v>
      </c>
      <c r="DM62" s="178">
        <v>0</v>
      </c>
      <c r="DN62" s="178">
        <v>0</v>
      </c>
      <c r="DO62" s="178">
        <v>0</v>
      </c>
      <c r="DP62" s="178">
        <v>0</v>
      </c>
      <c r="DQ62" s="178">
        <v>0</v>
      </c>
      <c r="DR62" s="178">
        <v>0</v>
      </c>
      <c r="DS62" s="178">
        <v>0</v>
      </c>
      <c r="DT62" s="178">
        <v>0</v>
      </c>
      <c r="DU62" s="178">
        <v>0</v>
      </c>
      <c r="DV62" s="178">
        <v>0</v>
      </c>
      <c r="DW62" s="178">
        <v>0</v>
      </c>
      <c r="DX62" s="178">
        <v>0</v>
      </c>
      <c r="DY62" s="178">
        <v>0</v>
      </c>
      <c r="DZ62" s="178">
        <v>0</v>
      </c>
      <c r="EA62" s="178">
        <v>0</v>
      </c>
      <c r="EB62" s="178">
        <v>0</v>
      </c>
      <c r="EC62" s="178">
        <v>0</v>
      </c>
      <c r="ED62" s="178">
        <v>0</v>
      </c>
      <c r="EE62" s="178">
        <v>10.69</v>
      </c>
      <c r="EF62" s="178">
        <v>10.63</v>
      </c>
      <c r="EG62" s="178">
        <v>10.66</v>
      </c>
      <c r="EH62" s="178">
        <v>10.48</v>
      </c>
      <c r="EI62" s="178">
        <v>9.7900000000000009</v>
      </c>
      <c r="EJ62" s="178">
        <v>9.25</v>
      </c>
      <c r="EK62" s="178">
        <v>9.09</v>
      </c>
      <c r="EL62" s="178">
        <v>8.91</v>
      </c>
      <c r="EM62" s="178">
        <v>9.01</v>
      </c>
      <c r="EN62" s="178">
        <v>9.1300000000000008</v>
      </c>
      <c r="EO62" s="178">
        <v>9.25</v>
      </c>
      <c r="EP62" s="178">
        <v>9.43</v>
      </c>
      <c r="EQ62" s="178">
        <v>9.4</v>
      </c>
      <c r="ER62" s="178">
        <v>9.4166666666666714</v>
      </c>
      <c r="ES62" s="178">
        <v>9.379999999999999</v>
      </c>
      <c r="ET62" s="178">
        <v>9.4</v>
      </c>
      <c r="EU62" s="178">
        <v>9.4</v>
      </c>
      <c r="EV62" s="178">
        <v>9.42</v>
      </c>
      <c r="EW62" s="178">
        <v>9.08</v>
      </c>
      <c r="EX62" s="178">
        <v>9</v>
      </c>
      <c r="EY62" s="178">
        <v>8.86</v>
      </c>
      <c r="EZ62" s="178">
        <v>8.77</v>
      </c>
      <c r="FA62" s="178">
        <v>8.58</v>
      </c>
      <c r="FB62" s="178">
        <v>8.1199999999999992</v>
      </c>
      <c r="FC62" s="178">
        <v>8.06</v>
      </c>
      <c r="FD62" s="178">
        <v>8.08</v>
      </c>
      <c r="FE62" s="178">
        <v>8.06</v>
      </c>
      <c r="FF62" s="178">
        <v>8.0500000000000007</v>
      </c>
      <c r="FG62" s="178">
        <v>7.93</v>
      </c>
      <c r="FH62" s="178">
        <v>8.01</v>
      </c>
      <c r="FI62" s="178">
        <v>8.15</v>
      </c>
      <c r="FJ62" s="178">
        <v>7.9699999999999989</v>
      </c>
      <c r="FK62" s="178">
        <v>7.9699999999999989</v>
      </c>
      <c r="FL62" s="178">
        <v>8.02</v>
      </c>
      <c r="FM62" s="178">
        <v>8.14</v>
      </c>
      <c r="FN62" s="178">
        <v>8.5</v>
      </c>
      <c r="FO62" s="178">
        <v>8.91</v>
      </c>
      <c r="FP62" s="178">
        <v>8.9599999999999991</v>
      </c>
      <c r="FQ62" s="178">
        <v>8.9499999999999993</v>
      </c>
      <c r="FR62" s="178">
        <v>8.98</v>
      </c>
      <c r="FS62" s="178">
        <v>8.99</v>
      </c>
      <c r="FT62" s="178">
        <v>9.9</v>
      </c>
      <c r="FU62" s="178">
        <v>10.93</v>
      </c>
      <c r="FV62" s="178">
        <v>11.37</v>
      </c>
      <c r="FW62" s="178">
        <v>11.6</v>
      </c>
      <c r="FX62" s="178">
        <v>11.68</v>
      </c>
      <c r="FY62" s="178">
        <v>11.73</v>
      </c>
      <c r="FZ62" s="178">
        <v>12.21</v>
      </c>
      <c r="GA62" s="178">
        <v>12.55</v>
      </c>
      <c r="GB62" s="178">
        <v>13.44</v>
      </c>
      <c r="GC62" s="178">
        <v>14.01</v>
      </c>
      <c r="GD62" s="156">
        <v>15.18</v>
      </c>
      <c r="GE62" s="156">
        <v>16.43</v>
      </c>
      <c r="GF62" s="156">
        <v>16.71</v>
      </c>
      <c r="GG62" s="156">
        <v>17.07</v>
      </c>
      <c r="GH62" s="156">
        <v>17.34</v>
      </c>
      <c r="GI62" s="156">
        <v>15.22</v>
      </c>
      <c r="GJ62" s="156">
        <v>16.36</v>
      </c>
      <c r="GK62" s="156">
        <v>18.3</v>
      </c>
      <c r="GL62" s="156">
        <v>20.260000000000002</v>
      </c>
      <c r="GM62" s="156">
        <v>21.318947368421099</v>
      </c>
      <c r="GN62" s="156">
        <v>23.08</v>
      </c>
      <c r="GO62" s="156">
        <v>22.51</v>
      </c>
      <c r="GP62" s="156">
        <v>22.15</v>
      </c>
      <c r="GQ62" s="156">
        <v>21.65</v>
      </c>
      <c r="GR62" s="156">
        <v>21.36</v>
      </c>
    </row>
    <row r="63" spans="2:200" ht="15" customHeight="1">
      <c r="B63" s="204" t="s">
        <v>278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0</v>
      </c>
      <c r="ED63" s="178">
        <v>0</v>
      </c>
      <c r="EE63" s="178">
        <v>11.37</v>
      </c>
      <c r="EF63" s="178">
        <v>11.55</v>
      </c>
      <c r="EG63" s="178">
        <v>11.469999999999999</v>
      </c>
      <c r="EH63" s="178">
        <v>11.35</v>
      </c>
      <c r="EI63" s="178">
        <v>10.74</v>
      </c>
      <c r="EJ63" s="178">
        <v>10.24</v>
      </c>
      <c r="EK63" s="178">
        <v>9.93</v>
      </c>
      <c r="EL63" s="178">
        <v>9.879999999999999</v>
      </c>
      <c r="EM63" s="178">
        <v>10.07</v>
      </c>
      <c r="EN63" s="178">
        <v>10.220000000000001</v>
      </c>
      <c r="EO63" s="178">
        <v>10.24</v>
      </c>
      <c r="EP63" s="178">
        <v>10.209999999999999</v>
      </c>
      <c r="EQ63" s="178">
        <v>9.93</v>
      </c>
      <c r="ER63" s="178">
        <v>9.8722222222222218</v>
      </c>
      <c r="ES63" s="178">
        <v>9.7900000000000009</v>
      </c>
      <c r="ET63" s="178">
        <v>9.82</v>
      </c>
      <c r="EU63" s="178">
        <v>9.81</v>
      </c>
      <c r="EV63" s="178">
        <v>9.98</v>
      </c>
      <c r="EW63" s="178">
        <v>9.68</v>
      </c>
      <c r="EX63" s="178">
        <v>9.5399999999999991</v>
      </c>
      <c r="EY63" s="178">
        <v>9.370000000000001</v>
      </c>
      <c r="EZ63" s="178">
        <v>9.4700000000000006</v>
      </c>
      <c r="FA63" s="178">
        <v>9.19</v>
      </c>
      <c r="FB63" s="178">
        <v>8.82</v>
      </c>
      <c r="FC63" s="178">
        <v>8.7800000000000011</v>
      </c>
      <c r="FD63" s="178">
        <v>8.77</v>
      </c>
      <c r="FE63" s="178">
        <v>8.7800000000000011</v>
      </c>
      <c r="FF63" s="178">
        <v>8.77</v>
      </c>
      <c r="FG63" s="178">
        <v>8.6999999999999993</v>
      </c>
      <c r="FH63" s="178">
        <v>8.6999999999999993</v>
      </c>
      <c r="FI63" s="178">
        <v>8.75</v>
      </c>
      <c r="FJ63" s="178">
        <v>8.6</v>
      </c>
      <c r="FK63" s="178">
        <v>8.7800000000000011</v>
      </c>
      <c r="FL63" s="178">
        <v>8.68</v>
      </c>
      <c r="FM63" s="178">
        <v>8.9599999999999991</v>
      </c>
      <c r="FN63" s="178">
        <v>8.93</v>
      </c>
      <c r="FO63" s="178">
        <v>9.34</v>
      </c>
      <c r="FP63" s="178">
        <v>9.44</v>
      </c>
      <c r="FQ63" s="178">
        <v>9.4499999999999993</v>
      </c>
      <c r="FR63" s="178">
        <v>9.5299999999999994</v>
      </c>
      <c r="FS63" s="178">
        <v>9.5</v>
      </c>
      <c r="FT63" s="178">
        <v>10.06</v>
      </c>
      <c r="FU63" s="178">
        <v>10.83</v>
      </c>
      <c r="FV63" s="178">
        <v>11.19</v>
      </c>
      <c r="FW63" s="178">
        <v>11.56</v>
      </c>
      <c r="FX63" s="178">
        <v>11.78</v>
      </c>
      <c r="FY63" s="178">
        <v>11.89</v>
      </c>
      <c r="FZ63" s="178">
        <v>12.56</v>
      </c>
      <c r="GA63" s="178">
        <v>12.92</v>
      </c>
      <c r="GB63" s="178">
        <v>13.87</v>
      </c>
      <c r="GC63" s="178">
        <v>14.61</v>
      </c>
      <c r="GD63" s="156">
        <v>15.79</v>
      </c>
      <c r="GE63" s="156">
        <v>17.29</v>
      </c>
      <c r="GF63" s="156">
        <v>17.239999999999998</v>
      </c>
      <c r="GG63" s="156">
        <v>16.78</v>
      </c>
      <c r="GH63" s="156">
        <v>17.059999999999999</v>
      </c>
      <c r="GI63" s="156">
        <v>16.45</v>
      </c>
      <c r="GJ63" s="156">
        <v>17.71</v>
      </c>
      <c r="GK63" s="156">
        <v>19.649999999999999</v>
      </c>
      <c r="GL63" s="156">
        <v>21.3</v>
      </c>
      <c r="GM63" s="156">
        <v>22.403684210526301</v>
      </c>
      <c r="GN63" s="156">
        <v>24.65</v>
      </c>
      <c r="GO63" s="156">
        <v>24.17</v>
      </c>
      <c r="GP63" s="156">
        <v>23.74</v>
      </c>
      <c r="GQ63" s="156">
        <v>22.89</v>
      </c>
      <c r="GR63" s="156">
        <v>22.43</v>
      </c>
    </row>
    <row r="64" spans="2:200" ht="15" customHeight="1">
      <c r="B64" s="204" t="s">
        <v>311</v>
      </c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78">
        <v>0</v>
      </c>
      <c r="BP64" s="178">
        <v>0</v>
      </c>
      <c r="BQ64" s="178">
        <v>0</v>
      </c>
      <c r="BR64" s="178">
        <v>0</v>
      </c>
      <c r="BS64" s="178">
        <v>0</v>
      </c>
      <c r="BT64" s="178">
        <v>0</v>
      </c>
      <c r="BU64" s="178">
        <v>0</v>
      </c>
      <c r="BV64" s="178">
        <v>0</v>
      </c>
      <c r="BW64" s="178">
        <v>0</v>
      </c>
      <c r="BX64" s="178">
        <v>0</v>
      </c>
      <c r="BY64" s="178">
        <v>0</v>
      </c>
      <c r="BZ64" s="178">
        <v>0</v>
      </c>
      <c r="CA64" s="178">
        <v>0</v>
      </c>
      <c r="CB64" s="178">
        <v>0</v>
      </c>
      <c r="CC64" s="178">
        <v>0</v>
      </c>
      <c r="CD64" s="178">
        <v>0</v>
      </c>
      <c r="CE64" s="178">
        <v>0</v>
      </c>
      <c r="CF64" s="178">
        <v>0</v>
      </c>
      <c r="CG64" s="178">
        <v>0</v>
      </c>
      <c r="CH64" s="178">
        <v>0</v>
      </c>
      <c r="CI64" s="178">
        <v>0</v>
      </c>
      <c r="CJ64" s="178">
        <v>0</v>
      </c>
      <c r="CK64" s="178">
        <v>0</v>
      </c>
      <c r="CL64" s="178">
        <v>0</v>
      </c>
      <c r="CM64" s="178">
        <v>0</v>
      </c>
      <c r="CN64" s="178">
        <v>0</v>
      </c>
      <c r="CO64" s="178">
        <v>0</v>
      </c>
      <c r="CP64" s="178">
        <v>0</v>
      </c>
      <c r="CQ64" s="178">
        <v>0</v>
      </c>
      <c r="CR64" s="178">
        <v>0</v>
      </c>
      <c r="CS64" s="178">
        <v>0</v>
      </c>
      <c r="CT64" s="178">
        <v>0</v>
      </c>
      <c r="CU64" s="178">
        <v>0</v>
      </c>
      <c r="CV64" s="178">
        <v>0</v>
      </c>
      <c r="CW64" s="178">
        <v>0</v>
      </c>
      <c r="CX64" s="178">
        <v>0</v>
      </c>
      <c r="CY64" s="178">
        <v>0</v>
      </c>
      <c r="CZ64" s="178">
        <v>0</v>
      </c>
      <c r="DA64" s="178">
        <v>0</v>
      </c>
      <c r="DB64" s="178">
        <v>0</v>
      </c>
      <c r="DC64" s="178">
        <v>0</v>
      </c>
      <c r="DD64" s="178">
        <v>0</v>
      </c>
      <c r="DE64" s="178">
        <v>0</v>
      </c>
      <c r="DF64" s="178">
        <v>0</v>
      </c>
      <c r="DG64" s="178">
        <v>0</v>
      </c>
      <c r="DH64" s="178">
        <v>0</v>
      </c>
      <c r="DI64" s="178">
        <v>0</v>
      </c>
      <c r="DJ64" s="178">
        <v>0</v>
      </c>
      <c r="DK64" s="178">
        <v>0</v>
      </c>
      <c r="DL64" s="178">
        <v>0</v>
      </c>
      <c r="DM64" s="178">
        <v>0</v>
      </c>
      <c r="DN64" s="178">
        <v>0</v>
      </c>
      <c r="DO64" s="178">
        <v>0</v>
      </c>
      <c r="DP64" s="178">
        <v>0</v>
      </c>
      <c r="DQ64" s="178">
        <v>0</v>
      </c>
      <c r="DR64" s="178">
        <v>0</v>
      </c>
      <c r="DS64" s="178">
        <v>0</v>
      </c>
      <c r="DT64" s="178">
        <v>0</v>
      </c>
      <c r="DU64" s="178">
        <v>0</v>
      </c>
      <c r="DV64" s="178">
        <v>0</v>
      </c>
      <c r="DW64" s="178">
        <v>0</v>
      </c>
      <c r="DX64" s="178">
        <v>0</v>
      </c>
      <c r="DY64" s="178">
        <v>0</v>
      </c>
      <c r="DZ64" s="178">
        <v>0</v>
      </c>
      <c r="EA64" s="178">
        <v>0</v>
      </c>
      <c r="EB64" s="178">
        <v>0</v>
      </c>
      <c r="EC64" s="178">
        <v>0</v>
      </c>
      <c r="ED64" s="178">
        <v>0</v>
      </c>
      <c r="EE64" s="178">
        <v>12.389999999999999</v>
      </c>
      <c r="EF64" s="178">
        <v>12.31</v>
      </c>
      <c r="EG64" s="178">
        <v>12.04</v>
      </c>
      <c r="EH64" s="178">
        <v>11.799999999999999</v>
      </c>
      <c r="EI64" s="178">
        <v>11.15</v>
      </c>
      <c r="EJ64" s="178">
        <v>10.76</v>
      </c>
      <c r="EK64" s="178">
        <v>10.639999999999999</v>
      </c>
      <c r="EL64" s="178">
        <v>10.549999999999999</v>
      </c>
      <c r="EM64" s="178">
        <v>10.7</v>
      </c>
      <c r="EN64" s="178">
        <v>10.73</v>
      </c>
      <c r="EO64" s="178">
        <v>10.56</v>
      </c>
      <c r="EP64" s="178">
        <v>10.66</v>
      </c>
      <c r="EQ64" s="178">
        <v>10.39</v>
      </c>
      <c r="ER64" s="178">
        <v>10.313529411764707</v>
      </c>
      <c r="ES64" s="178">
        <v>10.23</v>
      </c>
      <c r="ET64" s="178">
        <v>10.25</v>
      </c>
      <c r="EU64" s="178">
        <v>10.25</v>
      </c>
      <c r="EV64" s="178">
        <v>10.43</v>
      </c>
      <c r="EW64" s="178">
        <v>10.16</v>
      </c>
      <c r="EX64" s="178">
        <v>10.029999999999999</v>
      </c>
      <c r="EY64" s="178">
        <v>9.879999999999999</v>
      </c>
      <c r="EZ64" s="178">
        <v>9.8699999999999992</v>
      </c>
      <c r="FA64" s="178">
        <v>9.64</v>
      </c>
      <c r="FB64" s="178">
        <v>9.34</v>
      </c>
      <c r="FC64" s="178">
        <v>9.42</v>
      </c>
      <c r="FD64" s="178">
        <v>9.44</v>
      </c>
      <c r="FE64" s="178">
        <v>9.51</v>
      </c>
      <c r="FF64" s="178">
        <v>9.5399999999999991</v>
      </c>
      <c r="FG64" s="178">
        <v>9.6</v>
      </c>
      <c r="FH64" s="178">
        <v>9.5699999999999985</v>
      </c>
      <c r="FI64" s="178">
        <v>9.5500000000000007</v>
      </c>
      <c r="FJ64" s="178">
        <v>9.5200000000000014</v>
      </c>
      <c r="FK64" s="178">
        <v>9.5200000000000014</v>
      </c>
      <c r="FL64" s="178">
        <v>9.5399999999999991</v>
      </c>
      <c r="FM64" s="178">
        <v>9.51</v>
      </c>
      <c r="FN64" s="178">
        <v>9.5500000000000007</v>
      </c>
      <c r="FO64" s="178">
        <v>9.75</v>
      </c>
      <c r="FP64" s="178">
        <v>9.77</v>
      </c>
      <c r="FQ64" s="178">
        <v>9.81</v>
      </c>
      <c r="FR64" s="178">
        <v>9.99</v>
      </c>
      <c r="FS64" s="178">
        <v>1</v>
      </c>
      <c r="FT64" s="178">
        <v>10.28</v>
      </c>
      <c r="FU64" s="178">
        <v>11.14</v>
      </c>
      <c r="FV64" s="178">
        <v>11.27</v>
      </c>
      <c r="FW64" s="178">
        <v>11.65</v>
      </c>
      <c r="FX64" s="178">
        <v>11.89</v>
      </c>
      <c r="FY64" s="178">
        <v>12</v>
      </c>
      <c r="FZ64" s="178">
        <v>12.84</v>
      </c>
      <c r="GA64" s="178">
        <v>13.31</v>
      </c>
      <c r="GB64" s="178">
        <v>14.43</v>
      </c>
      <c r="GC64" s="178">
        <v>15.26</v>
      </c>
      <c r="GD64" s="156">
        <v>16.54</v>
      </c>
      <c r="GE64" s="156">
        <v>18.16</v>
      </c>
      <c r="GF64" s="156">
        <v>17.64</v>
      </c>
      <c r="GG64" s="156">
        <v>18.05</v>
      </c>
      <c r="GH64" s="156">
        <v>17.87</v>
      </c>
      <c r="GI64" s="156">
        <v>16.72</v>
      </c>
      <c r="GJ64" s="156">
        <v>18.149999999999999</v>
      </c>
      <c r="GK64" s="156">
        <v>20.170000000000002</v>
      </c>
      <c r="GL64" s="156">
        <v>21.87</v>
      </c>
      <c r="GM64" s="156">
        <v>22.897894736842101</v>
      </c>
      <c r="GN64" s="156">
        <v>25.75</v>
      </c>
      <c r="GO64" s="156">
        <v>25.37</v>
      </c>
      <c r="GP64" s="156">
        <v>25.33</v>
      </c>
      <c r="GQ64" s="156">
        <v>24.44</v>
      </c>
      <c r="GR64" s="156">
        <v>23.9</v>
      </c>
    </row>
    <row r="65" spans="2:60" ht="15" customHeight="1">
      <c r="B65" s="189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260"/>
    </row>
    <row r="66" spans="2:60" ht="15" customHeight="1">
      <c r="B66" s="189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260"/>
    </row>
    <row r="67" spans="2:60" ht="15" customHeight="1">
      <c r="B67" s="189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260"/>
    </row>
    <row r="68" spans="2:60" ht="15" customHeight="1">
      <c r="B68" s="189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</row>
    <row r="69" spans="2:60" ht="15" customHeight="1">
      <c r="B69" s="261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262"/>
      <c r="AM69" s="262"/>
      <c r="AN69" s="262"/>
      <c r="AO69" s="262"/>
      <c r="AP69" s="262"/>
    </row>
    <row r="70" spans="2:60" ht="15" customHeight="1">
      <c r="B70" s="189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263"/>
      <c r="AO70" s="263"/>
      <c r="AP70" s="263"/>
      <c r="AQ70" s="263"/>
      <c r="AR70" s="263"/>
      <c r="AS70" s="263"/>
      <c r="AT70" s="263"/>
      <c r="AU70" s="263"/>
      <c r="AV70" s="263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</row>
    <row r="71" spans="2:60" ht="15" customHeight="1">
      <c r="B71" s="189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263"/>
      <c r="AO71" s="263"/>
      <c r="AP71" s="263"/>
      <c r="AQ71" s="263"/>
      <c r="AR71" s="263"/>
      <c r="AS71" s="263"/>
      <c r="AT71" s="263"/>
      <c r="AU71" s="263"/>
      <c r="AV71" s="263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</row>
    <row r="72" spans="2:60" ht="15" customHeight="1">
      <c r="B72" s="189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</row>
    <row r="73" spans="2:60" ht="15" customHeight="1">
      <c r="B73" s="189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</row>
    <row r="74" spans="2:60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</row>
    <row r="75" spans="2:60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</row>
    <row r="76" spans="2:60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262"/>
      <c r="AM76" s="262"/>
      <c r="AN76" s="262"/>
      <c r="AO76" s="262"/>
      <c r="AP76" s="262"/>
      <c r="AQ76" s="264"/>
    </row>
    <row r="77" spans="2:60" ht="15" customHeight="1"/>
    <row r="78" spans="2:60" ht="15" customHeight="1"/>
    <row r="79" spans="2:60" ht="15" customHeight="1"/>
    <row r="80" spans="2:60" ht="15" customHeight="1"/>
    <row r="81" ht="15" customHeight="1"/>
    <row r="82" ht="15" customHeight="1"/>
    <row r="83" ht="15" customHeight="1"/>
    <row r="84" ht="15" customHeight="1"/>
    <row r="85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F114"/>
  <sheetViews>
    <sheetView showGridLines="0" zoomScale="80" zoomScaleNormal="80" workbookViewId="0">
      <pane xSplit="3" ySplit="2" topLeftCell="GW3" activePane="bottomRight" state="frozen"/>
      <selection activeCell="DP7" sqref="DP7"/>
      <selection pane="topRight" activeCell="DP7" sqref="DP7"/>
      <selection pane="bottomLeft" activeCell="DP7" sqref="DP7"/>
      <selection pane="bottomRight" activeCell="HF8" sqref="HF8"/>
    </sheetView>
  </sheetViews>
  <sheetFormatPr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214" width="11.5703125" style="144" customWidth="1"/>
    <col min="215" max="16384" width="9.140625" style="144"/>
  </cols>
  <sheetData>
    <row r="1" spans="2:214" ht="15" customHeight="1">
      <c r="B1" s="164" t="s">
        <v>22</v>
      </c>
      <c r="C1" s="161"/>
    </row>
    <row r="2" spans="2:214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  <c r="HF2" s="208">
        <v>42917</v>
      </c>
    </row>
    <row r="3" spans="2:214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14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14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14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14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  <c r="HF7" s="275">
        <v>165.09100000000001</v>
      </c>
    </row>
    <row r="8" spans="2:214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  <c r="HF8" s="275">
        <v>-6.0572286967319755E-4</v>
      </c>
    </row>
    <row r="9" spans="2:214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  <c r="HF9" s="275">
        <v>166.74199999999999</v>
      </c>
    </row>
    <row r="10" spans="2:214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  <c r="HF10" s="272">
        <v>-5.997253258005486E-4</v>
      </c>
    </row>
    <row r="11" spans="2:214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  <c r="HF11" s="282">
        <v>1.650999999999982</v>
      </c>
    </row>
    <row r="12" spans="2:214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  <c r="HF12" s="272">
        <v>165.91649999999998</v>
      </c>
    </row>
    <row r="13" spans="2:214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  <c r="HF13" s="272">
        <v>-6.0270917777716093E-4</v>
      </c>
    </row>
    <row r="14" spans="2:214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  <c r="HF14" s="233"/>
    </row>
    <row r="15" spans="2:214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  <c r="HF15" s="288">
        <v>0</v>
      </c>
    </row>
    <row r="16" spans="2:214" s="62" customFormat="1" ht="15" customHeight="1">
      <c r="B16" s="285" t="s">
        <v>401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  <c r="HF16" s="288">
        <v>847.08527461000006</v>
      </c>
    </row>
    <row r="17" spans="2:214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  <c r="HF17" s="233"/>
    </row>
    <row r="18" spans="2:214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14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14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14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</row>
    <row r="22" spans="2:214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</row>
    <row r="23" spans="2:214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</row>
    <row r="24" spans="2:214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14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14" ht="15" customHeight="1">
      <c r="FW26" s="271"/>
      <c r="FX26" s="271"/>
      <c r="GG26" s="294"/>
    </row>
    <row r="27" spans="2:214" ht="15" customHeight="1">
      <c r="FW27" s="271"/>
      <c r="GG27" s="294"/>
    </row>
    <row r="28" spans="2:214" ht="15" customHeight="1">
      <c r="FW28" s="271"/>
      <c r="FX28" s="271"/>
      <c r="GG28" s="294"/>
    </row>
    <row r="29" spans="2:214" ht="15" customHeight="1">
      <c r="FW29" s="271"/>
      <c r="FX29" s="271"/>
      <c r="GG29" s="294"/>
    </row>
    <row r="30" spans="2:214" ht="15" customHeight="1">
      <c r="FW30" s="271"/>
    </row>
    <row r="31" spans="2:214" ht="15" customHeight="1">
      <c r="FW31" s="271"/>
      <c r="FX31" s="271"/>
    </row>
    <row r="32" spans="2:214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12"/>
  <sheetViews>
    <sheetView showGridLines="0" zoomScale="80" zoomScaleNormal="80" workbookViewId="0">
      <pane xSplit="2" ySplit="2" topLeftCell="DN3" activePane="bottomRight" state="frozen"/>
      <selection activeCell="DP7" sqref="DP7"/>
      <selection pane="topRight" activeCell="DP7" sqref="DP7"/>
      <selection pane="bottomLeft" activeCell="DP7" sqref="DP7"/>
      <selection pane="bottomRight" activeCell="DZ1" sqref="DZ1"/>
    </sheetView>
  </sheetViews>
  <sheetFormatPr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29" width="13.140625" style="144" customWidth="1" outlineLevel="1"/>
    <col min="130" max="16384" width="9.140625" style="144"/>
  </cols>
  <sheetData>
    <row r="1" spans="1:129" ht="15" customHeight="1">
      <c r="A1" s="161"/>
      <c r="B1" s="164" t="s">
        <v>22</v>
      </c>
    </row>
    <row r="2" spans="1:129">
      <c r="A2" s="438" t="s">
        <v>90</v>
      </c>
      <c r="B2" s="438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  <c r="DY2" s="432">
        <v>42947</v>
      </c>
    </row>
    <row r="3" spans="1:129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29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29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29" ht="15" customHeight="1">
      <c r="A6" s="170"/>
      <c r="B6" s="155" t="s">
        <v>356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B6" s="144">
        <v>53.93</v>
      </c>
      <c r="DC6" s="144">
        <v>54.49</v>
      </c>
      <c r="DD6" s="144">
        <v>55.08</v>
      </c>
      <c r="DE6" s="144">
        <v>51.452459016393441</v>
      </c>
      <c r="DF6" s="144">
        <v>53.167540983606564</v>
      </c>
      <c r="DG6" s="144">
        <v>55.42</v>
      </c>
      <c r="DH6" s="144">
        <v>51.6</v>
      </c>
      <c r="DI6" s="144">
        <v>55.2</v>
      </c>
      <c r="DJ6" s="144">
        <v>52.954861000000001</v>
      </c>
      <c r="DK6" s="144">
        <v>54.892413000000005</v>
      </c>
      <c r="DL6" s="144">
        <v>52.56</v>
      </c>
      <c r="DM6" s="144">
        <v>54.590999999999994</v>
      </c>
      <c r="DN6" s="144">
        <v>54.627262000000002</v>
      </c>
      <c r="DO6" s="144">
        <v>52.35</v>
      </c>
      <c r="DP6" s="144">
        <v>48.576999999999998</v>
      </c>
      <c r="DQ6" s="144">
        <v>51.03</v>
      </c>
      <c r="DR6" s="144">
        <v>51.893999999999998</v>
      </c>
      <c r="DS6" s="144">
        <v>51.397999999999996</v>
      </c>
      <c r="DT6" s="144">
        <v>45.724000000000004</v>
      </c>
      <c r="DU6" s="144">
        <v>51.211999999999996</v>
      </c>
      <c r="DV6" s="144">
        <v>49.53</v>
      </c>
      <c r="DW6" s="144">
        <v>49.382999999999996</v>
      </c>
      <c r="DX6" s="144">
        <v>49.86</v>
      </c>
      <c r="DY6" s="144">
        <v>51.707999999999998</v>
      </c>
    </row>
    <row r="7" spans="1:129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B7" s="144">
        <v>1.74</v>
      </c>
      <c r="DC7" s="144">
        <v>1.762</v>
      </c>
      <c r="DD7" s="144">
        <v>1.7310000000000001</v>
      </c>
      <c r="DE7" s="144">
        <v>1.768</v>
      </c>
      <c r="DF7" s="144">
        <v>1.7509999999999999</v>
      </c>
      <c r="DG7" s="144">
        <v>1.742</v>
      </c>
      <c r="DH7" s="144">
        <v>1.76</v>
      </c>
      <c r="DI7" s="144">
        <v>1.778</v>
      </c>
      <c r="DJ7" s="144">
        <v>1.7651620333333333</v>
      </c>
      <c r="DK7" s="144">
        <v>1.770723</v>
      </c>
      <c r="DL7" s="144">
        <v>1.752</v>
      </c>
      <c r="DM7" s="144">
        <v>1.7609999999999999</v>
      </c>
      <c r="DN7" s="144">
        <v>1.762169741935484</v>
      </c>
      <c r="DO7" s="144">
        <v>1.7450000000000001</v>
      </c>
      <c r="DP7" s="144">
        <v>1.5669999999999999</v>
      </c>
      <c r="DQ7" s="144">
        <v>1.7010000000000001</v>
      </c>
      <c r="DR7" s="144">
        <v>1.6739999999999999</v>
      </c>
      <c r="DS7" s="144">
        <v>1.6579999999999999</v>
      </c>
      <c r="DT7" s="144">
        <v>1.633</v>
      </c>
      <c r="DU7" s="144">
        <v>1.6519999999999999</v>
      </c>
      <c r="DV7" s="144">
        <v>1.651</v>
      </c>
      <c r="DW7" s="144">
        <v>1.593</v>
      </c>
      <c r="DX7" s="144">
        <v>1.6619999999999999</v>
      </c>
      <c r="DY7" s="144">
        <v>1.6679999999999999</v>
      </c>
    </row>
    <row r="8" spans="1:129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</row>
    <row r="9" spans="1:129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</row>
    <row r="10" spans="1:129" ht="15" customHeight="1">
      <c r="A10" s="161"/>
      <c r="B10" s="155" t="s">
        <v>357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59.202503</v>
      </c>
      <c r="AN10" s="151">
        <v>55.347943999999998</v>
      </c>
      <c r="AO10" s="151">
        <v>53.936686000000002</v>
      </c>
      <c r="AP10" s="151">
        <v>60.939751000000001</v>
      </c>
      <c r="AQ10" s="151">
        <v>54.865558999999998</v>
      </c>
      <c r="AR10" s="151">
        <v>53.550342000000001</v>
      </c>
      <c r="AS10" s="151">
        <v>52.288657000000001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49.311723000000001</v>
      </c>
      <c r="BU10" s="151">
        <v>54.443829999999998</v>
      </c>
      <c r="BV10" s="151">
        <v>52.718116999999999</v>
      </c>
      <c r="BW10" s="151">
        <v>53.865575999999997</v>
      </c>
      <c r="BX10" s="151">
        <v>54.030155999999998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42.670374000000002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>
        <v>54.325032999999998</v>
      </c>
      <c r="DB10" s="143">
        <v>57.051409</v>
      </c>
      <c r="DC10" s="151">
        <v>55.310991000000001</v>
      </c>
      <c r="DD10" s="151">
        <v>54.597256999999999</v>
      </c>
      <c r="DE10" s="151">
        <v>30.835280999999998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53.906745000000001</v>
      </c>
      <c r="DO10" s="151">
        <v>56.075474999999997</v>
      </c>
      <c r="DP10" s="151">
        <v>47.392178000000001</v>
      </c>
      <c r="DQ10" s="151">
        <v>51.307848999999997</v>
      </c>
      <c r="DR10" s="151">
        <v>48.923766000000001</v>
      </c>
      <c r="DS10" s="151">
        <v>52.250078999999999</v>
      </c>
      <c r="DT10" s="151">
        <v>47.337429999999998</v>
      </c>
      <c r="DU10" s="151">
        <v>47.470621999999999</v>
      </c>
      <c r="DV10" s="151">
        <v>48.579197999999998</v>
      </c>
      <c r="DW10" s="151">
        <v>50.495646999999998</v>
      </c>
      <c r="DX10" s="151">
        <v>48.462266999999997</v>
      </c>
      <c r="DY10" s="151">
        <v>50.362253000000003</v>
      </c>
    </row>
    <row r="11" spans="1:129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30</v>
      </c>
      <c r="DP11" s="143">
        <v>31</v>
      </c>
      <c r="DQ11" s="143">
        <v>30</v>
      </c>
      <c r="DR11" s="143">
        <v>31</v>
      </c>
      <c r="DS11" s="143">
        <v>31</v>
      </c>
      <c r="DT11" s="143">
        <v>28</v>
      </c>
      <c r="DU11" s="143">
        <v>31</v>
      </c>
      <c r="DV11" s="143">
        <v>30</v>
      </c>
      <c r="DW11" s="143">
        <v>31</v>
      </c>
      <c r="DX11" s="143">
        <v>30</v>
      </c>
      <c r="DY11" s="143">
        <v>31</v>
      </c>
    </row>
    <row r="12" spans="1:129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1.9097581612903225</v>
      </c>
      <c r="AN12" s="151">
        <v>1.9767122857142856</v>
      </c>
      <c r="AO12" s="151">
        <v>1.7398930967741937</v>
      </c>
      <c r="AP12" s="151">
        <v>2.0313250333333333</v>
      </c>
      <c r="AQ12" s="151">
        <v>1.7698567419354838</v>
      </c>
      <c r="AR12" s="151">
        <v>1.7850113999999999</v>
      </c>
      <c r="AS12" s="151">
        <v>1.686730870967742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1.5907007419354839</v>
      </c>
      <c r="BU12" s="151">
        <v>1.8147943333333332</v>
      </c>
      <c r="BV12" s="151">
        <v>1.7005844193548387</v>
      </c>
      <c r="BW12" s="151">
        <v>1.7375992258064514</v>
      </c>
      <c r="BX12" s="151">
        <v>1.9296484285714286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1.4670935483870968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1.3764636774193548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>
        <v>1.7524204193548387</v>
      </c>
      <c r="DB12" s="143">
        <v>1.8403680322580644</v>
      </c>
      <c r="DC12" s="151">
        <v>1.8436996999999999</v>
      </c>
      <c r="DD12" s="151">
        <v>1.7612018387096773</v>
      </c>
      <c r="DE12" s="151">
        <v>1.0278426999999999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v>1.6772296774193549</v>
      </c>
      <c r="DL12" s="151">
        <v>1.8021441333333332</v>
      </c>
      <c r="DM12" s="151">
        <v>1.6574888709677418</v>
      </c>
      <c r="DN12" s="151">
        <v>1.7389272580645161</v>
      </c>
      <c r="DO12" s="151">
        <v>1.8691825</v>
      </c>
      <c r="DP12" s="151">
        <v>1.5287799354838709</v>
      </c>
      <c r="DQ12" s="151">
        <v>1.7102616333333331</v>
      </c>
      <c r="DR12" s="151">
        <v>1.5781860000000001</v>
      </c>
      <c r="DS12" s="151">
        <v>1.6854864193548387</v>
      </c>
      <c r="DT12" s="151">
        <v>1.6906224999999999</v>
      </c>
      <c r="DU12" s="151">
        <v>1.5313103870967741</v>
      </c>
      <c r="DV12" s="151">
        <v>1.6193066</v>
      </c>
      <c r="DW12" s="151">
        <v>1.6288918387096774</v>
      </c>
      <c r="DX12" s="151">
        <v>1.6154088999999998</v>
      </c>
      <c r="DY12" s="151">
        <v>1.624588806451613</v>
      </c>
    </row>
    <row r="13" spans="1:129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>
        <v>1.673</v>
      </c>
      <c r="AN13" s="151">
        <v>1.673</v>
      </c>
      <c r="AO13" s="151">
        <v>1.673</v>
      </c>
      <c r="AP13" s="151">
        <v>1.673</v>
      </c>
      <c r="AQ13" s="151">
        <v>1.673</v>
      </c>
      <c r="AR13" s="151">
        <v>1.673</v>
      </c>
      <c r="AS13" s="151">
        <v>1.673</v>
      </c>
      <c r="AT13" s="151">
        <v>1.673</v>
      </c>
      <c r="AU13" s="151">
        <v>1.673</v>
      </c>
      <c r="AV13" s="151">
        <v>1.673</v>
      </c>
      <c r="AW13" s="151">
        <v>1.673</v>
      </c>
      <c r="AX13" s="151">
        <v>1.673</v>
      </c>
      <c r="AY13" s="151">
        <v>1.673</v>
      </c>
      <c r="AZ13" s="151">
        <v>1.673</v>
      </c>
      <c r="BA13" s="151">
        <v>1.673</v>
      </c>
      <c r="BB13" s="151">
        <v>1.673</v>
      </c>
      <c r="BC13" s="151">
        <v>1.673</v>
      </c>
      <c r="BD13" s="151">
        <v>1.673</v>
      </c>
      <c r="BE13" s="151">
        <v>1.673</v>
      </c>
      <c r="BF13" s="151">
        <v>1.673</v>
      </c>
      <c r="BG13" s="151">
        <v>1.673</v>
      </c>
      <c r="BH13" s="151">
        <v>1.673</v>
      </c>
      <c r="BI13" s="151">
        <v>1.673</v>
      </c>
      <c r="BJ13" s="151">
        <v>1.673</v>
      </c>
      <c r="BK13" s="151">
        <v>1.673</v>
      </c>
      <c r="BL13" s="151">
        <v>1.673</v>
      </c>
      <c r="BM13" s="151">
        <v>1.673</v>
      </c>
      <c r="BN13" s="151">
        <v>1.673</v>
      </c>
      <c r="BO13" s="151">
        <v>1.673</v>
      </c>
      <c r="BP13" s="151">
        <v>1.673</v>
      </c>
      <c r="BQ13" s="151">
        <v>1.673</v>
      </c>
      <c r="BR13" s="151">
        <v>1.673</v>
      </c>
      <c r="BS13" s="151">
        <v>1.673</v>
      </c>
      <c r="BT13" s="151">
        <v>1.673</v>
      </c>
      <c r="BU13" s="151">
        <v>1.673</v>
      </c>
      <c r="BV13" s="151">
        <v>1.673</v>
      </c>
      <c r="BW13" s="151">
        <v>1.673</v>
      </c>
      <c r="BX13" s="151">
        <v>1.673</v>
      </c>
      <c r="BY13" s="151">
        <v>1.673</v>
      </c>
      <c r="BZ13" s="151">
        <v>1.673</v>
      </c>
      <c r="CA13" s="151">
        <v>1.673</v>
      </c>
      <c r="CB13" s="143">
        <v>1.673</v>
      </c>
      <c r="CC13" s="143">
        <v>1.673</v>
      </c>
      <c r="CD13" s="143">
        <v>1.673</v>
      </c>
      <c r="CE13" s="143">
        <v>1.673</v>
      </c>
      <c r="CF13" s="143">
        <v>1.673</v>
      </c>
      <c r="CG13" s="143">
        <v>1.673</v>
      </c>
      <c r="CH13" s="143">
        <v>1.673</v>
      </c>
      <c r="CI13" s="143">
        <v>1.673</v>
      </c>
      <c r="CJ13" s="143">
        <v>1.673</v>
      </c>
      <c r="CK13" s="143">
        <v>1.673</v>
      </c>
      <c r="CL13" s="143">
        <v>1.673</v>
      </c>
      <c r="CM13" s="143">
        <v>1.673</v>
      </c>
      <c r="CN13" s="143">
        <v>1.673</v>
      </c>
      <c r="CO13" s="143">
        <v>1.673</v>
      </c>
      <c r="CP13" s="143">
        <v>1.673</v>
      </c>
      <c r="CQ13" s="143">
        <v>1.673</v>
      </c>
      <c r="CR13" s="143">
        <v>1.673</v>
      </c>
      <c r="CS13" s="143">
        <v>1.673</v>
      </c>
      <c r="CT13" s="143">
        <v>1.673</v>
      </c>
      <c r="CU13" s="143">
        <v>1.673</v>
      </c>
      <c r="CV13" s="143">
        <v>1.673</v>
      </c>
      <c r="CW13" s="143">
        <v>1.673</v>
      </c>
      <c r="CX13" s="143">
        <v>1.673</v>
      </c>
      <c r="CY13" s="143">
        <v>1.673</v>
      </c>
      <c r="CZ13" s="143">
        <v>1.673</v>
      </c>
      <c r="DA13" s="143">
        <v>1.673</v>
      </c>
      <c r="DB13" s="143">
        <v>1.673</v>
      </c>
      <c r="DC13" s="143">
        <v>1.673</v>
      </c>
      <c r="DD13" s="143">
        <v>1.673</v>
      </c>
      <c r="DE13" s="304">
        <v>1.673</v>
      </c>
      <c r="DF13" s="143">
        <v>1.673</v>
      </c>
      <c r="DG13" s="143">
        <v>1.673</v>
      </c>
      <c r="DH13" s="143">
        <v>1.673</v>
      </c>
      <c r="DI13" s="143">
        <v>1.673</v>
      </c>
      <c r="DJ13" s="143">
        <v>1.673</v>
      </c>
      <c r="DK13" s="143">
        <v>1.673</v>
      </c>
      <c r="DL13" s="143">
        <v>1.673</v>
      </c>
      <c r="DM13" s="143">
        <v>1.673</v>
      </c>
      <c r="DN13" s="143">
        <v>1.673</v>
      </c>
      <c r="DO13" s="143">
        <v>1.673</v>
      </c>
      <c r="DP13" s="143">
        <v>1.673</v>
      </c>
      <c r="DQ13" s="143">
        <v>1.673</v>
      </c>
      <c r="DR13" s="143">
        <v>1.673</v>
      </c>
      <c r="DS13" s="143">
        <v>1.673</v>
      </c>
      <c r="DT13" s="143">
        <v>1.673</v>
      </c>
      <c r="DU13" s="143">
        <v>1.673</v>
      </c>
      <c r="DV13" s="143">
        <v>1.673</v>
      </c>
      <c r="DW13" s="143">
        <v>1.673</v>
      </c>
      <c r="DX13" s="143">
        <v>1.673</v>
      </c>
      <c r="DY13" s="143">
        <v>1.673</v>
      </c>
    </row>
    <row r="14" spans="1:129" ht="15" customHeight="1">
      <c r="A14" s="148"/>
      <c r="B14" s="150" t="s">
        <v>354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8"/>
      <c r="CT14" s="288"/>
      <c r="CU14" s="288"/>
      <c r="CV14" s="304"/>
      <c r="CW14" s="304"/>
      <c r="CX14" s="304"/>
      <c r="CY14" s="304"/>
      <c r="CZ14" s="304"/>
      <c r="DA14" s="143"/>
      <c r="DB14" s="143"/>
      <c r="DC14" s="304"/>
      <c r="DD14" s="304"/>
      <c r="DE14" s="304"/>
      <c r="DF14" s="304"/>
      <c r="DG14" s="304"/>
      <c r="DH14" s="304"/>
      <c r="DI14" s="304"/>
      <c r="DJ14" s="304"/>
      <c r="DK14" s="304"/>
      <c r="DL14" s="304"/>
      <c r="DM14" s="304"/>
      <c r="DN14" s="304"/>
      <c r="DO14" s="304"/>
      <c r="DP14" s="304"/>
      <c r="DQ14" s="304"/>
      <c r="DR14" s="304"/>
      <c r="DS14" s="304"/>
      <c r="DT14" s="304"/>
      <c r="DU14" s="304"/>
      <c r="DV14" s="304"/>
      <c r="DW14" s="304"/>
      <c r="DX14" s="304"/>
      <c r="DY14" s="304"/>
    </row>
    <row r="15" spans="1:129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>
        <v>74.455538461538467</v>
      </c>
      <c r="AN15" s="151">
        <v>75.045000000000002</v>
      </c>
      <c r="AO15" s="151">
        <v>74.066615384615375</v>
      </c>
      <c r="AP15" s="151">
        <v>77.589083333333335</v>
      </c>
      <c r="AQ15" s="151">
        <v>83.287454545454537</v>
      </c>
      <c r="AR15" s="151">
        <v>74.696076923076916</v>
      </c>
      <c r="AS15" s="151">
        <v>73.780583333333325</v>
      </c>
      <c r="AT15" s="151">
        <v>73.933750000000003</v>
      </c>
      <c r="AU15" s="151">
        <v>74.558727272727282</v>
      </c>
      <c r="AV15" s="151">
        <v>77.048000000000002</v>
      </c>
      <c r="AW15" s="151">
        <v>81.910499999999999</v>
      </c>
      <c r="AX15" s="151">
        <v>84.267090909090911</v>
      </c>
      <c r="AY15" s="151">
        <v>90.544307692307697</v>
      </c>
      <c r="AZ15" s="151">
        <v>94.88927272727274</v>
      </c>
      <c r="BA15" s="151">
        <v>91.042500000000004</v>
      </c>
      <c r="BB15" s="151">
        <v>114.67979999999997</v>
      </c>
      <c r="BC15" s="151">
        <v>121.97866666666667</v>
      </c>
      <c r="BD15" s="151">
        <v>114.14484615384616</v>
      </c>
      <c r="BE15" s="151">
        <v>114.19081818181817</v>
      </c>
      <c r="BF15" s="151">
        <v>116.96476923076922</v>
      </c>
      <c r="BG15" s="151">
        <v>111.34977777777777</v>
      </c>
      <c r="BH15" s="151">
        <v>112.46661538461538</v>
      </c>
      <c r="BI15" s="151">
        <v>110.6362</v>
      </c>
      <c r="BJ15" s="151">
        <v>111.23458333333333</v>
      </c>
      <c r="BK15" s="151">
        <v>109.23389999999999</v>
      </c>
      <c r="BL15" s="151">
        <v>111.24511111111111</v>
      </c>
      <c r="BM15" s="151">
        <v>121.59372727272726</v>
      </c>
      <c r="BN15" s="151">
        <v>119.11318181818183</v>
      </c>
      <c r="BO15" s="151">
        <v>115.50727272727273</v>
      </c>
      <c r="BP15" s="151">
        <v>108.13325</v>
      </c>
      <c r="BQ15" s="151">
        <v>92.29</v>
      </c>
      <c r="BR15" s="151">
        <v>98.280285714285711</v>
      </c>
      <c r="BS15" s="151">
        <v>110.95099999999999</v>
      </c>
      <c r="BT15" s="151">
        <v>109.49077777777777</v>
      </c>
      <c r="BU15" s="151">
        <v>106.24333333333333</v>
      </c>
      <c r="BV15" s="151">
        <v>107.87125</v>
      </c>
      <c r="BW15" s="151">
        <v>108.12672727272728</v>
      </c>
      <c r="BX15" s="151">
        <v>111.93954545454545</v>
      </c>
      <c r="BY15" s="151">
        <v>108.92060000000001</v>
      </c>
      <c r="BZ15" s="151">
        <v>106.2722</v>
      </c>
      <c r="CA15" s="151">
        <v>100.569125</v>
      </c>
      <c r="CB15" s="143">
        <v>102.73190909090908</v>
      </c>
      <c r="CC15" s="143">
        <v>102.67112500000002</v>
      </c>
      <c r="CD15" s="143">
        <v>107.4588181818182</v>
      </c>
      <c r="CE15" s="143">
        <v>107.68788888888889</v>
      </c>
      <c r="CF15" s="143">
        <v>109.17325000000001</v>
      </c>
      <c r="CG15" s="143">
        <v>106.96208333333333</v>
      </c>
      <c r="CH15" s="143">
        <v>108.00185714285716</v>
      </c>
      <c r="CI15" s="143">
        <v>109.16611111111111</v>
      </c>
      <c r="CJ15" s="143">
        <v>106.46970000000002</v>
      </c>
      <c r="CK15" s="143">
        <v>105.554</v>
      </c>
      <c r="CL15" s="143">
        <v>105.55166666666663</v>
      </c>
      <c r="CM15" s="143">
        <v>105.018</v>
      </c>
      <c r="CN15" s="143">
        <v>107.11272727272727</v>
      </c>
      <c r="CO15" s="143">
        <v>107.32833333333332</v>
      </c>
      <c r="CP15" s="143">
        <v>102.51727272727271</v>
      </c>
      <c r="CQ15" s="301">
        <v>98.387777777777785</v>
      </c>
      <c r="CR15" s="143">
        <v>92.667999999999992</v>
      </c>
      <c r="CS15" s="143">
        <v>86.016666666666666</v>
      </c>
      <c r="CT15" s="143">
        <v>76.819999999999993</v>
      </c>
      <c r="CU15" s="143">
        <v>63.152000000000001</v>
      </c>
      <c r="CV15" s="143">
        <v>49.213999999999992</v>
      </c>
      <c r="CW15" s="143">
        <v>54.975999999999999</v>
      </c>
      <c r="CX15" s="143">
        <v>50.259</v>
      </c>
      <c r="CY15" s="143">
        <v>57.42909090909091</v>
      </c>
      <c r="CZ15" s="143">
        <v>61.927272727272722</v>
      </c>
      <c r="DA15" s="305">
        <v>59.822499999999991</v>
      </c>
      <c r="DB15" s="143">
        <v>49.673636363636369</v>
      </c>
      <c r="DC15" s="143">
        <v>45.264166666666675</v>
      </c>
      <c r="DD15" s="143">
        <v>46.351818181818189</v>
      </c>
      <c r="DE15" s="143">
        <v>49.183000000000007</v>
      </c>
      <c r="DF15" s="143">
        <v>42.775833333333331</v>
      </c>
      <c r="DG15" s="143">
        <v>35.153846153846146</v>
      </c>
      <c r="DH15" s="143">
        <v>30.859166666666667</v>
      </c>
      <c r="DI15" s="143">
        <v>32.782307692307697</v>
      </c>
      <c r="DJ15" s="143">
        <v>36.577500000000001</v>
      </c>
      <c r="DK15" s="143">
        <v>37.552307692307693</v>
      </c>
      <c r="DL15" s="143">
        <v>45.271818181818183</v>
      </c>
      <c r="DM15" s="143">
        <v>46.704999999999991</v>
      </c>
      <c r="DN15" s="143">
        <v>43.725000000000001</v>
      </c>
      <c r="DO15" s="143">
        <v>41.715384615384622</v>
      </c>
      <c r="DP15" s="143">
        <v>45.666666666666664</v>
      </c>
      <c r="DQ15" s="143">
        <v>46.118461538461546</v>
      </c>
      <c r="DR15" s="143">
        <v>44.598333333333329</v>
      </c>
      <c r="DS15" s="143">
        <v>51.124166666666667</v>
      </c>
      <c r="DT15" s="143">
        <v>52.884999999999991</v>
      </c>
      <c r="DU15" s="143">
        <v>51.769230769230766</v>
      </c>
      <c r="DV15" s="143">
        <v>49.077499999999993</v>
      </c>
      <c r="DW15" s="143">
        <v>50.945</v>
      </c>
      <c r="DX15" s="143">
        <v>48.238300000000002</v>
      </c>
      <c r="DY15" s="143">
        <v>45.146999999999998</v>
      </c>
    </row>
    <row r="16" spans="1:129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51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</row>
    <row r="17" spans="1:129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42.932580397000002</v>
      </c>
      <c r="AN17" s="143">
        <v>41.284001908999997</v>
      </c>
      <c r="AO17" s="143">
        <v>41.350116378000003</v>
      </c>
      <c r="AP17" s="143">
        <v>49.001343507999998</v>
      </c>
      <c r="AQ17" s="143">
        <v>44.114162235999999</v>
      </c>
      <c r="AR17" s="143">
        <v>53.112657200000001</v>
      </c>
      <c r="AS17" s="143">
        <v>38.249863120000001</v>
      </c>
      <c r="AT17" s="143">
        <v>45.800802595</v>
      </c>
      <c r="AU17" s="143">
        <v>33.874187792999997</v>
      </c>
      <c r="AV17" s="143">
        <v>39.809700847999999</v>
      </c>
      <c r="AW17" s="143">
        <v>23.089139060000001</v>
      </c>
      <c r="AX17" s="143">
        <v>48.45516301</v>
      </c>
      <c r="AY17" s="143">
        <v>30.003962718</v>
      </c>
      <c r="AZ17" s="143">
        <v>46.568483332000007</v>
      </c>
      <c r="BA17" s="143">
        <v>44.629682934999998</v>
      </c>
      <c r="BB17" s="143">
        <v>79.093631466999994</v>
      </c>
      <c r="BC17" s="143">
        <v>51.433616272000002</v>
      </c>
      <c r="BD17" s="143">
        <v>63.296477895000002</v>
      </c>
      <c r="BE17" s="143">
        <v>49.515114103999998</v>
      </c>
      <c r="BF17" s="143">
        <v>55.028205286999999</v>
      </c>
      <c r="BG17" s="143">
        <v>50.384454382999998</v>
      </c>
      <c r="BH17" s="143">
        <v>51.218804380999998</v>
      </c>
      <c r="BI17" s="143">
        <v>55.296117998</v>
      </c>
      <c r="BJ17" s="143">
        <v>49.109429615000003</v>
      </c>
      <c r="BK17" s="143">
        <v>61.599522081000003</v>
      </c>
      <c r="BL17" s="143">
        <v>58.947629614999997</v>
      </c>
      <c r="BM17" s="143">
        <v>63.005387849000002</v>
      </c>
      <c r="BN17" s="143">
        <v>67.710735165999992</v>
      </c>
      <c r="BO17" s="143">
        <v>52.384348924999998</v>
      </c>
      <c r="BP17" s="143">
        <v>62.076542939999996</v>
      </c>
      <c r="BQ17" s="143">
        <v>43.372623926000003</v>
      </c>
      <c r="BR17" s="143">
        <v>73.552901161999998</v>
      </c>
      <c r="BS17" s="143">
        <v>68.803212703</v>
      </c>
      <c r="BT17" s="143">
        <v>65.507694409999999</v>
      </c>
      <c r="BU17" s="143">
        <v>67.733411900000007</v>
      </c>
      <c r="BV17" s="143">
        <v>65.255836752000008</v>
      </c>
      <c r="BW17" s="143">
        <v>71.750169779000004</v>
      </c>
      <c r="BX17" s="143">
        <v>69.492170251999994</v>
      </c>
      <c r="BY17" s="143">
        <v>57.643288444999996</v>
      </c>
      <c r="BZ17" s="143">
        <v>82.931182266999997</v>
      </c>
      <c r="CA17" s="143">
        <v>68.379792218000006</v>
      </c>
      <c r="CB17" s="143">
        <v>63.406201086999999</v>
      </c>
      <c r="CC17" s="143">
        <v>63.094947198</v>
      </c>
      <c r="CD17" s="143">
        <v>73.504429717999997</v>
      </c>
      <c r="CE17" s="143">
        <v>67.225711630999996</v>
      </c>
      <c r="CF17" s="143">
        <v>71.557909992000006</v>
      </c>
      <c r="CG17" s="143">
        <v>60.403759453999996</v>
      </c>
      <c r="CH17" s="143">
        <v>50.281352261999999</v>
      </c>
      <c r="CI17" s="143">
        <v>48.487984187999999</v>
      </c>
      <c r="CJ17" s="143">
        <v>61.278774615000003</v>
      </c>
      <c r="CK17" s="143">
        <v>52.970662875999999</v>
      </c>
      <c r="CL17" s="143">
        <v>59.379377089000002</v>
      </c>
      <c r="CM17" s="143">
        <v>58.726256825999997</v>
      </c>
      <c r="CN17" s="143">
        <v>56.093816984999997</v>
      </c>
      <c r="CO17" s="143">
        <v>60.394106450999999</v>
      </c>
      <c r="CP17" s="143">
        <v>73.142549494999997</v>
      </c>
      <c r="CQ17" s="143">
        <v>63.255435757000001</v>
      </c>
      <c r="CR17" s="143">
        <v>39.459555260000002</v>
      </c>
      <c r="CS17" s="143">
        <v>44.333874904999995</v>
      </c>
      <c r="CT17" s="143">
        <v>33.433909749999998</v>
      </c>
      <c r="CU17" s="143">
        <v>48.459679233999992</v>
      </c>
      <c r="CV17" s="143">
        <v>18.954332500999996</v>
      </c>
      <c r="CW17" s="143">
        <v>24.980147493</v>
      </c>
      <c r="CX17" s="143">
        <v>33.330606009</v>
      </c>
      <c r="CY17" s="143">
        <v>37.221650404999998</v>
      </c>
      <c r="CZ17" s="143">
        <v>40.094119172999996</v>
      </c>
      <c r="DA17" s="143">
        <v>47.550990935000002</v>
      </c>
      <c r="DB17" s="143">
        <v>34.103555999999998</v>
      </c>
      <c r="DC17" s="143">
        <v>23.240522983000002</v>
      </c>
      <c r="DD17" s="143">
        <v>24.652941463000001</v>
      </c>
      <c r="DE17" s="143">
        <v>10.526153791</v>
      </c>
      <c r="DF17" s="143">
        <v>21.482645478999999</v>
      </c>
      <c r="DG17" s="143">
        <v>39.978996719000001</v>
      </c>
      <c r="DH17" s="143">
        <v>18.721512494999999</v>
      </c>
      <c r="DI17" s="143">
        <v>18.516000063</v>
      </c>
      <c r="DJ17" s="143">
        <v>29.248973675999999</v>
      </c>
      <c r="DK17" s="143">
        <v>28.699401533</v>
      </c>
      <c r="DL17" s="143">
        <v>31.983638159000002</v>
      </c>
      <c r="DM17" s="143">
        <v>32.368593892</v>
      </c>
      <c r="DN17" s="143">
        <v>27.629167894999998</v>
      </c>
      <c r="DO17" s="143">
        <v>35.561033831000003</v>
      </c>
      <c r="DP17" s="143">
        <v>24.135912117</v>
      </c>
      <c r="DQ17" s="143">
        <v>21.668570110000001</v>
      </c>
      <c r="DR17" s="143">
        <v>38.67867054397</v>
      </c>
      <c r="DS17" s="143">
        <v>37.570527193110003</v>
      </c>
      <c r="DT17" s="143">
        <v>37.260201873</v>
      </c>
      <c r="DU17" s="143">
        <v>30.060781504000001</v>
      </c>
      <c r="DV17" s="143">
        <v>32.085927349999999</v>
      </c>
      <c r="DW17" s="143">
        <v>41.103206704000002</v>
      </c>
      <c r="DX17" s="143">
        <v>34.83273075172</v>
      </c>
      <c r="DY17" s="143">
        <v>36.773913188999998</v>
      </c>
    </row>
    <row r="18" spans="1:129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13.148504000999999</v>
      </c>
      <c r="AN18" s="143">
        <v>12.735232824000001</v>
      </c>
      <c r="AO18" s="143">
        <v>14.966432243</v>
      </c>
      <c r="AP18" s="143">
        <v>16.360315296</v>
      </c>
      <c r="AQ18" s="143">
        <v>14.544436765</v>
      </c>
      <c r="AR18" s="143">
        <v>12.942136051</v>
      </c>
      <c r="AS18" s="143">
        <v>15.133787794</v>
      </c>
      <c r="AT18" s="143">
        <v>14.824187094000001</v>
      </c>
      <c r="AU18" s="143">
        <v>14.003852645999999</v>
      </c>
      <c r="AV18" s="143">
        <v>14.740344735000001</v>
      </c>
      <c r="AW18" s="143">
        <v>9.559653195000001</v>
      </c>
      <c r="AX18" s="143">
        <v>24.268199659</v>
      </c>
      <c r="AY18" s="143">
        <v>15.222150308</v>
      </c>
      <c r="AZ18" s="143">
        <v>19.270433772000001</v>
      </c>
      <c r="BA18" s="143">
        <v>20.597690881999998</v>
      </c>
      <c r="BB18" s="143">
        <v>19.640400549999999</v>
      </c>
      <c r="BC18" s="143">
        <v>17.833061893</v>
      </c>
      <c r="BD18" s="143">
        <v>25.987915428000001</v>
      </c>
      <c r="BE18" s="143">
        <v>18.818816468000001</v>
      </c>
      <c r="BF18" s="143">
        <v>20.488575918999999</v>
      </c>
      <c r="BG18" s="143">
        <v>20.255172826000003</v>
      </c>
      <c r="BH18" s="143">
        <v>19.682709320999997</v>
      </c>
      <c r="BI18" s="143">
        <v>24.11087466</v>
      </c>
      <c r="BJ18" s="143">
        <v>17.268298078000001</v>
      </c>
      <c r="BK18" s="143">
        <v>21.789373705999999</v>
      </c>
      <c r="BL18" s="143">
        <v>17.722346597000001</v>
      </c>
      <c r="BM18" s="143">
        <v>21.728740022</v>
      </c>
      <c r="BN18" s="143">
        <v>20.676808743000002</v>
      </c>
      <c r="BO18" s="143">
        <v>19.790184242999999</v>
      </c>
      <c r="BP18" s="143">
        <v>18.887962253000001</v>
      </c>
      <c r="BQ18" s="143">
        <v>16.030555876000001</v>
      </c>
      <c r="BR18" s="143">
        <v>16.539582641000003</v>
      </c>
      <c r="BS18" s="143">
        <v>20.328997395999998</v>
      </c>
      <c r="BT18" s="143">
        <v>20.386406750999999</v>
      </c>
      <c r="BU18" s="143">
        <v>16.157987673000001</v>
      </c>
      <c r="BV18" s="143">
        <v>17.976413992000001</v>
      </c>
      <c r="BW18" s="143">
        <v>20.287318079000002</v>
      </c>
      <c r="BX18" s="143">
        <v>17.739808844999999</v>
      </c>
      <c r="BY18" s="143">
        <v>16.440286589999999</v>
      </c>
      <c r="BZ18" s="143">
        <v>17.479792581999998</v>
      </c>
      <c r="CA18" s="143">
        <v>14.891841155</v>
      </c>
      <c r="CB18" s="143">
        <v>16.973293258000002</v>
      </c>
      <c r="CC18" s="143">
        <v>19.772738897</v>
      </c>
      <c r="CD18" s="143">
        <v>13.935455747379999</v>
      </c>
      <c r="CE18" s="143">
        <v>14.664632879000001</v>
      </c>
      <c r="CF18" s="143">
        <v>20.739162740000001</v>
      </c>
      <c r="CG18" s="143">
        <v>17.134892571000002</v>
      </c>
      <c r="CH18" s="143">
        <v>9.4743853529999988</v>
      </c>
      <c r="CI18" s="143">
        <v>24.464097052</v>
      </c>
      <c r="CJ18" s="143">
        <v>7.8417579499999999</v>
      </c>
      <c r="CK18" s="143">
        <v>23.603802966</v>
      </c>
      <c r="CL18" s="143">
        <v>18.651187073000003</v>
      </c>
      <c r="CM18" s="143">
        <v>8.6013436720000005</v>
      </c>
      <c r="CN18" s="143">
        <v>18.798368381</v>
      </c>
      <c r="CO18" s="143">
        <v>8.8443874309999995</v>
      </c>
      <c r="CP18" s="143">
        <v>28.372270874000002</v>
      </c>
      <c r="CQ18" s="143">
        <v>16.377794232999999</v>
      </c>
      <c r="CR18" s="143">
        <v>0.31450555800000002</v>
      </c>
      <c r="CS18" s="143">
        <v>12.258907451999999</v>
      </c>
      <c r="CT18" s="143">
        <v>12.261301355000001</v>
      </c>
      <c r="CU18" s="143">
        <v>10.528536804</v>
      </c>
      <c r="CV18" s="143">
        <v>2.4793039449999998</v>
      </c>
      <c r="CW18" s="143">
        <v>6.3638397769999999</v>
      </c>
      <c r="CX18" s="143">
        <v>10.031136976999999</v>
      </c>
      <c r="CY18" s="143">
        <v>10.835148255999998</v>
      </c>
      <c r="CZ18" s="143">
        <v>11.738029524</v>
      </c>
      <c r="DA18" s="143">
        <v>12.524864915</v>
      </c>
      <c r="DB18" s="143">
        <v>9.6557175120000007</v>
      </c>
      <c r="DC18" s="143">
        <v>9.3164540949999992</v>
      </c>
      <c r="DD18" s="143">
        <v>12.096629055999999</v>
      </c>
      <c r="DE18" s="143">
        <v>8.8578330820000009</v>
      </c>
      <c r="DF18" s="143">
        <v>8.3680473969999998</v>
      </c>
      <c r="DG18" s="143">
        <v>8.5501043669999994</v>
      </c>
      <c r="DH18" s="143">
        <v>8.8611248549999999</v>
      </c>
      <c r="DI18" s="143">
        <v>7.0958179159999997</v>
      </c>
      <c r="DJ18" s="143">
        <v>7.9826978869999996</v>
      </c>
      <c r="DK18" s="143">
        <v>9.5526880250000001</v>
      </c>
      <c r="DL18" s="143">
        <v>10.447931398</v>
      </c>
      <c r="DM18" s="143">
        <v>6.2026188219999998</v>
      </c>
      <c r="DN18" s="143">
        <v>14.045037404</v>
      </c>
      <c r="DO18" s="143">
        <v>8.1095255430000002</v>
      </c>
      <c r="DP18" s="143">
        <v>9.5492970600000007</v>
      </c>
      <c r="DQ18" s="143">
        <v>16.035602125</v>
      </c>
      <c r="DR18" s="143">
        <v>12.266273501000001</v>
      </c>
      <c r="DS18" s="143">
        <v>12.069827201000001</v>
      </c>
      <c r="DT18" s="143">
        <v>11.422542118000001</v>
      </c>
      <c r="DU18" s="143">
        <v>9.7457945580000001</v>
      </c>
      <c r="DV18" s="143">
        <v>11.476210435</v>
      </c>
      <c r="DW18" s="143">
        <v>13.500419646999999</v>
      </c>
      <c r="DX18" s="143">
        <v>11.601604313999999</v>
      </c>
      <c r="DY18" s="143">
        <v>11.678917701</v>
      </c>
    </row>
    <row r="19" spans="1:129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143">
        <v>4.8377105919999996</v>
      </c>
      <c r="AN19" s="143">
        <v>7.9107820650000003</v>
      </c>
      <c r="AO19" s="143">
        <v>14.078651456999999</v>
      </c>
      <c r="AP19" s="143">
        <v>15.982824954</v>
      </c>
      <c r="AQ19" s="143">
        <v>13.784284925</v>
      </c>
      <c r="AR19" s="143">
        <v>8.9915177760000002</v>
      </c>
      <c r="AS19" s="143">
        <v>16.235508580000001</v>
      </c>
      <c r="AT19" s="143">
        <v>10.453223979000001</v>
      </c>
      <c r="AU19" s="143">
        <v>11.159550347</v>
      </c>
      <c r="AV19" s="143">
        <v>9.0100857439999995</v>
      </c>
      <c r="AW19" s="143">
        <v>12.363840642</v>
      </c>
      <c r="AX19" s="143">
        <v>23.855217461999999</v>
      </c>
      <c r="AY19" s="143">
        <v>17.514024817000003</v>
      </c>
      <c r="AZ19" s="143">
        <v>24.948451803000001</v>
      </c>
      <c r="BA19" s="143">
        <v>29.672872454</v>
      </c>
      <c r="BB19" s="143">
        <v>26.988896152000002</v>
      </c>
      <c r="BC19" s="143">
        <v>26.581009417000001</v>
      </c>
      <c r="BD19" s="143">
        <v>34.723161572999999</v>
      </c>
      <c r="BE19" s="143">
        <v>25.143447869999999</v>
      </c>
      <c r="BF19" s="143">
        <v>29.316082942000001</v>
      </c>
      <c r="BG19" s="143">
        <v>29.346701507999999</v>
      </c>
      <c r="BH19" s="143">
        <v>28.112873431000001</v>
      </c>
      <c r="BI19" s="143">
        <v>33.598921062999999</v>
      </c>
      <c r="BJ19" s="143">
        <v>20.700104477</v>
      </c>
      <c r="BK19" s="143">
        <v>32.788633494999999</v>
      </c>
      <c r="BL19" s="143">
        <v>22.871128113999998</v>
      </c>
      <c r="BM19" s="143">
        <v>31.109928933999999</v>
      </c>
      <c r="BN19" s="143">
        <v>32.477284596000004</v>
      </c>
      <c r="BO19" s="143">
        <v>31.555611278000001</v>
      </c>
      <c r="BP19" s="143">
        <v>24.947615586000001</v>
      </c>
      <c r="BQ19" s="143">
        <v>13.734568249000001</v>
      </c>
      <c r="BR19" s="143">
        <v>18.287156585000002</v>
      </c>
      <c r="BS19" s="143">
        <v>20.157566023000001</v>
      </c>
      <c r="BT19" s="143">
        <v>31.013639201</v>
      </c>
      <c r="BU19" s="143">
        <v>17.832120396999997</v>
      </c>
      <c r="BV19" s="143">
        <v>18.367784851</v>
      </c>
      <c r="BW19" s="143">
        <v>31.515604224</v>
      </c>
      <c r="BX19" s="143">
        <v>27.772858159999998</v>
      </c>
      <c r="BY19" s="143">
        <v>12.828938593</v>
      </c>
      <c r="BZ19" s="143">
        <v>9.441636968000001</v>
      </c>
      <c r="CA19" s="143">
        <v>11.384048424000001</v>
      </c>
      <c r="CB19" s="143">
        <v>12.446368024</v>
      </c>
      <c r="CC19" s="143">
        <v>14.342503779999999</v>
      </c>
      <c r="CD19" s="143">
        <v>7.6514069504300002</v>
      </c>
      <c r="CE19" s="143">
        <v>10.225815151999999</v>
      </c>
      <c r="CF19" s="143">
        <v>17.904758852000001</v>
      </c>
      <c r="CG19" s="143">
        <v>9.9266036879999984</v>
      </c>
      <c r="CH19" s="143">
        <v>6.7100243410000004</v>
      </c>
      <c r="CI19" s="143">
        <v>19.805846195999997</v>
      </c>
      <c r="CJ19" s="143">
        <v>6.8750902470000002</v>
      </c>
      <c r="CK19" s="143">
        <v>14.656151818</v>
      </c>
      <c r="CL19" s="143">
        <v>12.879198580000001</v>
      </c>
      <c r="CM19" s="143">
        <v>6.8740573469999999</v>
      </c>
      <c r="CN19" s="143">
        <v>14.484699179</v>
      </c>
      <c r="CO19" s="143">
        <v>5.975736479</v>
      </c>
      <c r="CP19" s="143">
        <v>12.349269726999999</v>
      </c>
      <c r="CQ19" s="143">
        <v>16.553225518000001</v>
      </c>
      <c r="CR19" s="143">
        <v>0</v>
      </c>
      <c r="CS19" s="143">
        <v>1.31128942</v>
      </c>
      <c r="CT19" s="143">
        <v>0</v>
      </c>
      <c r="CU19" s="143">
        <v>0</v>
      </c>
      <c r="CV19" s="143">
        <v>0</v>
      </c>
      <c r="CW19" s="143">
        <v>0</v>
      </c>
      <c r="CX19" s="143">
        <v>0</v>
      </c>
      <c r="CY19" s="143">
        <v>0</v>
      </c>
      <c r="CZ19" s="143">
        <v>0</v>
      </c>
      <c r="DA19" s="143">
        <v>0</v>
      </c>
      <c r="DB19" s="143">
        <v>0</v>
      </c>
      <c r="DC19" s="143">
        <v>0</v>
      </c>
      <c r="DD19" s="143">
        <v>0</v>
      </c>
      <c r="DE19" s="143">
        <v>0</v>
      </c>
      <c r="DF19" s="143">
        <v>0</v>
      </c>
      <c r="DG19" s="143">
        <v>0</v>
      </c>
      <c r="DH19" s="143">
        <v>0</v>
      </c>
      <c r="DI19" s="143">
        <v>0</v>
      </c>
      <c r="DJ19" s="143">
        <v>0</v>
      </c>
      <c r="DK19" s="143">
        <v>0</v>
      </c>
      <c r="DL19" s="143">
        <v>0</v>
      </c>
      <c r="DM19" s="143">
        <v>0</v>
      </c>
      <c r="DN19" s="143">
        <v>0</v>
      </c>
      <c r="DO19" s="143"/>
      <c r="DP19" s="143"/>
      <c r="DQ19" s="143"/>
      <c r="DR19" s="143"/>
      <c r="DS19" s="143"/>
      <c r="DT19" s="143">
        <v>0.15649674599999999</v>
      </c>
      <c r="DU19" s="143">
        <v>0</v>
      </c>
      <c r="DV19" s="143">
        <v>0</v>
      </c>
      <c r="DW19" s="143">
        <v>0</v>
      </c>
      <c r="DX19" s="143">
        <v>0</v>
      </c>
      <c r="DY19" s="143">
        <v>0</v>
      </c>
    </row>
    <row r="20" spans="1:129" ht="15" customHeight="1">
      <c r="A20" s="307"/>
      <c r="B20" s="150" t="s">
        <v>353</v>
      </c>
      <c r="C20" s="287">
        <v>75.282318203482461</v>
      </c>
      <c r="D20" s="287">
        <v>104.98851738784899</v>
      </c>
      <c r="E20" s="287">
        <v>107.8244381614191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144.9433188437213</v>
      </c>
      <c r="K20" s="287">
        <v>120.7806081645145</v>
      </c>
      <c r="L20" s="287">
        <v>141.13787457928802</v>
      </c>
      <c r="M20" s="287">
        <v>177.39372847414825</v>
      </c>
      <c r="N20" s="287">
        <v>166.67153254889126</v>
      </c>
      <c r="O20" s="287">
        <v>152.26962569354924</v>
      </c>
      <c r="P20" s="287">
        <v>188.84140180868894</v>
      </c>
      <c r="Q20" s="287">
        <v>198.2067827706563</v>
      </c>
      <c r="R20" s="287">
        <v>252.62986999372259</v>
      </c>
      <c r="S20" s="287">
        <v>247.4551937950346</v>
      </c>
      <c r="T20" s="287">
        <v>261.17713451433502</v>
      </c>
      <c r="U20" s="287">
        <v>313.79639247784206</v>
      </c>
      <c r="V20" s="287">
        <v>294.96988271967552</v>
      </c>
      <c r="W20" s="287">
        <v>296.19515530187266</v>
      </c>
      <c r="X20" s="287">
        <v>367.07213382018233</v>
      </c>
      <c r="Y20" s="287">
        <v>127.298419939</v>
      </c>
      <c r="Z20" s="287">
        <v>102.907765027</v>
      </c>
      <c r="AA20" s="287">
        <v>62.228968736000006</v>
      </c>
      <c r="AB20" s="287">
        <v>42.750610314999996</v>
      </c>
      <c r="AC20" s="287">
        <v>71.446810263000003</v>
      </c>
      <c r="AD20" s="287">
        <v>26.097627599999999</v>
      </c>
      <c r="AE20" s="287">
        <v>34.156213061999999</v>
      </c>
      <c r="AF20" s="287">
        <v>39.138158130999997</v>
      </c>
      <c r="AG20" s="287">
        <v>53.881423552000001</v>
      </c>
      <c r="AH20" s="287">
        <v>61.219561631999994</v>
      </c>
      <c r="AI20" s="287">
        <v>72.951976823999999</v>
      </c>
      <c r="AJ20" s="287">
        <v>67.581227295999994</v>
      </c>
      <c r="AK20" s="287">
        <v>63.535781685000003</v>
      </c>
      <c r="AL20" s="287">
        <v>61.050901166000003</v>
      </c>
      <c r="AM20" s="287">
        <v>0.13210617799999999</v>
      </c>
      <c r="AN20" s="287">
        <v>101.14462709999999</v>
      </c>
      <c r="AO20" s="287">
        <v>106.15865944799999</v>
      </c>
      <c r="AP20" s="287">
        <v>140.45588963399999</v>
      </c>
      <c r="AQ20" s="287">
        <v>160.59023489500001</v>
      </c>
      <c r="AR20" s="287">
        <v>128.52993420000001</v>
      </c>
      <c r="AS20" s="287">
        <v>115.9904061</v>
      </c>
      <c r="AT20" s="287">
        <v>129.26151540000001</v>
      </c>
      <c r="AU20" s="287">
        <v>145.17243359999998</v>
      </c>
      <c r="AV20" s="287">
        <v>115.2280629</v>
      </c>
      <c r="AW20" s="287">
        <v>113.5591146</v>
      </c>
      <c r="AX20" s="287">
        <v>111.589436061</v>
      </c>
      <c r="AY20" s="287">
        <v>132.86276910000001</v>
      </c>
      <c r="AZ20" s="287">
        <v>166.449226968</v>
      </c>
      <c r="BA20" s="287">
        <v>159.05186823600002</v>
      </c>
      <c r="BB20" s="287">
        <v>190.56356511299998</v>
      </c>
      <c r="BC20" s="287">
        <v>216.08610789399998</v>
      </c>
      <c r="BD20" s="287">
        <v>199.02317446800001</v>
      </c>
      <c r="BE20" s="287">
        <v>202.65027446900001</v>
      </c>
      <c r="BF20" s="287">
        <v>262.83226338000003</v>
      </c>
      <c r="BG20" s="287">
        <v>187.20930863799998</v>
      </c>
      <c r="BH20" s="287">
        <v>213.04759424899999</v>
      </c>
      <c r="BI20" s="287">
        <v>219.10236999</v>
      </c>
      <c r="BJ20" s="287">
        <v>217.23525168399999</v>
      </c>
      <c r="BK20" s="287">
        <v>174.71985596799999</v>
      </c>
      <c r="BL20" s="287">
        <v>244.96822167799999</v>
      </c>
      <c r="BM20" s="287">
        <v>222.94623513099998</v>
      </c>
      <c r="BN20" s="287">
        <v>279.82439696</v>
      </c>
      <c r="BO20" s="287">
        <v>241.89000593700001</v>
      </c>
      <c r="BP20" s="287">
        <v>207.57359388199998</v>
      </c>
      <c r="BQ20" s="287">
        <v>185.76322763099998</v>
      </c>
      <c r="BR20" s="287">
        <v>157.738115077</v>
      </c>
      <c r="BS20" s="287">
        <v>218.91721609300001</v>
      </c>
      <c r="BT20" s="287">
        <v>233.986910177</v>
      </c>
      <c r="BU20" s="287">
        <v>199.687523658</v>
      </c>
      <c r="BV20" s="287">
        <v>173.12795295100003</v>
      </c>
      <c r="BW20" s="287">
        <v>196.052305746</v>
      </c>
      <c r="BX20" s="287">
        <v>206.47168026200001</v>
      </c>
      <c r="BY20" s="287">
        <v>205.177198653</v>
      </c>
      <c r="BZ20" s="287">
        <v>154.97145424799999</v>
      </c>
      <c r="CA20" s="287">
        <v>161.71058358299999</v>
      </c>
      <c r="CB20" s="287">
        <v>184.093953763</v>
      </c>
      <c r="CC20" s="287">
        <v>162.61084793799998</v>
      </c>
      <c r="CD20" s="287">
        <v>171.99730961200001</v>
      </c>
      <c r="CE20" s="287">
        <v>210.50043712999999</v>
      </c>
      <c r="CF20" s="287">
        <v>185.71976206899998</v>
      </c>
      <c r="CG20" s="287">
        <v>185.31637083199999</v>
      </c>
      <c r="CH20" s="287">
        <v>157.36076939</v>
      </c>
      <c r="CI20" s="287">
        <v>232.39753786200001</v>
      </c>
      <c r="CJ20" s="287">
        <v>140.57551575699998</v>
      </c>
      <c r="CK20" s="287">
        <v>145.496985819</v>
      </c>
      <c r="CL20" s="287">
        <v>177.40386559999999</v>
      </c>
      <c r="CM20" s="287">
        <v>124.64251634200001</v>
      </c>
      <c r="CN20" s="287">
        <v>181.49605964</v>
      </c>
      <c r="CO20" s="287">
        <v>167.066941902</v>
      </c>
      <c r="CP20" s="287">
        <v>174.484748895</v>
      </c>
      <c r="CQ20" s="287">
        <v>147.14315764400001</v>
      </c>
      <c r="CR20" s="287">
        <v>154.09132619299999</v>
      </c>
      <c r="CS20" s="287">
        <v>119.753001102</v>
      </c>
      <c r="CT20" s="287">
        <v>105.500861671</v>
      </c>
      <c r="CU20" s="287">
        <v>80.527011250000001</v>
      </c>
      <c r="CV20" s="287">
        <v>78.942946526999989</v>
      </c>
      <c r="CW20" s="287">
        <v>69.937541412000002</v>
      </c>
      <c r="CX20" s="287">
        <v>47.174845044999998</v>
      </c>
      <c r="CY20" s="287">
        <v>43.640494971999999</v>
      </c>
      <c r="CZ20" s="287">
        <v>100.992920101</v>
      </c>
      <c r="DA20" s="143">
        <v>118.539472115</v>
      </c>
      <c r="DB20" s="143">
        <v>128.53244571499999</v>
      </c>
      <c r="DC20" s="287">
        <v>82.299754909000001</v>
      </c>
      <c r="DD20" s="287">
        <v>101.82731804399999</v>
      </c>
      <c r="DE20" s="287">
        <v>39.450047791999999</v>
      </c>
      <c r="DF20" s="287">
        <v>54.333871997999999</v>
      </c>
      <c r="DG20" s="287">
        <v>54.039365867999997</v>
      </c>
      <c r="DH20" s="287">
        <v>59.013671414999997</v>
      </c>
      <c r="DI20" s="287">
        <v>45.722506140999997</v>
      </c>
      <c r="DJ20" s="287">
        <v>65.015514553000003</v>
      </c>
      <c r="DK20" s="287">
        <v>58.393123097</v>
      </c>
      <c r="DL20" s="287">
        <v>84.659443483999993</v>
      </c>
      <c r="DM20" s="287">
        <v>79.740419314999997</v>
      </c>
      <c r="DN20" s="287">
        <v>77.822222006999993</v>
      </c>
      <c r="DO20" s="287">
        <v>74.462874979100008</v>
      </c>
      <c r="DP20" s="287">
        <v>84.205819199000004</v>
      </c>
      <c r="DQ20" s="287">
        <v>95.610701246000005</v>
      </c>
      <c r="DR20" s="287">
        <v>63.593494995569998</v>
      </c>
      <c r="DS20" s="287">
        <v>109.31049017578999</v>
      </c>
      <c r="DT20" s="287">
        <v>61.716690864</v>
      </c>
      <c r="DU20" s="287">
        <v>93.176446467999995</v>
      </c>
      <c r="DV20" s="287">
        <v>98.023663416899993</v>
      </c>
      <c r="DW20" s="287">
        <v>70.362840981999994</v>
      </c>
      <c r="DX20" s="287">
        <v>77.755668380190002</v>
      </c>
      <c r="DY20" s="287">
        <v>68.446913432000002</v>
      </c>
    </row>
    <row r="21" spans="1:129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>
        <v>61.050901166000003</v>
      </c>
      <c r="AN21" s="151">
        <v>163.07464389800001</v>
      </c>
      <c r="AO21" s="151">
        <v>176.553859526</v>
      </c>
      <c r="AP21" s="151">
        <v>221.800373393</v>
      </c>
      <c r="AQ21" s="151">
        <v>233.03311882</v>
      </c>
      <c r="AR21" s="151">
        <v>203.576245226</v>
      </c>
      <c r="AS21" s="151">
        <v>185.609565594</v>
      </c>
      <c r="AT21" s="151">
        <v>200.339729068</v>
      </c>
      <c r="AU21" s="151">
        <v>204.210024387</v>
      </c>
      <c r="AV21" s="151">
        <v>178.78819422699999</v>
      </c>
      <c r="AW21" s="151">
        <v>158.57174749699999</v>
      </c>
      <c r="AX21" s="151">
        <v>208.16801619099999</v>
      </c>
      <c r="AY21" s="151">
        <v>195.60290694300002</v>
      </c>
      <c r="AZ21" s="151">
        <v>257.236595873</v>
      </c>
      <c r="BA21" s="151">
        <v>253.95211450600002</v>
      </c>
      <c r="BB21" s="151">
        <v>316.28649328099999</v>
      </c>
      <c r="BC21" s="151">
        <v>311.933795476</v>
      </c>
      <c r="BD21" s="151">
        <v>323.03072936299998</v>
      </c>
      <c r="BE21" s="151">
        <v>296.12765290900001</v>
      </c>
      <c r="BF21" s="151">
        <v>367.66512752600005</v>
      </c>
      <c r="BG21" s="151">
        <v>287.19563735700001</v>
      </c>
      <c r="BH21" s="151">
        <v>332.10828371100001</v>
      </c>
      <c r="BI21" s="151">
        <v>332.10828371100001</v>
      </c>
      <c r="BJ21" s="151">
        <v>304.31308385200003</v>
      </c>
      <c r="BK21" s="151">
        <v>290.897385251</v>
      </c>
      <c r="BL21" s="151">
        <v>344.50932600599998</v>
      </c>
      <c r="BM21" s="151">
        <v>338.79029193700001</v>
      </c>
      <c r="BN21" s="151">
        <v>400.68922546300001</v>
      </c>
      <c r="BO21" s="151">
        <v>345.62015038200002</v>
      </c>
      <c r="BP21" s="151">
        <v>313.485916433</v>
      </c>
      <c r="BQ21" s="151">
        <v>258.90097568199997</v>
      </c>
      <c r="BR21" s="151">
        <v>266.11775546399997</v>
      </c>
      <c r="BS21" s="151">
        <v>328.20699221699999</v>
      </c>
      <c r="BT21" s="151">
        <v>350.894650539</v>
      </c>
      <c r="BU21" s="151">
        <v>301.41104362299996</v>
      </c>
      <c r="BV21" s="151">
        <v>274.72798854600001</v>
      </c>
      <c r="BW21" s="151">
        <v>317.35659318899997</v>
      </c>
      <c r="BX21" s="151">
        <v>318.54552019800002</v>
      </c>
      <c r="BY21" s="151">
        <v>292.08971227999996</v>
      </c>
      <c r="BZ21" s="151">
        <v>264.824066066</v>
      </c>
      <c r="CA21" s="151">
        <v>256.36626537899997</v>
      </c>
      <c r="CB21" s="143">
        <v>276.91981613300004</v>
      </c>
      <c r="CC21" s="143">
        <v>259.82103781199999</v>
      </c>
      <c r="CD21" s="143">
        <v>267.08860202669001</v>
      </c>
      <c r="CE21" s="143">
        <v>302.616596792</v>
      </c>
      <c r="CF21" s="143">
        <v>295.92159365400005</v>
      </c>
      <c r="CG21" s="143">
        <v>272.78162654499999</v>
      </c>
      <c r="CH21" s="143">
        <v>223.826531346</v>
      </c>
      <c r="CI21" s="143">
        <v>325.15546529700003</v>
      </c>
      <c r="CJ21" s="143">
        <v>216.57113856800001</v>
      </c>
      <c r="CK21" s="143">
        <v>236.72760347900001</v>
      </c>
      <c r="CL21" s="143">
        <v>268.31362834100003</v>
      </c>
      <c r="CM21" s="143">
        <v>198.84417418699999</v>
      </c>
      <c r="CN21" s="143">
        <v>270.87294418599998</v>
      </c>
      <c r="CO21" s="143">
        <v>242.28117226200001</v>
      </c>
      <c r="CP21" s="143">
        <v>288.34883899099998</v>
      </c>
      <c r="CQ21" s="143">
        <v>243.32961315200001</v>
      </c>
      <c r="CR21" s="143">
        <v>193.865387011</v>
      </c>
      <c r="CS21" s="143">
        <v>177.65707287900003</v>
      </c>
      <c r="CT21" s="143">
        <v>151.196072775</v>
      </c>
      <c r="CU21" s="143">
        <v>139.51522728899999</v>
      </c>
      <c r="CV21" s="143">
        <v>103.37658297300001</v>
      </c>
      <c r="CW21" s="143">
        <v>101.281528683</v>
      </c>
      <c r="CX21" s="143">
        <v>90.536588030999994</v>
      </c>
      <c r="CY21" s="143">
        <v>91.697293633000001</v>
      </c>
      <c r="CZ21" s="143">
        <v>152.82506879799999</v>
      </c>
      <c r="DA21" s="143">
        <v>178.61532796500001</v>
      </c>
      <c r="DB21" s="143">
        <v>172.29171922699999</v>
      </c>
      <c r="DC21" s="143">
        <v>114.856731987</v>
      </c>
      <c r="DD21" s="143">
        <v>138.57688856300001</v>
      </c>
      <c r="DE21" s="143">
        <v>58.834034665000004</v>
      </c>
      <c r="DF21" s="143">
        <v>84.184564873999989</v>
      </c>
      <c r="DG21" s="143">
        <v>102.568466954</v>
      </c>
      <c r="DH21" s="143">
        <v>86.596308765000003</v>
      </c>
      <c r="DI21" s="143">
        <v>71.334324119999991</v>
      </c>
      <c r="DJ21" s="143">
        <v>102.24718611599999</v>
      </c>
      <c r="DK21" s="143">
        <v>96.645212654999995</v>
      </c>
      <c r="DL21" s="143">
        <v>127.091013041</v>
      </c>
      <c r="DM21" s="143">
        <v>118.31163202899999</v>
      </c>
      <c r="DN21" s="143">
        <v>119.49642730599999</v>
      </c>
      <c r="DO21" s="143">
        <v>118.13343435310001</v>
      </c>
      <c r="DP21" s="143">
        <v>117.89102837600001</v>
      </c>
      <c r="DQ21" s="143">
        <v>133.31487348100001</v>
      </c>
      <c r="DR21" s="143">
        <v>114.53843904054</v>
      </c>
      <c r="DS21" s="143">
        <v>158.9508445699</v>
      </c>
      <c r="DT21" s="143">
        <v>110.555931601</v>
      </c>
      <c r="DU21" s="143">
        <v>132.98302253</v>
      </c>
      <c r="DV21" s="143">
        <v>141.58580120189998</v>
      </c>
      <c r="DW21" s="143">
        <v>124.966467333</v>
      </c>
      <c r="DX21" s="143">
        <v>124.19000344591001</v>
      </c>
      <c r="DY21" s="143">
        <v>116.899744322</v>
      </c>
    </row>
    <row r="22" spans="1:129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</row>
    <row r="23" spans="1:129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0.4779500525680061</v>
      </c>
      <c r="AN23" s="143">
        <v>0.45739485158266763</v>
      </c>
      <c r="AO23" s="143">
        <v>0.45300550921072086</v>
      </c>
      <c r="AP23" s="143">
        <v>0.52359974042987434</v>
      </c>
      <c r="AQ23" s="143">
        <v>0.47556286233587025</v>
      </c>
      <c r="AR23" s="143">
        <v>0.57375979345248707</v>
      </c>
      <c r="AS23" s="143">
        <v>0.41319487874172256</v>
      </c>
      <c r="AT23" s="143">
        <v>0.49745360995107013</v>
      </c>
      <c r="AU23" s="143">
        <v>0.37229291547236998</v>
      </c>
      <c r="AV23" s="143">
        <v>0.43128667451749375</v>
      </c>
      <c r="AW23" s="143">
        <v>0.25020740203727787</v>
      </c>
      <c r="AX23" s="143">
        <v>0.52462511988220195</v>
      </c>
      <c r="AY23" s="143">
        <v>0.32196720357980246</v>
      </c>
      <c r="AZ23" s="143">
        <v>0.49931628145757506</v>
      </c>
      <c r="BA23" s="143">
        <v>0.47850243579090701</v>
      </c>
      <c r="BB23" s="143">
        <v>0.84794810554641309</v>
      </c>
      <c r="BC23" s="143">
        <v>0.55137476238308369</v>
      </c>
      <c r="BD23" s="143">
        <v>0.6783861217304632</v>
      </c>
      <c r="BE23" s="143">
        <v>0.5306102960079222</v>
      </c>
      <c r="BF23" s="143">
        <v>0.58890240439397901</v>
      </c>
      <c r="BG23" s="143">
        <v>0.53206067341781527</v>
      </c>
      <c r="BH23" s="143">
        <v>0.53820842495750776</v>
      </c>
      <c r="BI23" s="143">
        <v>0.58050342490135143</v>
      </c>
      <c r="BJ23" s="143">
        <v>0.51541093825022788</v>
      </c>
      <c r="BK23" s="143">
        <v>0.64642324747874003</v>
      </c>
      <c r="BL23" s="143">
        <v>0.61851993034594432</v>
      </c>
      <c r="BM23" s="143">
        <v>0.66099992168940325</v>
      </c>
      <c r="BN23" s="143">
        <v>0.7102735763055894</v>
      </c>
      <c r="BO23" s="143">
        <v>0.54941894095128219</v>
      </c>
      <c r="BP23" s="143">
        <v>0.65096806943346996</v>
      </c>
      <c r="BQ23" s="143">
        <v>0.45474929936986908</v>
      </c>
      <c r="BR23" s="143">
        <v>0.77105134718480384</v>
      </c>
      <c r="BS23" s="143">
        <v>0.72107918613035416</v>
      </c>
      <c r="BT23" s="143">
        <v>0.68682905113392123</v>
      </c>
      <c r="BU23" s="143">
        <v>0.70892376182701178</v>
      </c>
      <c r="BV23" s="143">
        <v>0.68098258042702409</v>
      </c>
      <c r="BW23" s="143">
        <v>0.74788840362946518</v>
      </c>
      <c r="BX23" s="143">
        <v>0.72416573044639154</v>
      </c>
      <c r="BY23" s="143">
        <v>0.6005657527357855</v>
      </c>
      <c r="BZ23" s="143">
        <v>0.86353109422294327</v>
      </c>
      <c r="CA23" s="143">
        <v>0.71104384896080686</v>
      </c>
      <c r="CB23" s="143">
        <v>0.6582474296254579</v>
      </c>
      <c r="CC23" s="143">
        <v>0.65366111568758412</v>
      </c>
      <c r="CD23" s="143">
        <v>0.76213740699815447</v>
      </c>
      <c r="CE23" s="143">
        <v>0.69024849137219657</v>
      </c>
      <c r="CF23" s="143">
        <v>0.73752586111065499</v>
      </c>
      <c r="CG23" s="143">
        <v>0.62024458556070106</v>
      </c>
      <c r="CH23" s="143">
        <v>0.51507982841031508</v>
      </c>
      <c r="CI23" s="143">
        <v>0.49672895271009254</v>
      </c>
      <c r="CJ23" s="143">
        <v>0.62783955924911872</v>
      </c>
      <c r="CK23" s="143">
        <v>0.54266227203390316</v>
      </c>
      <c r="CL23" s="143">
        <v>0.60816781725072078</v>
      </c>
      <c r="CM23" s="143">
        <v>0.60133685740762544</v>
      </c>
      <c r="CN23" s="143">
        <v>0.57484658292384228</v>
      </c>
      <c r="CO23" s="143">
        <v>0.61688468983190237</v>
      </c>
      <c r="CP23" s="143">
        <v>0.74933351961807149</v>
      </c>
      <c r="CQ23" s="143">
        <v>0.64330891853276673</v>
      </c>
      <c r="CR23" s="143">
        <v>0.39614248901962168</v>
      </c>
      <c r="CS23" s="143">
        <v>0.43684517823153979</v>
      </c>
      <c r="CT23" s="143">
        <v>0.32438452668869977</v>
      </c>
      <c r="CU23" s="143">
        <v>0.46386547319731047</v>
      </c>
      <c r="CV23" s="143">
        <v>0.17826174551219587</v>
      </c>
      <c r="CW23" s="143">
        <v>0.23075194251301723</v>
      </c>
      <c r="CX23" s="143">
        <v>0.30492325965382999</v>
      </c>
      <c r="CY23" s="143">
        <v>0.33739972530688189</v>
      </c>
      <c r="CZ23" s="143">
        <v>0.32821726390026817</v>
      </c>
      <c r="DA23" s="143">
        <v>0.37806018124083463</v>
      </c>
      <c r="DB23" s="143">
        <v>0.27112963027027992</v>
      </c>
      <c r="DC23" s="143">
        <v>0.17176542706084658</v>
      </c>
      <c r="DD23" s="143">
        <v>0.18219869825139684</v>
      </c>
      <c r="DE23" s="143">
        <v>7.7791835241632037E-2</v>
      </c>
      <c r="DF23" s="143">
        <v>0.15876051057614537</v>
      </c>
      <c r="DG23" s="143">
        <v>0.25690800893866955</v>
      </c>
      <c r="DH23" s="143">
        <v>0.11778593647148392</v>
      </c>
      <c r="DI23" s="143">
        <v>0.11524338857419741</v>
      </c>
      <c r="DJ23" s="143">
        <v>0.17632427527320479</v>
      </c>
      <c r="DK23" s="143">
        <v>0.17300917168474056</v>
      </c>
      <c r="DL23" s="143">
        <v>0.19280527821742699</v>
      </c>
      <c r="DM23" s="143">
        <v>0.19512259072810956</v>
      </c>
      <c r="DN23" s="143">
        <v>0.16655145872741681</v>
      </c>
      <c r="DO23" s="143">
        <v>0.21436170297942267</v>
      </c>
      <c r="DP23" s="143">
        <v>0.14548764579216414</v>
      </c>
      <c r="DQ23" s="143">
        <v>0.13061252926311614</v>
      </c>
      <c r="DR23" s="143">
        <v>0.23314081462445518</v>
      </c>
      <c r="DS23" s="143">
        <v>0.22645602910741897</v>
      </c>
      <c r="DT23" s="143">
        <v>0.22458366968770166</v>
      </c>
      <c r="DU23" s="143">
        <v>0.1811855654766823</v>
      </c>
      <c r="DV23" s="143">
        <v>0.19339065682212009</v>
      </c>
      <c r="DW23" s="143">
        <v>0.24773578540883762</v>
      </c>
      <c r="DX23" s="143">
        <v>0.20994006510295776</v>
      </c>
      <c r="DY23" s="143">
        <v>0.22164108566055818</v>
      </c>
    </row>
    <row r="24" spans="1:129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0.14637667059275378</v>
      </c>
      <c r="AN24" s="143">
        <v>0.14109654243898115</v>
      </c>
      <c r="AO24" s="143">
        <v>0.16396268869790037</v>
      </c>
      <c r="AP24" s="143">
        <v>0.17481677499185239</v>
      </c>
      <c r="AQ24" s="143">
        <v>0.15679304850046355</v>
      </c>
      <c r="AR24" s="143">
        <v>0.13980993794932456</v>
      </c>
      <c r="AS24" s="143">
        <v>0.16348303241835996</v>
      </c>
      <c r="AT24" s="143">
        <v>0.16100908645005732</v>
      </c>
      <c r="AU24" s="143">
        <v>0.15390878627950938</v>
      </c>
      <c r="AV24" s="143">
        <v>0.15969259066459385</v>
      </c>
      <c r="AW24" s="143">
        <v>0.10359398780884266</v>
      </c>
      <c r="AX24" s="143">
        <v>0.26275233359137734</v>
      </c>
      <c r="AY24" s="143">
        <v>0.16334619574093648</v>
      </c>
      <c r="AZ24" s="143">
        <v>0.20662131649234169</v>
      </c>
      <c r="BA24" s="143">
        <v>0.22084058434965342</v>
      </c>
      <c r="BB24" s="143">
        <v>0.21056107969317031</v>
      </c>
      <c r="BC24" s="143">
        <v>0.1911726410955967</v>
      </c>
      <c r="BD24" s="143">
        <v>0.27852799627027636</v>
      </c>
      <c r="BE24" s="143">
        <v>0.20166484430655049</v>
      </c>
      <c r="BF24" s="143">
        <v>0.21926522150556352</v>
      </c>
      <c r="BG24" s="143">
        <v>0.2138949607764733</v>
      </c>
      <c r="BH24" s="143">
        <v>0.20682638164981393</v>
      </c>
      <c r="BI24" s="143">
        <v>0.253118045610425</v>
      </c>
      <c r="BJ24" s="143">
        <v>0.18123341655851946</v>
      </c>
      <c r="BK24" s="143">
        <v>0.22865693167293044</v>
      </c>
      <c r="BL24" s="143">
        <v>0.1859553073522365</v>
      </c>
      <c r="BM24" s="143">
        <v>0.2279597974600733</v>
      </c>
      <c r="BN24" s="143">
        <v>0.2168960484105297</v>
      </c>
      <c r="BO24" s="143">
        <v>0.20756394402433267</v>
      </c>
      <c r="BP24" s="143">
        <v>0.19806934698750583</v>
      </c>
      <c r="BQ24" s="143">
        <v>0.16807569829204108</v>
      </c>
      <c r="BR24" s="143">
        <v>0.17338360928998986</v>
      </c>
      <c r="BS24" s="143">
        <v>0.2130542502489074</v>
      </c>
      <c r="BT24" s="143">
        <v>0.21374552304014593</v>
      </c>
      <c r="BU24" s="143">
        <v>0.16911567103114797</v>
      </c>
      <c r="BV24" s="143">
        <v>0.18759432713459814</v>
      </c>
      <c r="BW24" s="143">
        <v>0.21146500389839168</v>
      </c>
      <c r="BX24" s="143">
        <v>0.18486343977505948</v>
      </c>
      <c r="BY24" s="143">
        <v>0.17128573607552083</v>
      </c>
      <c r="BZ24" s="143">
        <v>0.18201048149208518</v>
      </c>
      <c r="CA24" s="143">
        <v>0.15485206534711887</v>
      </c>
      <c r="CB24" s="143">
        <v>0.17620716062183875</v>
      </c>
      <c r="CC24" s="143">
        <v>0.20484477983717214</v>
      </c>
      <c r="CD24" s="143">
        <v>0.14449104835439439</v>
      </c>
      <c r="CE24" s="143">
        <v>0.15057097166657826</v>
      </c>
      <c r="CF24" s="143">
        <v>0.21375231417802071</v>
      </c>
      <c r="CG24" s="143">
        <v>0.17594640527996552</v>
      </c>
      <c r="CH24" s="143">
        <v>9.7055161851813176E-2</v>
      </c>
      <c r="CI24" s="143">
        <v>0.25061931344725719</v>
      </c>
      <c r="CJ24" s="143">
        <v>8.0343738692534444E-2</v>
      </c>
      <c r="CK24" s="143">
        <v>0.24181108279038749</v>
      </c>
      <c r="CL24" s="143">
        <v>0.19102678888530419</v>
      </c>
      <c r="CM24" s="143">
        <v>8.8074828071001796E-2</v>
      </c>
      <c r="CN24" s="143">
        <v>0.19264472288008361</v>
      </c>
      <c r="CO24" s="143">
        <v>9.0339397629009402E-2</v>
      </c>
      <c r="CP24" s="143">
        <v>0.29066929906545114</v>
      </c>
      <c r="CQ24" s="143">
        <v>0.16656246170618588</v>
      </c>
      <c r="CR24" s="143">
        <v>3.1573851690852783E-3</v>
      </c>
      <c r="CS24" s="143">
        <v>0.12079351561911238</v>
      </c>
      <c r="CT24" s="143">
        <v>0.11896234889577006</v>
      </c>
      <c r="CU24" s="143">
        <v>0.10078120168893315</v>
      </c>
      <c r="CV24" s="143">
        <v>2.3317362870344076E-2</v>
      </c>
      <c r="CW24" s="143">
        <v>5.8785417131578352E-2</v>
      </c>
      <c r="CX24" s="143">
        <v>9.1769318092655816E-2</v>
      </c>
      <c r="CY24" s="143">
        <v>9.8216387652242804E-2</v>
      </c>
      <c r="CZ24" s="143">
        <v>9.6089501737757696E-2</v>
      </c>
      <c r="DA24" s="143">
        <v>9.9580526224040317E-2</v>
      </c>
      <c r="DB24" s="143">
        <v>7.6764754942939897E-2</v>
      </c>
      <c r="DC24" s="143">
        <v>6.8855796295590951E-2</v>
      </c>
      <c r="DD24" s="143">
        <v>8.9400693647086651E-2</v>
      </c>
      <c r="DE24" s="143">
        <v>6.5462381169272221E-2</v>
      </c>
      <c r="DF24" s="143">
        <v>6.1841335070756176E-2</v>
      </c>
      <c r="DG24" s="143">
        <v>5.4943607129086983E-2</v>
      </c>
      <c r="DH24" s="143">
        <v>5.5749549589845633E-2</v>
      </c>
      <c r="DI24" s="143">
        <v>4.416429566661207E-2</v>
      </c>
      <c r="DJ24" s="143">
        <v>4.8122831086041359E-2</v>
      </c>
      <c r="DK24" s="143">
        <v>5.7586658755501598E-2</v>
      </c>
      <c r="DL24" s="143">
        <v>6.2982713535393614E-2</v>
      </c>
      <c r="DM24" s="143">
        <v>3.7390288187547659E-2</v>
      </c>
      <c r="DN24" s="143">
        <v>8.466492644321208E-2</v>
      </c>
      <c r="DO24" s="143">
        <v>4.8884172322268028E-2</v>
      </c>
      <c r="DP24" s="143">
        <v>5.7561725510712529E-2</v>
      </c>
      <c r="DQ24" s="143">
        <v>9.6658456980355398E-2</v>
      </c>
      <c r="DR24" s="143">
        <v>7.3936589758909016E-2</v>
      </c>
      <c r="DS24" s="143">
        <v>7.2750779511351282E-2</v>
      </c>
      <c r="DT24" s="143">
        <v>6.8848699069493965E-2</v>
      </c>
      <c r="DU24" s="143">
        <v>5.874089792961102E-2</v>
      </c>
      <c r="DV24" s="143">
        <v>6.9170258027574788E-2</v>
      </c>
      <c r="DW24" s="143">
        <v>8.1369249087637971E-2</v>
      </c>
      <c r="DX24" s="143">
        <v>6.9923933967182481E-2</v>
      </c>
      <c r="DY24" s="143">
        <v>7.0390333095261784E-2</v>
      </c>
    </row>
    <row r="25" spans="1:129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5.385616262461522E-2</v>
      </c>
      <c r="AN25" s="143">
        <v>8.7645354646074078E-2</v>
      </c>
      <c r="AO25" s="143">
        <v>0.15423672847682116</v>
      </c>
      <c r="AP25" s="143">
        <v>0.17078313364784076</v>
      </c>
      <c r="AQ25" s="143">
        <v>0.14859840155451584</v>
      </c>
      <c r="AR25" s="143">
        <v>9.7132616855443749E-2</v>
      </c>
      <c r="AS25" s="143">
        <v>0.17538439230428537</v>
      </c>
      <c r="AT25" s="143">
        <v>0.11353499740959375</v>
      </c>
      <c r="AU25" s="143">
        <v>0.12264859483668175</v>
      </c>
      <c r="AV25" s="143">
        <v>9.7612637997064072E-2</v>
      </c>
      <c r="AW25" s="143">
        <v>0.13398180149544864</v>
      </c>
      <c r="AX25" s="143">
        <v>0.2582809662251046</v>
      </c>
      <c r="AY25" s="143">
        <v>0.18793989469843708</v>
      </c>
      <c r="AZ25" s="143">
        <v>0.26750212356255598</v>
      </c>
      <c r="BA25" s="143">
        <v>0.31814121930534633</v>
      </c>
      <c r="BB25" s="143">
        <v>0.28934293366496389</v>
      </c>
      <c r="BC25" s="143">
        <v>0.28495172639026611</v>
      </c>
      <c r="BD25" s="143">
        <v>0.37214884140636301</v>
      </c>
      <c r="BE25" s="143">
        <v>0.26944040336731651</v>
      </c>
      <c r="BF25" s="143">
        <v>0.31373568594350792</v>
      </c>
      <c r="BG25" s="143">
        <v>0.30990165435246675</v>
      </c>
      <c r="BH25" s="143">
        <v>0.29541074832158876</v>
      </c>
      <c r="BI25" s="143">
        <v>0.35272437661477618</v>
      </c>
      <c r="BJ25" s="143">
        <v>0.21725074703595318</v>
      </c>
      <c r="BK25" s="143">
        <v>0.34408278227154721</v>
      </c>
      <c r="BL25" s="143">
        <v>0.23997993914932159</v>
      </c>
      <c r="BM25" s="143">
        <v>0.3263793985114446</v>
      </c>
      <c r="BN25" s="143">
        <v>0.34068094257346815</v>
      </c>
      <c r="BO25" s="143">
        <v>0.33096241311028374</v>
      </c>
      <c r="BP25" s="143">
        <v>0.26161413612680745</v>
      </c>
      <c r="BQ25" s="143">
        <v>0.14400293832894726</v>
      </c>
      <c r="BR25" s="143">
        <v>0.19170333866216602</v>
      </c>
      <c r="BS25" s="143">
        <v>0.2112575958477001</v>
      </c>
      <c r="BT25" s="143">
        <v>0.32516895269299728</v>
      </c>
      <c r="BU25" s="143">
        <v>0.18663778360755251</v>
      </c>
      <c r="BV25" s="143">
        <v>0.19167850949637885</v>
      </c>
      <c r="BW25" s="143">
        <v>0.32850312417524002</v>
      </c>
      <c r="BX25" s="143">
        <v>0.28941608879227071</v>
      </c>
      <c r="BY25" s="143">
        <v>0.13366033359213245</v>
      </c>
      <c r="BZ25" s="143">
        <v>9.8312201506828595E-2</v>
      </c>
      <c r="CA25" s="143">
        <v>0.11837645809672981</v>
      </c>
      <c r="CB25" s="143">
        <v>0.12921117524024373</v>
      </c>
      <c r="CC25" s="143">
        <v>0.14858776239510615</v>
      </c>
      <c r="CD25" s="143">
        <v>7.9334313257862873E-2</v>
      </c>
      <c r="CE25" s="143">
        <v>0.1049948495965658</v>
      </c>
      <c r="CF25" s="143">
        <v>0.1845389655982998</v>
      </c>
      <c r="CG25" s="143">
        <v>0.10192945349995378</v>
      </c>
      <c r="CH25" s="143">
        <v>6.8737176521867949E-2</v>
      </c>
      <c r="CI25" s="143">
        <v>0.20289845831353473</v>
      </c>
      <c r="CJ25" s="143">
        <v>7.0439620530822436E-2</v>
      </c>
      <c r="CK25" s="143">
        <v>0.15014614152456088</v>
      </c>
      <c r="CL25" s="143">
        <v>0.13190967087103697</v>
      </c>
      <c r="CM25" s="143">
        <v>7.03880047204829E-2</v>
      </c>
      <c r="CN25" s="143">
        <v>0.14843846033787489</v>
      </c>
      <c r="CO25" s="143">
        <v>6.1038080716633594E-2</v>
      </c>
      <c r="CP25" s="143">
        <v>0.12651625918342363</v>
      </c>
      <c r="CQ25" s="143">
        <v>0.16834660102764612</v>
      </c>
      <c r="CR25" s="143">
        <v>0</v>
      </c>
      <c r="CS25" s="143">
        <v>1.2920829988818062E-2</v>
      </c>
      <c r="CT25" s="143">
        <v>0</v>
      </c>
      <c r="CU25" s="143">
        <v>0</v>
      </c>
      <c r="CV25" s="143">
        <v>0</v>
      </c>
      <c r="CW25" s="143">
        <v>0</v>
      </c>
      <c r="CX25" s="143">
        <v>0</v>
      </c>
      <c r="CY25" s="143">
        <v>0</v>
      </c>
      <c r="CZ25" s="143">
        <v>0</v>
      </c>
      <c r="DA25" s="143">
        <v>0</v>
      </c>
      <c r="DB25" s="143">
        <v>0</v>
      </c>
      <c r="DC25" s="143">
        <v>0</v>
      </c>
      <c r="DD25" s="143">
        <v>0</v>
      </c>
      <c r="DE25" s="143">
        <v>0</v>
      </c>
      <c r="DF25" s="143">
        <v>0</v>
      </c>
      <c r="DG25" s="143">
        <v>0</v>
      </c>
      <c r="DH25" s="143">
        <v>0</v>
      </c>
      <c r="DI25" s="143">
        <v>0</v>
      </c>
      <c r="DJ25" s="143">
        <v>0</v>
      </c>
      <c r="DK25" s="143">
        <v>0</v>
      </c>
      <c r="DL25" s="143">
        <v>0</v>
      </c>
      <c r="DM25" s="143">
        <v>0</v>
      </c>
      <c r="DN25" s="143">
        <v>0</v>
      </c>
      <c r="DO25" s="143">
        <v>0</v>
      </c>
      <c r="DP25" s="143">
        <v>0</v>
      </c>
      <c r="DQ25" s="143">
        <v>0</v>
      </c>
      <c r="DR25" s="143">
        <v>0</v>
      </c>
      <c r="DS25" s="143">
        <v>0</v>
      </c>
      <c r="DT25" s="143">
        <v>9.4327490845755638E-4</v>
      </c>
      <c r="DU25" s="143">
        <v>0</v>
      </c>
      <c r="DV25" s="143">
        <v>0</v>
      </c>
      <c r="DW25" s="143">
        <v>0</v>
      </c>
      <c r="DX25" s="143">
        <v>0</v>
      </c>
      <c r="DY25" s="143">
        <v>0</v>
      </c>
    </row>
    <row r="26" spans="1:129" ht="15" customHeight="1">
      <c r="A26" s="148"/>
      <c r="B26" s="150" t="s">
        <v>342</v>
      </c>
      <c r="C26" s="288">
        <v>0.93778774863730308</v>
      </c>
      <c r="D26" s="288">
        <v>1.3140811989216972</v>
      </c>
      <c r="E26" s="288">
        <v>1.3499907745840969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1.9314959468527131</v>
      </c>
      <c r="K26" s="288">
        <v>1.6106121197286924</v>
      </c>
      <c r="L26" s="288">
        <v>1.8866177593809386</v>
      </c>
      <c r="M26" s="288">
        <v>2.3650132116674767</v>
      </c>
      <c r="N26" s="288">
        <v>2.2215613905976221</v>
      </c>
      <c r="O26" s="288">
        <v>2.0293281849489135</v>
      </c>
      <c r="P26" s="288">
        <v>2.5152694771929052</v>
      </c>
      <c r="Q26" s="288">
        <v>2.6390624162260345</v>
      </c>
      <c r="R26" s="288">
        <v>3.3650332333496182</v>
      </c>
      <c r="S26" s="288">
        <v>3.3076054454384827</v>
      </c>
      <c r="T26" s="288">
        <v>3.4807374493814223</v>
      </c>
      <c r="U26" s="288">
        <v>4.1813315985694572</v>
      </c>
      <c r="V26" s="288">
        <v>3.9309924799722205</v>
      </c>
      <c r="W26" s="288">
        <v>3.9465061830301806</v>
      </c>
      <c r="X26" s="288">
        <v>4.8907737604948744</v>
      </c>
      <c r="Y26" s="288">
        <v>1.6961362780338967</v>
      </c>
      <c r="Z26" s="288">
        <v>1.3713355857653047</v>
      </c>
      <c r="AA26" s="288">
        <v>0.82822325979064504</v>
      </c>
      <c r="AB26" s="288">
        <v>0.56756759686680602</v>
      </c>
      <c r="AC26" s="288">
        <v>0.94658492501838276</v>
      </c>
      <c r="AD26" s="288">
        <v>0.33882901990314584</v>
      </c>
      <c r="AE26" s="288">
        <v>0.43899201940724364</v>
      </c>
      <c r="AF26" s="288">
        <v>0.50302236499755804</v>
      </c>
      <c r="AG26" s="288">
        <v>0.69250987779862738</v>
      </c>
      <c r="AH26" s="288">
        <v>0.78682314515590057</v>
      </c>
      <c r="AI26" s="288">
        <v>0.9376137678842249</v>
      </c>
      <c r="AJ26" s="288">
        <v>0.80333342006038555</v>
      </c>
      <c r="AK26" s="288">
        <v>0.73632660217296841</v>
      </c>
      <c r="AL26" s="288">
        <v>0.68799050199463596</v>
      </c>
      <c r="AM26" s="288">
        <v>1.4706815694700336E-3</v>
      </c>
      <c r="AN26" s="288">
        <v>1.1206043397334338</v>
      </c>
      <c r="AO26" s="288">
        <v>1.1630065836031089</v>
      </c>
      <c r="AP26" s="288">
        <v>1.5008296117881508</v>
      </c>
      <c r="AQ26" s="288">
        <v>1.731207120318665</v>
      </c>
      <c r="AR26" s="288">
        <v>1.3884695736716739</v>
      </c>
      <c r="AS26" s="288">
        <v>1.2529885828175131</v>
      </c>
      <c r="AT26" s="288">
        <v>1.4039406259333882</v>
      </c>
      <c r="AU26" s="288">
        <v>1.5955118653009186</v>
      </c>
      <c r="AV26" s="288">
        <v>1.2483471867568754</v>
      </c>
      <c r="AW26" s="288">
        <v>1.2305929193758127</v>
      </c>
      <c r="AX26" s="288">
        <v>1.2081812883181844</v>
      </c>
      <c r="AY26" s="288">
        <v>1.4257268157893326</v>
      </c>
      <c r="AZ26" s="288">
        <v>1.7847007914908675</v>
      </c>
      <c r="BA26" s="288">
        <v>1.7052934585904291</v>
      </c>
      <c r="BB26" s="288">
        <v>2.0429965223073334</v>
      </c>
      <c r="BC26" s="288">
        <v>2.3164699476750727</v>
      </c>
      <c r="BD26" s="288">
        <v>2.1330501151391412</v>
      </c>
      <c r="BE26" s="288">
        <v>2.1716262613519106</v>
      </c>
      <c r="BF26" s="288">
        <v>2.8127857532246248</v>
      </c>
      <c r="BG26" s="288">
        <v>1.9769334022524565</v>
      </c>
      <c r="BH26" s="288">
        <v>2.2387092304769998</v>
      </c>
      <c r="BI26" s="288">
        <v>2.3001556128731928</v>
      </c>
      <c r="BJ26" s="288">
        <v>2.2799170295652562</v>
      </c>
      <c r="BK26" s="288">
        <v>1.8335041064983983</v>
      </c>
      <c r="BL26" s="288">
        <v>2.5703786292823336</v>
      </c>
      <c r="BM26" s="288">
        <v>2.3389657455283364</v>
      </c>
      <c r="BN26" s="288">
        <v>2.9353081853131999</v>
      </c>
      <c r="BO26" s="288">
        <v>2.5369972828884579</v>
      </c>
      <c r="BP26" s="288">
        <v>2.1767285237732454</v>
      </c>
      <c r="BQ26" s="288">
        <v>1.9476732087505373</v>
      </c>
      <c r="BR26" s="288">
        <v>1.6535606918432171</v>
      </c>
      <c r="BS26" s="288">
        <v>2.2943208871899139</v>
      </c>
      <c r="BT26" s="288">
        <v>2.4532844415005717</v>
      </c>
      <c r="BU26" s="288">
        <v>2.0900058994599346</v>
      </c>
      <c r="BV26" s="288">
        <v>1.8066908036545408</v>
      </c>
      <c r="BW26" s="288">
        <v>2.0435525995809751</v>
      </c>
      <c r="BX26" s="288">
        <v>2.1516052040283178</v>
      </c>
      <c r="BY26" s="288">
        <v>2.1376712203161459</v>
      </c>
      <c r="BZ26" s="288">
        <v>1.6136592509829319</v>
      </c>
      <c r="CA26" s="288">
        <v>1.6815394144805087</v>
      </c>
      <c r="CB26" s="288">
        <v>1.9111596310242867</v>
      </c>
      <c r="CC26" s="288">
        <v>1.6846418454475931</v>
      </c>
      <c r="CD26" s="288">
        <v>1.7833698467052765</v>
      </c>
      <c r="CE26" s="288">
        <v>2.1613398450834529</v>
      </c>
      <c r="CF26" s="288">
        <v>1.914157742456682</v>
      </c>
      <c r="CG26" s="288">
        <v>1.9028861227063159</v>
      </c>
      <c r="CH26" s="288">
        <v>1.6119963853313515</v>
      </c>
      <c r="CI26" s="288">
        <v>2.380766854464627</v>
      </c>
      <c r="CJ26" s="288">
        <v>1.4402845097442294</v>
      </c>
      <c r="CK26" s="288">
        <v>1.4905557267322109</v>
      </c>
      <c r="CL26" s="288">
        <v>1.816983050396112</v>
      </c>
      <c r="CM26" s="288">
        <v>1.2762968921815081</v>
      </c>
      <c r="CN26" s="288">
        <v>1.8599623863374342</v>
      </c>
      <c r="CO26" s="288">
        <v>1.7064750965393785</v>
      </c>
      <c r="CP26" s="288">
        <v>1.7875678645588311</v>
      </c>
      <c r="CQ26" s="288">
        <v>1.4964485578297975</v>
      </c>
      <c r="CR26" s="288">
        <v>1.546954117759852</v>
      </c>
      <c r="CS26" s="288">
        <v>1.1799898209273161</v>
      </c>
      <c r="CT26" s="288">
        <v>1.0235969210390454</v>
      </c>
      <c r="CU26" s="288">
        <v>0.77082021113417754</v>
      </c>
      <c r="CV26" s="288">
        <v>0.74244278678959119</v>
      </c>
      <c r="CW26" s="288">
        <v>0.64604196352026666</v>
      </c>
      <c r="CX26" s="288">
        <v>0.43157653721932154</v>
      </c>
      <c r="CY26" s="288">
        <v>0.39558404465136887</v>
      </c>
      <c r="CZ26" s="288">
        <v>0.82674518339763747</v>
      </c>
      <c r="DA26" s="143">
        <v>0.94246309973329179</v>
      </c>
      <c r="DB26" s="143">
        <v>1.0218569138198603</v>
      </c>
      <c r="DC26" s="288">
        <v>0.60825879689918294</v>
      </c>
      <c r="DD26" s="288">
        <v>0.75255947943950097</v>
      </c>
      <c r="DE26" s="288">
        <v>0.29154919062019752</v>
      </c>
      <c r="DF26" s="288">
        <v>0.40153682508114197</v>
      </c>
      <c r="DG26" s="288">
        <v>0.34726098773905001</v>
      </c>
      <c r="DH26" s="288">
        <v>0.37128306562264302</v>
      </c>
      <c r="DI26" s="288">
        <v>0.28457639467839047</v>
      </c>
      <c r="DJ26" s="288">
        <v>0.39193899970851837</v>
      </c>
      <c r="DK26" s="288">
        <v>0.35201242254061127</v>
      </c>
      <c r="DL26" s="288">
        <v>0.51034805588782028</v>
      </c>
      <c r="DM26" s="288">
        <v>0.48068684275884105</v>
      </c>
      <c r="DN26" s="288">
        <v>0.4691203385470154</v>
      </c>
      <c r="DO26" s="288">
        <v>0.44886177283600243</v>
      </c>
      <c r="DP26" s="288">
        <v>0.50758000517553548</v>
      </c>
      <c r="DQ26" s="288">
        <v>0.57631654746784899</v>
      </c>
      <c r="DR26" s="288">
        <v>0.38331822215111816</v>
      </c>
      <c r="DS26" s="288">
        <v>0.65886803817686468</v>
      </c>
      <c r="DT26" s="288">
        <v>0.37199371496863526</v>
      </c>
      <c r="DU26" s="288">
        <v>0.56160306877470845</v>
      </c>
      <c r="DV26" s="288">
        <v>0.5908154202781587</v>
      </c>
      <c r="DW26" s="288">
        <v>0.42408841236653594</v>
      </c>
      <c r="DX26" s="288">
        <v>0.46864054955137341</v>
      </c>
      <c r="DY26" s="288">
        <v>0.41253831555029191</v>
      </c>
    </row>
    <row r="27" spans="1:129" ht="15" customHeight="1"/>
    <row r="28" spans="1:129" ht="15" customHeight="1">
      <c r="AY28" s="159"/>
      <c r="CI28" s="308"/>
      <c r="CZ28" s="309"/>
    </row>
    <row r="29" spans="1:129" ht="15" customHeight="1">
      <c r="BW29" s="310"/>
      <c r="CI29" s="311"/>
      <c r="CV29" s="159"/>
    </row>
    <row r="30" spans="1:129" ht="15" customHeight="1">
      <c r="BW30" s="310"/>
    </row>
    <row r="31" spans="1:129" ht="15" customHeight="1">
      <c r="BV31" s="159"/>
      <c r="BW31" s="310"/>
    </row>
    <row r="32" spans="1:129" ht="15" customHeight="1">
      <c r="BK32" s="153"/>
      <c r="BL32" s="309"/>
      <c r="BW32" s="310"/>
    </row>
    <row r="33" spans="64:75" ht="15" customHeight="1">
      <c r="BL33" s="312"/>
      <c r="BW33" s="310"/>
    </row>
    <row r="34" spans="64:75" ht="15" customHeight="1">
      <c r="BL34" s="309"/>
      <c r="BW34" s="310"/>
    </row>
    <row r="35" spans="64:75" ht="15" customHeight="1">
      <c r="BW35" s="310"/>
    </row>
    <row r="36" spans="64:75" ht="15" customHeight="1">
      <c r="BW36" s="310"/>
    </row>
    <row r="37" spans="64:75" ht="15" customHeight="1">
      <c r="BW37" s="310"/>
    </row>
    <row r="38" spans="64:75" ht="15" customHeight="1">
      <c r="BW38" s="310"/>
    </row>
    <row r="39" spans="64:75" ht="15" customHeight="1">
      <c r="BW39" s="310"/>
    </row>
    <row r="40" spans="64:75" ht="15" customHeight="1">
      <c r="BW40" s="310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S117"/>
  <sheetViews>
    <sheetView showGridLines="0" zoomScale="80" zoomScaleNormal="80" workbookViewId="0">
      <pane xSplit="3" ySplit="2" topLeftCell="GM3" activePane="bottomRight" state="frozen"/>
      <selection activeCell="DP7" sqref="DP7"/>
      <selection pane="topRight" activeCell="DP7" sqref="DP7"/>
      <selection pane="bottomLeft" activeCell="DP7" sqref="DP7"/>
      <selection pane="bottomRight" activeCell="GQ14" sqref="GQ14:GT21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201" width="19.140625" style="144" customWidth="1" outlineLevel="1"/>
    <col min="202" max="16384" width="14.28515625" style="144"/>
  </cols>
  <sheetData>
    <row r="1" spans="2:201" ht="15" customHeight="1">
      <c r="B1" s="164" t="s">
        <v>22</v>
      </c>
      <c r="C1" s="148"/>
    </row>
    <row r="2" spans="2:201">
      <c r="B2" s="439" t="s">
        <v>18</v>
      </c>
      <c r="C2" s="439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  <c r="GQ2" s="208">
        <v>42826</v>
      </c>
      <c r="GR2" s="208">
        <v>42856</v>
      </c>
      <c r="GS2" s="208">
        <v>42887</v>
      </c>
    </row>
    <row r="3" spans="2:201" ht="15" customHeight="1">
      <c r="B3" s="164" t="s">
        <v>91</v>
      </c>
    </row>
    <row r="4" spans="2:201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  <c r="GQ4" s="244"/>
      <c r="GR4" s="244"/>
      <c r="GS4" s="244"/>
    </row>
    <row r="5" spans="2:201" ht="15" customHeight="1">
      <c r="B5" s="284" t="s">
        <v>336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151">
        <v>816993.92</v>
      </c>
      <c r="GN5" s="151">
        <v>641983.42000000004</v>
      </c>
      <c r="GO5" s="151">
        <v>796053.05</v>
      </c>
      <c r="GP5" s="151">
        <v>719720</v>
      </c>
      <c r="GQ5" s="151">
        <v>873648.38</v>
      </c>
      <c r="GR5" s="151">
        <v>743961.41</v>
      </c>
      <c r="GS5" s="151">
        <v>803574.01</v>
      </c>
    </row>
    <row r="6" spans="2:201" ht="15" customHeight="1" outlineLevel="1">
      <c r="B6" s="234" t="s">
        <v>364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</row>
    <row r="7" spans="2:201" ht="15" customHeight="1">
      <c r="B7" s="234" t="s">
        <v>355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151">
        <v>101.46</v>
      </c>
      <c r="GN7" s="151">
        <v>113.43</v>
      </c>
      <c r="GO7" s="151">
        <v>111.87</v>
      </c>
      <c r="GP7" s="151">
        <v>123</v>
      </c>
      <c r="GQ7" s="151">
        <v>106.63</v>
      </c>
      <c r="GR7" s="151">
        <v>102.71</v>
      </c>
      <c r="GS7" s="151">
        <v>109.61</v>
      </c>
    </row>
    <row r="8" spans="2:201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151"/>
      <c r="GN8" s="151">
        <v>764294726</v>
      </c>
      <c r="GO8" s="151">
        <v>300543772</v>
      </c>
      <c r="GP8" s="151">
        <v>367543441</v>
      </c>
      <c r="GQ8" s="151">
        <v>370495578</v>
      </c>
      <c r="GR8" s="151">
        <v>384493005</v>
      </c>
      <c r="GS8" s="151">
        <v>391412818</v>
      </c>
    </row>
    <row r="9" spans="2:201" ht="15" customHeight="1" outlineLevel="1">
      <c r="B9" s="234" t="s">
        <v>365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143"/>
      <c r="GN9" s="143">
        <v>1479396885</v>
      </c>
      <c r="GO9" s="143">
        <v>584150015</v>
      </c>
      <c r="GP9" s="143">
        <v>692826208</v>
      </c>
      <c r="GQ9" s="143">
        <v>715234623</v>
      </c>
      <c r="GR9" s="143">
        <v>742426824</v>
      </c>
      <c r="GS9" s="143">
        <v>773266222</v>
      </c>
    </row>
    <row r="10" spans="2:201" ht="15" customHeight="1">
      <c r="B10" s="144" t="s">
        <v>359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151"/>
      <c r="GN10" s="151">
        <v>2243691611</v>
      </c>
      <c r="GO10" s="151">
        <v>884693787</v>
      </c>
      <c r="GP10" s="151">
        <v>1060369649</v>
      </c>
      <c r="GQ10" s="151">
        <v>1085730201</v>
      </c>
      <c r="GR10" s="151">
        <v>1126919829</v>
      </c>
      <c r="GS10" s="151">
        <v>1164679040</v>
      </c>
    </row>
    <row r="11" spans="2:201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151"/>
      <c r="GN11" s="151">
        <v>4606779.8790282477</v>
      </c>
      <c r="GO11" s="151">
        <v>1811509.8637308974</v>
      </c>
      <c r="GP11" s="151">
        <v>2215297.2365661692</v>
      </c>
      <c r="GQ11" s="151">
        <v>2233078.146613426</v>
      </c>
      <c r="GR11" s="151">
        <v>2317402.5633530319</v>
      </c>
      <c r="GS11" s="151">
        <v>2359080.9769915771</v>
      </c>
    </row>
    <row r="12" spans="2:201" ht="15" customHeight="1" outlineLevel="1">
      <c r="B12" s="234" t="s">
        <v>337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143"/>
      <c r="GN12" s="143">
        <v>8917051.9840994775</v>
      </c>
      <c r="GO12" s="143">
        <v>3520929.7701602401</v>
      </c>
      <c r="GP12" s="143">
        <v>4175876.4074993189</v>
      </c>
      <c r="GQ12" s="143">
        <v>4310914.6266857535</v>
      </c>
      <c r="GR12" s="143">
        <v>4474728.5455548149</v>
      </c>
      <c r="GS12" s="143">
        <v>4660546.4884656528</v>
      </c>
    </row>
    <row r="13" spans="2:201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143"/>
      <c r="GN13" s="143">
        <v>13523831.863127725</v>
      </c>
      <c r="GO13" s="143">
        <v>5332439.6338911373</v>
      </c>
      <c r="GP13" s="143">
        <v>6391173.6440654881</v>
      </c>
      <c r="GQ13" s="143">
        <v>6543992.773299179</v>
      </c>
      <c r="GR13" s="143">
        <v>6792131.1089078477</v>
      </c>
      <c r="GS13" s="143">
        <v>7019627.4654572299</v>
      </c>
    </row>
    <row r="14" spans="2:201" ht="15" customHeight="1">
      <c r="EL14" s="315"/>
      <c r="EM14" s="315"/>
      <c r="EN14" s="315"/>
      <c r="EO14" s="315"/>
      <c r="EP14" s="315"/>
      <c r="EQ14" s="315"/>
    </row>
    <row r="15" spans="2:201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</row>
    <row r="16" spans="2:201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</row>
    <row r="17" spans="79:201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</row>
    <row r="18" spans="79:201" ht="15" customHeight="1"/>
    <row r="19" spans="79:201" ht="15" customHeight="1"/>
    <row r="20" spans="79:201" ht="15" customHeight="1"/>
    <row r="21" spans="79:201" ht="15" customHeight="1">
      <c r="FA21" s="142"/>
    </row>
    <row r="22" spans="79:201" ht="15" customHeight="1"/>
    <row r="23" spans="79:201" ht="15" customHeight="1"/>
    <row r="24" spans="79:201" ht="15" customHeight="1"/>
    <row r="25" spans="79:201" ht="15" customHeight="1"/>
    <row r="26" spans="79:201" ht="15" customHeight="1"/>
    <row r="27" spans="79:201" ht="15" customHeight="1"/>
    <row r="28" spans="79:201" ht="15" customHeight="1">
      <c r="FA28" s="142"/>
    </row>
    <row r="29" spans="79:201" ht="15" customHeight="1">
      <c r="FC29" s="316"/>
    </row>
    <row r="30" spans="79:201" ht="15" customHeight="1">
      <c r="CA30" s="159"/>
    </row>
    <row r="31" spans="79:201" ht="15" customHeight="1"/>
    <row r="32" spans="79:201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V39" activePane="bottomRight" state="frozen"/>
      <selection activeCell="DP7" sqref="DP7"/>
      <selection pane="topRight" activeCell="DP7" sqref="DP7"/>
      <selection pane="bottomLeft" activeCell="DP7" sqref="DP7"/>
      <selection pane="bottomRight" activeCell="AF39" sqref="AF39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16384" width="9.140625" style="144"/>
  </cols>
  <sheetData>
    <row r="1" spans="1:32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2" s="284" customFormat="1">
      <c r="C2" s="320"/>
      <c r="D2" s="172"/>
      <c r="I2" s="319"/>
      <c r="K2" s="319"/>
    </row>
    <row r="3" spans="1:32" s="284" customFormat="1">
      <c r="A3" s="284" t="s">
        <v>143</v>
      </c>
      <c r="B3" s="321" t="s">
        <v>144</v>
      </c>
      <c r="D3" s="284" t="s">
        <v>360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332</v>
      </c>
      <c r="X3" s="322" t="s">
        <v>333</v>
      </c>
      <c r="Y3" s="322" t="s">
        <v>334</v>
      </c>
      <c r="Z3" s="322" t="s">
        <v>335</v>
      </c>
      <c r="AA3" s="322" t="s">
        <v>338</v>
      </c>
      <c r="AB3" s="322" t="s">
        <v>347</v>
      </c>
      <c r="AC3" s="322" t="s">
        <v>350</v>
      </c>
      <c r="AD3" s="322" t="s">
        <v>363</v>
      </c>
      <c r="AE3" s="322" t="s">
        <v>402</v>
      </c>
      <c r="AF3" s="322" t="s">
        <v>403</v>
      </c>
    </row>
    <row r="4" spans="1:32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2">
      <c r="B5" s="321"/>
      <c r="I5" s="234"/>
      <c r="K5" s="234"/>
    </row>
    <row r="6" spans="1:32">
      <c r="B6" s="321"/>
      <c r="D6" s="323" t="s">
        <v>195</v>
      </c>
      <c r="E6" s="324" t="s">
        <v>196</v>
      </c>
      <c r="I6" s="234"/>
      <c r="K6" s="234"/>
    </row>
    <row r="7" spans="1:32">
      <c r="A7" s="144" t="s">
        <v>7</v>
      </c>
      <c r="B7" s="321" t="s">
        <v>161</v>
      </c>
      <c r="D7" s="321" t="s">
        <v>7</v>
      </c>
      <c r="I7" s="234"/>
      <c r="K7" s="234"/>
    </row>
    <row r="8" spans="1:32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</row>
    <row r="9" spans="1:32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</row>
    <row r="10" spans="1:32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</row>
    <row r="11" spans="1:32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</row>
    <row r="12" spans="1:32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</row>
    <row r="13" spans="1:32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</row>
    <row r="14" spans="1:32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</row>
    <row r="15" spans="1:32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</row>
    <row r="16" spans="1:32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</row>
    <row r="17" spans="2:32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</row>
    <row r="18" spans="2:32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</row>
    <row r="19" spans="2:32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</row>
    <row r="20" spans="2:32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</row>
    <row r="21" spans="2:32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</row>
    <row r="22" spans="2:32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</row>
    <row r="23" spans="2:32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</row>
    <row r="24" spans="2:32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</row>
    <row r="25" spans="2:32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</row>
    <row r="26" spans="2:32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</row>
    <row r="27" spans="2:32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</row>
    <row r="28" spans="2:32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</row>
    <row r="29" spans="2:32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</row>
    <row r="30" spans="2:32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</row>
    <row r="31" spans="2:32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</row>
    <row r="32" spans="2:32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</row>
    <row r="33" spans="1:32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</row>
    <row r="34" spans="1:32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</row>
    <row r="35" spans="1:32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</row>
    <row r="36" spans="1:32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</row>
    <row r="37" spans="1:32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</row>
    <row r="38" spans="1:32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</row>
    <row r="39" spans="1:32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</row>
    <row r="40" spans="1:32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</row>
    <row r="41" spans="1:32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</row>
    <row r="42" spans="1:32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</row>
    <row r="43" spans="1:32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</row>
    <row r="44" spans="1:32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</row>
    <row r="45" spans="1:32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</row>
    <row r="46" spans="1:32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</row>
    <row r="47" spans="1:32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</row>
    <row r="48" spans="1:32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</row>
    <row r="49" spans="1:32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</row>
    <row r="50" spans="1:32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</row>
    <row r="51" spans="1:32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</row>
    <row r="52" spans="1:32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</row>
    <row r="53" spans="1:32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</row>
    <row r="54" spans="1:32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</row>
    <row r="55" spans="1:32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</row>
    <row r="56" spans="1:32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</row>
    <row r="57" spans="1:32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</row>
    <row r="58" spans="1:32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</row>
    <row r="59" spans="1:32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</row>
    <row r="60" spans="1:32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</row>
    <row r="61" spans="1:32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</row>
    <row r="62" spans="1:32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</row>
    <row r="63" spans="1:32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</row>
    <row r="64" spans="1:32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</row>
    <row r="65" spans="4:32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</row>
    <row r="66" spans="4:32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</row>
    <row r="67" spans="4:32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</row>
    <row r="68" spans="4:32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</row>
    <row r="69" spans="4:32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</row>
    <row r="70" spans="4:32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</row>
    <row r="71" spans="4:32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</row>
    <row r="72" spans="4:32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</row>
    <row r="73" spans="4:32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</row>
    <row r="74" spans="4:32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</row>
    <row r="75" spans="4:32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</row>
    <row r="76" spans="4:32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</row>
    <row r="77" spans="4:32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</row>
    <row r="78" spans="4:32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</row>
    <row r="79" spans="4:32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</row>
    <row r="80" spans="4:32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</row>
    <row r="81" spans="1:32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</row>
    <row r="82" spans="1:32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</row>
    <row r="83" spans="1:32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</row>
    <row r="84" spans="1:32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</row>
    <row r="85" spans="1:32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</row>
    <row r="86" spans="1:32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</row>
    <row r="87" spans="1:32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</row>
    <row r="88" spans="1:32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</row>
    <row r="89" spans="1:32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</row>
    <row r="90" spans="1:32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</row>
    <row r="91" spans="1:32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</row>
    <row r="92" spans="1:32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</row>
    <row r="93" spans="1:32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</row>
    <row r="94" spans="1:32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</row>
    <row r="95" spans="1:32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</row>
    <row r="96" spans="1:32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</row>
    <row r="97" spans="2:32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</row>
    <row r="98" spans="2:32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</row>
    <row r="99" spans="2:32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</row>
    <row r="100" spans="2:32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</row>
    <row r="101" spans="2:32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</row>
    <row r="102" spans="2:32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</row>
    <row r="103" spans="2:32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</row>
    <row r="104" spans="2:32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</row>
    <row r="105" spans="2:32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</row>
    <row r="106" spans="2:32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</row>
    <row r="107" spans="2:32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</row>
    <row r="108" spans="2:32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</row>
    <row r="109" spans="2:32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</row>
    <row r="110" spans="2:32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</row>
    <row r="111" spans="2:32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</row>
    <row r="112" spans="2:32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</row>
    <row r="113" spans="1:32" ht="15" customHeight="1">
      <c r="A113" s="144" t="s">
        <v>167</v>
      </c>
      <c r="B113" s="331" t="s">
        <v>140</v>
      </c>
      <c r="D113" s="333" t="s">
        <v>167</v>
      </c>
      <c r="E113" s="335" t="s">
        <v>366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</row>
    <row r="114" spans="1:32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367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</row>
    <row r="115" spans="1:32" s="284" customFormat="1" ht="15.75" customHeight="1">
      <c r="A115" s="284" t="s">
        <v>170</v>
      </c>
      <c r="B115" s="319" t="s">
        <v>368</v>
      </c>
      <c r="C115" s="325"/>
      <c r="D115" s="284" t="s">
        <v>170</v>
      </c>
      <c r="E115" s="338" t="s">
        <v>369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</row>
    <row r="116" spans="1:32">
      <c r="A116" s="144" t="s">
        <v>171</v>
      </c>
      <c r="B116" s="234" t="s">
        <v>370</v>
      </c>
      <c r="C116" s="156"/>
      <c r="D116" s="144" t="s">
        <v>171</v>
      </c>
      <c r="E116" s="339" t="s">
        <v>371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</row>
    <row r="117" spans="1:32">
      <c r="A117" s="144" t="s">
        <v>172</v>
      </c>
      <c r="B117" s="234" t="s">
        <v>372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</row>
    <row r="118" spans="1:32">
      <c r="A118" s="144" t="s">
        <v>173</v>
      </c>
      <c r="B118" s="234" t="s">
        <v>373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</row>
    <row r="119" spans="1:32" s="284" customFormat="1">
      <c r="A119" s="284" t="s">
        <v>174</v>
      </c>
      <c r="B119" s="319" t="s">
        <v>374</v>
      </c>
      <c r="C119" s="325"/>
      <c r="D119" s="284" t="s">
        <v>174</v>
      </c>
      <c r="E119" s="338" t="s">
        <v>375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</row>
    <row r="120" spans="1:32">
      <c r="A120" s="144" t="s">
        <v>175</v>
      </c>
      <c r="B120" s="234" t="s">
        <v>376</v>
      </c>
      <c r="C120" s="156"/>
      <c r="D120" s="144" t="s">
        <v>175</v>
      </c>
      <c r="E120" s="339" t="s">
        <v>377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</row>
    <row r="121" spans="1:32">
      <c r="A121" s="144" t="s">
        <v>176</v>
      </c>
      <c r="B121" s="234" t="s">
        <v>378</v>
      </c>
      <c r="C121" s="156"/>
      <c r="D121" s="144" t="s">
        <v>176</v>
      </c>
      <c r="E121" s="339" t="s">
        <v>379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</row>
    <row r="122" spans="1:32">
      <c r="A122" s="144" t="s">
        <v>177</v>
      </c>
      <c r="B122" s="234" t="s">
        <v>380</v>
      </c>
      <c r="C122" s="156"/>
      <c r="D122" s="144" t="s">
        <v>177</v>
      </c>
      <c r="E122" s="339" t="s">
        <v>381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</row>
    <row r="123" spans="1:32">
      <c r="A123" s="144" t="s">
        <v>178</v>
      </c>
      <c r="B123" s="234" t="s">
        <v>382</v>
      </c>
      <c r="C123" s="156"/>
      <c r="D123" s="144" t="s">
        <v>178</v>
      </c>
      <c r="E123" s="339" t="s">
        <v>383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</row>
    <row r="124" spans="1:32">
      <c r="A124" s="144" t="s">
        <v>179</v>
      </c>
      <c r="B124" s="234" t="s">
        <v>384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</row>
    <row r="125" spans="1:32">
      <c r="A125" s="144" t="s">
        <v>180</v>
      </c>
      <c r="B125" s="234" t="s">
        <v>385</v>
      </c>
      <c r="C125" s="156"/>
      <c r="D125" s="144" t="s">
        <v>180</v>
      </c>
      <c r="E125" s="339" t="s">
        <v>386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</row>
    <row r="126" spans="1:32">
      <c r="A126" s="144" t="s">
        <v>181</v>
      </c>
      <c r="B126" s="234" t="s">
        <v>387</v>
      </c>
      <c r="C126" s="156"/>
      <c r="D126" s="144" t="s">
        <v>181</v>
      </c>
      <c r="E126" s="339" t="s">
        <v>388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</row>
    <row r="127" spans="1:32">
      <c r="A127" s="144" t="s">
        <v>182</v>
      </c>
      <c r="B127" s="234" t="s">
        <v>389</v>
      </c>
      <c r="C127" s="156"/>
      <c r="D127" s="144" t="s">
        <v>182</v>
      </c>
      <c r="E127" s="339" t="s">
        <v>390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</row>
    <row r="128" spans="1:32">
      <c r="A128" s="144" t="s">
        <v>183</v>
      </c>
      <c r="B128" s="234" t="s">
        <v>391</v>
      </c>
      <c r="C128" s="156"/>
      <c r="D128" s="144" t="s">
        <v>183</v>
      </c>
      <c r="E128" s="339" t="s">
        <v>392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</row>
    <row r="129" spans="1:32">
      <c r="A129" s="144" t="s">
        <v>184</v>
      </c>
      <c r="B129" s="234" t="s">
        <v>393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</row>
    <row r="130" spans="1:32" s="284" customFormat="1">
      <c r="A130" s="284" t="s">
        <v>185</v>
      </c>
      <c r="B130" s="319" t="s">
        <v>394</v>
      </c>
      <c r="C130" s="325"/>
      <c r="D130" s="284" t="s">
        <v>185</v>
      </c>
      <c r="E130" s="338" t="s">
        <v>395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</row>
    <row r="131" spans="1:32">
      <c r="A131" s="144" t="s">
        <v>186</v>
      </c>
      <c r="B131" s="234" t="s">
        <v>396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</row>
    <row r="132" spans="1:32">
      <c r="A132" s="144" t="s">
        <v>187</v>
      </c>
      <c r="B132" s="234" t="s">
        <v>397</v>
      </c>
      <c r="C132" s="156"/>
      <c r="D132" s="144" t="s">
        <v>187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</row>
    <row r="133" spans="1:32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</row>
    <row r="134" spans="1:32" s="284" customFormat="1">
      <c r="A134" s="284" t="s">
        <v>188</v>
      </c>
      <c r="B134" s="319" t="s">
        <v>398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</row>
    <row r="135" spans="1:32" s="284" customFormat="1">
      <c r="A135" s="284" t="s">
        <v>189</v>
      </c>
      <c r="B135" s="319" t="s">
        <v>399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</row>
    <row r="136" spans="1:32" s="284" customFormat="1">
      <c r="A136" s="284" t="s">
        <v>190</v>
      </c>
      <c r="B136" s="341" t="s">
        <v>400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</row>
    <row r="137" spans="1:32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</row>
    <row r="138" spans="1:32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</row>
    <row r="139" spans="1:32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</row>
    <row r="140" spans="1:32" s="284" customFormat="1">
      <c r="C140" s="325"/>
      <c r="D140" s="284" t="s">
        <v>168</v>
      </c>
      <c r="E140" s="284" t="s">
        <v>367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</row>
    <row r="141" spans="1:32" s="284" customFormat="1">
      <c r="C141" s="325"/>
      <c r="D141" s="284" t="s">
        <v>170</v>
      </c>
      <c r="E141" s="338" t="s">
        <v>369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</row>
    <row r="142" spans="1:32" s="284" customFormat="1">
      <c r="A142" s="144"/>
      <c r="C142" s="325"/>
      <c r="D142" s="144" t="s">
        <v>171</v>
      </c>
      <c r="E142" s="339" t="s">
        <v>371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</row>
    <row r="143" spans="1:32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</row>
    <row r="144" spans="1:32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</row>
    <row r="145" spans="1:32" s="284" customFormat="1">
      <c r="C145" s="325"/>
      <c r="D145" s="284" t="s">
        <v>174</v>
      </c>
      <c r="E145" s="338" t="s">
        <v>375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</row>
    <row r="146" spans="1:32" s="284" customFormat="1">
      <c r="A146" s="144"/>
      <c r="C146" s="325"/>
      <c r="D146" s="144" t="s">
        <v>175</v>
      </c>
      <c r="E146" s="339" t="s">
        <v>377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</row>
    <row r="147" spans="1:32">
      <c r="C147" s="156"/>
      <c r="D147" s="144" t="s">
        <v>176</v>
      </c>
      <c r="E147" s="339" t="s">
        <v>379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</row>
    <row r="148" spans="1:32">
      <c r="C148" s="156"/>
      <c r="D148" s="144" t="s">
        <v>177</v>
      </c>
      <c r="E148" s="339" t="s">
        <v>381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</row>
    <row r="149" spans="1:32">
      <c r="C149" s="156"/>
      <c r="D149" s="144" t="s">
        <v>178</v>
      </c>
      <c r="E149" s="339" t="s">
        <v>383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</row>
    <row r="150" spans="1:32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</row>
    <row r="151" spans="1:32">
      <c r="C151" s="156"/>
      <c r="D151" s="144" t="s">
        <v>180</v>
      </c>
      <c r="E151" s="339" t="s">
        <v>386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</row>
    <row r="152" spans="1:32">
      <c r="C152" s="156"/>
      <c r="D152" s="144" t="s">
        <v>181</v>
      </c>
      <c r="E152" s="339" t="s">
        <v>388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</row>
    <row r="153" spans="1:32">
      <c r="C153" s="156"/>
      <c r="D153" s="144" t="s">
        <v>182</v>
      </c>
      <c r="E153" s="339" t="s">
        <v>390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</row>
    <row r="154" spans="1:32">
      <c r="C154" s="156"/>
      <c r="D154" s="144" t="s">
        <v>183</v>
      </c>
      <c r="E154" s="339" t="s">
        <v>392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</row>
    <row r="155" spans="1:32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</row>
    <row r="156" spans="1:32" s="284" customFormat="1">
      <c r="C156" s="325"/>
      <c r="D156" s="284" t="s">
        <v>185</v>
      </c>
      <c r="E156" s="338" t="s">
        <v>395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</row>
    <row r="157" spans="1:32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</row>
    <row r="158" spans="1:32">
      <c r="A158" s="284"/>
      <c r="C158" s="156"/>
      <c r="D158" s="144" t="s">
        <v>187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</row>
    <row r="159" spans="1:32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</row>
    <row r="160" spans="1:32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</row>
    <row r="161" spans="1:32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</row>
    <row r="162" spans="1:32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</row>
    <row r="163" spans="1:32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</row>
    <row r="164" spans="1:32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</row>
    <row r="165" spans="1:32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</row>
    <row r="166" spans="1:32" s="284" customFormat="1">
      <c r="C166" s="325"/>
      <c r="D166" s="284" t="s">
        <v>168</v>
      </c>
      <c r="E166" s="284" t="s">
        <v>367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</row>
    <row r="167" spans="1:32" s="284" customFormat="1">
      <c r="C167" s="325"/>
      <c r="D167" s="284" t="s">
        <v>170</v>
      </c>
      <c r="E167" s="338" t="s">
        <v>369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</row>
    <row r="168" spans="1:32" s="284" customFormat="1">
      <c r="A168" s="144"/>
      <c r="C168" s="325"/>
      <c r="D168" s="144" t="s">
        <v>171</v>
      </c>
      <c r="E168" s="339" t="s">
        <v>371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</row>
    <row r="169" spans="1:32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</row>
    <row r="170" spans="1:32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</row>
    <row r="171" spans="1:32" s="284" customFormat="1">
      <c r="C171" s="325"/>
      <c r="D171" s="284" t="s">
        <v>174</v>
      </c>
      <c r="E171" s="338" t="s">
        <v>375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</row>
    <row r="172" spans="1:32" s="284" customFormat="1">
      <c r="A172" s="144"/>
      <c r="C172" s="325"/>
      <c r="D172" s="144" t="s">
        <v>175</v>
      </c>
      <c r="E172" s="339" t="s">
        <v>377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</row>
    <row r="173" spans="1:32">
      <c r="C173" s="156"/>
      <c r="D173" s="144" t="s">
        <v>176</v>
      </c>
      <c r="E173" s="339" t="s">
        <v>379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</row>
    <row r="174" spans="1:32">
      <c r="C174" s="156"/>
      <c r="D174" s="144" t="s">
        <v>177</v>
      </c>
      <c r="E174" s="339" t="s">
        <v>381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</row>
    <row r="175" spans="1:32">
      <c r="C175" s="156"/>
      <c r="D175" s="144" t="s">
        <v>178</v>
      </c>
      <c r="E175" s="339" t="s">
        <v>383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</row>
    <row r="176" spans="1:32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</row>
    <row r="177" spans="1:32">
      <c r="C177" s="156"/>
      <c r="D177" s="144" t="s">
        <v>180</v>
      </c>
      <c r="E177" s="339" t="s">
        <v>386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</row>
    <row r="178" spans="1:32">
      <c r="C178" s="156"/>
      <c r="D178" s="144" t="s">
        <v>181</v>
      </c>
      <c r="E178" s="339" t="s">
        <v>388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</row>
    <row r="179" spans="1:32">
      <c r="C179" s="156"/>
      <c r="D179" s="144" t="s">
        <v>182</v>
      </c>
      <c r="E179" s="339" t="s">
        <v>390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</row>
    <row r="180" spans="1:32">
      <c r="C180" s="156"/>
      <c r="D180" s="144" t="s">
        <v>183</v>
      </c>
      <c r="E180" s="339" t="s">
        <v>392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</row>
    <row r="181" spans="1:32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</row>
    <row r="182" spans="1:32" s="284" customFormat="1">
      <c r="C182" s="325"/>
      <c r="D182" s="284" t="s">
        <v>185</v>
      </c>
      <c r="E182" s="338" t="s">
        <v>395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</row>
    <row r="183" spans="1:32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</row>
    <row r="184" spans="1:32">
      <c r="C184" s="156"/>
      <c r="D184" s="144" t="s">
        <v>187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</row>
    <row r="185" spans="1:32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</row>
    <row r="186" spans="1:32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</row>
    <row r="187" spans="1:32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</row>
    <row r="188" spans="1:32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</row>
    <row r="189" spans="1:32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</row>
    <row r="190" spans="1:32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</row>
    <row r="191" spans="1:32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</row>
    <row r="192" spans="1:32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</row>
    <row r="193" spans="22:32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W23" activePane="bottomRight" state="frozen"/>
      <selection activeCell="DP7" sqref="DP7"/>
      <selection pane="topRight" activeCell="DP7" sqref="DP7"/>
      <selection pane="bottomLeft" activeCell="DP7" sqref="DP7"/>
      <selection pane="bottomRight" activeCell="GH1" sqref="GH1:GH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190" s="150" customFormat="1">
      <c r="B1" s="347" t="s">
        <v>22</v>
      </c>
      <c r="C1" s="440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</row>
    <row r="2" spans="2:190" s="150" customFormat="1">
      <c r="B2" s="150" t="s">
        <v>344</v>
      </c>
      <c r="C2" s="440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</row>
    <row r="3" spans="2:190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</row>
    <row r="4" spans="2:190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</row>
    <row r="5" spans="2:190" s="150" customFormat="1" ht="15" customHeight="1">
      <c r="B5" s="442" t="s">
        <v>104</v>
      </c>
      <c r="C5" s="444" t="s">
        <v>105</v>
      </c>
      <c r="D5" s="444" t="s">
        <v>106</v>
      </c>
      <c r="E5" s="442" t="s">
        <v>110</v>
      </c>
      <c r="F5" s="444" t="s">
        <v>111</v>
      </c>
      <c r="G5" s="444" t="s">
        <v>107</v>
      </c>
      <c r="H5" s="446" t="s">
        <v>108</v>
      </c>
      <c r="I5" s="446" t="s">
        <v>109</v>
      </c>
      <c r="J5" s="448"/>
      <c r="K5" s="349"/>
      <c r="L5" s="441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</row>
    <row r="6" spans="2:190" s="150" customFormat="1">
      <c r="B6" s="443"/>
      <c r="C6" s="445"/>
      <c r="D6" s="445"/>
      <c r="E6" s="443"/>
      <c r="F6" s="445"/>
      <c r="G6" s="445"/>
      <c r="H6" s="447"/>
      <c r="I6" s="447"/>
      <c r="J6" s="448"/>
      <c r="K6" s="349"/>
      <c r="L6" s="441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</row>
    <row r="7" spans="2:190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</row>
    <row r="8" spans="2:190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</row>
    <row r="9" spans="2:190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</row>
    <row r="10" spans="2:190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</row>
    <row r="11" spans="2:190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</row>
    <row r="12" spans="2:190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</row>
    <row r="13" spans="2:190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</row>
    <row r="14" spans="2:190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</row>
    <row r="15" spans="2:190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</row>
    <row r="16" spans="2:190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</row>
    <row r="17" spans="2:190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</row>
    <row r="18" spans="2:190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</row>
    <row r="19" spans="2:190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</row>
    <row r="20" spans="2:190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</row>
    <row r="21" spans="2:190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  <c r="GH21" s="360">
        <v>42917</v>
      </c>
    </row>
    <row r="22" spans="2:190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</row>
    <row r="23" spans="2:190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</row>
    <row r="24" spans="2:190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</row>
    <row r="25" spans="2:190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</row>
    <row r="26" spans="2:190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</row>
    <row r="27" spans="2:190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</row>
    <row r="28" spans="2:190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</row>
    <row r="29" spans="2:190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</row>
    <row r="30" spans="2:190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</row>
    <row r="31" spans="2:190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</row>
    <row r="32" spans="2:190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</row>
    <row r="33" spans="2:190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</row>
    <row r="34" spans="2:190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</row>
    <row r="35" spans="2:190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</row>
    <row r="36" spans="2:190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</row>
    <row r="37" spans="2:190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</row>
    <row r="38" spans="2:190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</row>
    <row r="39" spans="2:190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</row>
    <row r="40" spans="2:190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</row>
    <row r="41" spans="2:190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</row>
    <row r="42" spans="2:190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</row>
    <row r="43" spans="2:190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</row>
    <row r="44" spans="2:190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</row>
    <row r="45" spans="2:190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</row>
    <row r="46" spans="2:190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</row>
    <row r="47" spans="2:190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</row>
    <row r="48" spans="2:190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  <c r="GH50" s="380">
        <v>186.74155904628341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  <c r="GH51" s="380">
        <v>183.63373362096502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  <c r="GH52" s="380">
        <v>185.8628921296073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  <c r="GH53" s="380">
        <v>194.40787807996341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  <c r="GH54" s="380">
        <v>167.10082213126964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  <c r="GH57" s="380">
        <v>168.10314545194541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  <c r="GH58" s="380">
        <v>168.22740055330641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  <c r="GH59" s="380">
        <v>165.71625928094056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  <c r="GH60" s="380">
        <v>167.28920132915704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  <c r="GH61" s="380">
        <v>154.57720018721491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  <c r="GH64" s="380">
        <v>1.77</v>
      </c>
    </row>
    <row r="65" spans="2:190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  <c r="GH65" s="380">
        <v>1.86</v>
      </c>
    </row>
    <row r="66" spans="2:190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  <c r="GH66" s="380">
        <v>1.4108813559322033</v>
      </c>
    </row>
    <row r="67" spans="2:190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  <c r="GH67" s="380">
        <v>2.1465264127764128</v>
      </c>
    </row>
    <row r="68" spans="2:190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  <c r="GH68" s="380">
        <v>0.60335722477064235</v>
      </c>
    </row>
    <row r="69" spans="2:190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</row>
    <row r="70" spans="2:190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</row>
    <row r="71" spans="2:190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  <c r="GH71" s="380">
        <v>29.015626899974698</v>
      </c>
    </row>
    <row r="72" spans="2:190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  <c r="GH72" s="380">
        <v>25.277679285962364</v>
      </c>
    </row>
    <row r="73" spans="2:190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  <c r="GH73" s="380">
        <v>30.447144898707052</v>
      </c>
    </row>
    <row r="74" spans="2:190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  <c r="GH74" s="380">
        <v>32.048088129967589</v>
      </c>
    </row>
    <row r="75" spans="2:190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  <c r="GH75" s="380">
        <v>20.944523427955463</v>
      </c>
    </row>
    <row r="76" spans="2:190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</row>
    <row r="77" spans="2:190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</row>
    <row r="78" spans="2:190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  <c r="GH78" s="380">
        <v>37.160245465701095</v>
      </c>
    </row>
    <row r="79" spans="2:190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  <c r="GH79" s="380">
        <v>38.018767121804075</v>
      </c>
    </row>
    <row r="80" spans="2:190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  <c r="GH80" s="380">
        <v>34.733432473897125</v>
      </c>
    </row>
    <row r="81" spans="2:190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  <c r="GH81" s="380">
        <v>40.767284350899772</v>
      </c>
    </row>
    <row r="82" spans="2:190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  <c r="GH82" s="380">
        <v>27.608031772781807</v>
      </c>
    </row>
    <row r="83" spans="2:190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</row>
    <row r="84" spans="2:190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</row>
    <row r="85" spans="2:190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  <c r="GH85" s="362">
        <v>1.77</v>
      </c>
    </row>
    <row r="86" spans="2:190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  <c r="GH86" s="380">
        <v>0.81747000000000014</v>
      </c>
    </row>
    <row r="87" spans="2:190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  <c r="GH87" s="380">
        <v>5.586E-2</v>
      </c>
    </row>
    <row r="88" spans="2:190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  <c r="GH88" s="380">
        <v>0.16965</v>
      </c>
    </row>
    <row r="89" spans="2:190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  <c r="GH89" s="380">
        <v>6.1249999999999999E-2</v>
      </c>
    </row>
    <row r="90" spans="2:190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  <c r="GH90" s="380">
        <v>0.183586</v>
      </c>
    </row>
    <row r="91" spans="2:190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  <c r="GH91" s="380">
        <v>5.5419999999999997E-2</v>
      </c>
    </row>
    <row r="92" spans="2:190" s="234" customFormat="1">
      <c r="B92" s="234" t="s">
        <v>343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  <c r="GH92" s="380">
        <v>1.9031999999999997E-2</v>
      </c>
    </row>
    <row r="93" spans="2:190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  <c r="GH93" s="380">
        <v>1.665E-3</v>
      </c>
    </row>
    <row r="94" spans="2:190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  <c r="GH94" s="380">
        <v>4.2784000000000003E-2</v>
      </c>
    </row>
    <row r="95" spans="2:190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  <c r="GH95" s="380">
        <v>0</v>
      </c>
    </row>
    <row r="96" spans="2:190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  <c r="GH96" s="380">
        <v>3.0299999999999997E-2</v>
      </c>
    </row>
    <row r="97" spans="2:190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  <c r="GH97" s="380">
        <v>0.17125199999999999</v>
      </c>
    </row>
    <row r="98" spans="2:190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  <c r="GH98" s="380">
        <v>0.16173099999999985</v>
      </c>
    </row>
    <row r="99" spans="2:190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</row>
    <row r="100" spans="2:190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</row>
    <row r="101" spans="2:190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  <c r="GH101" s="380">
        <v>29.015626899974698</v>
      </c>
    </row>
    <row r="102" spans="2:190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  <c r="GH102" s="380">
        <v>11.109540046180459</v>
      </c>
    </row>
    <row r="103" spans="2:190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  <c r="GH103" s="380">
        <v>1.0266363091449437</v>
      </c>
    </row>
    <row r="104" spans="2:190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  <c r="GH104" s="380">
        <v>3.0968615533993655</v>
      </c>
    </row>
    <row r="105" spans="2:190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  <c r="GH105" s="380">
        <v>0.625953264511106</v>
      </c>
    </row>
    <row r="106" spans="2:190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  <c r="GH106" s="380">
        <v>2.4576790719316728</v>
      </c>
    </row>
    <row r="107" spans="2:190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  <c r="GH107" s="380">
        <v>1.3720820864166487</v>
      </c>
    </row>
    <row r="108" spans="2:190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  <c r="GH108" s="380">
        <v>0.62656783134826977</v>
      </c>
    </row>
    <row r="109" spans="2:190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  <c r="GH109" s="380">
        <v>1.2938962865849042</v>
      </c>
    </row>
    <row r="110" spans="2:190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  <c r="GH110" s="380">
        <v>0.8687467247074081</v>
      </c>
    </row>
    <row r="111" spans="2:190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  <c r="GH111" s="380">
        <v>1.6484828893958425</v>
      </c>
    </row>
    <row r="112" spans="2:190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  <c r="GH112" s="380">
        <v>0.86972068870668595</v>
      </c>
    </row>
    <row r="113" spans="2:190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  <c r="GH113" s="380">
        <v>3.178998009578454</v>
      </c>
    </row>
    <row r="114" spans="2:190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  <c r="GH114" s="380">
        <v>0.84046213806893988</v>
      </c>
    </row>
    <row r="115" spans="2:190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</row>
    <row r="116" spans="2:190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</row>
    <row r="117" spans="2:190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  <c r="GH117" s="410">
        <v>37.160245465701095</v>
      </c>
    </row>
    <row r="118" spans="2:190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  <c r="GH118" s="380">
        <v>16.709248150032892</v>
      </c>
    </row>
    <row r="119" spans="2:190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  <c r="GH119" s="411">
        <v>1.2498330398183533</v>
      </c>
    </row>
    <row r="120" spans="2:190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  <c r="GH120" s="411">
        <v>2.657811349603143</v>
      </c>
    </row>
    <row r="121" spans="2:190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  <c r="GH121" s="411">
        <v>1.9131677232440607</v>
      </c>
    </row>
    <row r="122" spans="2:190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  <c r="GH122" s="411">
        <v>2.2838117531359456</v>
      </c>
    </row>
    <row r="123" spans="2:190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  <c r="GH123" s="411">
        <v>2.0169865746564186</v>
      </c>
    </row>
    <row r="124" spans="2:190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  <c r="GH124" s="411">
        <v>1.5996195938162003</v>
      </c>
    </row>
    <row r="125" spans="2:190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  <c r="GH125" s="411">
        <v>0.98664508565753961</v>
      </c>
    </row>
    <row r="126" spans="2:190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  <c r="GH126" s="411">
        <v>0.87069530963002151</v>
      </c>
    </row>
    <row r="127" spans="2:190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  <c r="GH127" s="411">
        <v>1.192994272932169</v>
      </c>
    </row>
    <row r="128" spans="2:190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  <c r="GH128" s="411">
        <v>1.0495729224098849</v>
      </c>
    </row>
    <row r="129" spans="2:190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  <c r="GH129" s="411">
        <v>3.6469512767155998</v>
      </c>
    </row>
    <row r="130" spans="2:190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  <c r="GH130" s="411">
        <v>0.98290841404887175</v>
      </c>
    </row>
    <row r="131" spans="2:190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</row>
    <row r="132" spans="2:190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</row>
    <row r="133" spans="2:190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  <c r="GH133" s="408">
        <v>1.77</v>
      </c>
    </row>
    <row r="134" spans="2:190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  <c r="GH134" s="408">
        <v>1.86</v>
      </c>
    </row>
    <row r="135" spans="2:190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  <c r="GH135" s="408">
        <v>2.1</v>
      </c>
    </row>
    <row r="136" spans="2:190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  <c r="GH136" s="408">
        <v>2.61</v>
      </c>
    </row>
    <row r="137" spans="2:190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  <c r="GH137" s="408">
        <v>0.49</v>
      </c>
    </row>
    <row r="138" spans="2:190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  <c r="GH138" s="408">
        <v>3.07</v>
      </c>
    </row>
    <row r="139" spans="2:190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  <c r="GH139" s="408">
        <v>1.63</v>
      </c>
    </row>
    <row r="140" spans="2:190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  <c r="GH140" s="408">
        <v>0.24</v>
      </c>
    </row>
    <row r="141" spans="2:190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  <c r="GH141" s="408">
        <v>0.05</v>
      </c>
    </row>
    <row r="142" spans="2:190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  <c r="GH142" s="408">
        <v>1.91</v>
      </c>
    </row>
    <row r="143" spans="2:190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  <c r="GH143" s="408">
        <v>0</v>
      </c>
    </row>
    <row r="144" spans="2:190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  <c r="GH144" s="408">
        <v>1</v>
      </c>
    </row>
    <row r="145" spans="2:190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  <c r="GH145" s="408">
        <v>2.84</v>
      </c>
    </row>
    <row r="146" spans="2:190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</row>
    <row r="147" spans="2:190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</row>
    <row r="148" spans="2:190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  <c r="GH148" s="380">
        <v>186.74155904628341</v>
      </c>
    </row>
    <row r="149" spans="2:190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  <c r="GH149" s="380">
        <v>183.63373362096502</v>
      </c>
    </row>
    <row r="150" spans="2:190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  <c r="GH150" s="380">
        <v>217.48413484815751</v>
      </c>
    </row>
    <row r="151" spans="2:190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  <c r="GH151" s="380">
        <v>199.63042370422539</v>
      </c>
    </row>
    <row r="152" spans="2:190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  <c r="GH152" s="380">
        <v>143.46697433563764</v>
      </c>
    </row>
    <row r="153" spans="2:190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  <c r="GH153" s="380">
        <v>198.82530870985602</v>
      </c>
    </row>
    <row r="154" spans="2:190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  <c r="GH154" s="380">
        <v>250.73786796169622</v>
      </c>
    </row>
    <row r="155" spans="2:190" s="234" customFormat="1">
      <c r="B155" s="234" t="s">
        <v>343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  <c r="GH155" s="380">
        <v>152.33046065015287</v>
      </c>
    </row>
    <row r="156" spans="2:190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  <c r="GH156" s="380">
        <v>140.38944282301881</v>
      </c>
    </row>
    <row r="157" spans="2:190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  <c r="GH157" s="380">
        <v>182.16899685843234</v>
      </c>
    </row>
    <row r="158" spans="2:190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  <c r="GH158" s="380">
        <v>224.48556167640623</v>
      </c>
    </row>
    <row r="159" spans="2:190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  <c r="GH159" s="380">
        <v>181.22282806831589</v>
      </c>
    </row>
    <row r="160" spans="2:190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  <c r="GH160" s="380">
        <v>252.74585888346641</v>
      </c>
    </row>
    <row r="161" spans="2:190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</row>
    <row r="162" spans="2:190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</row>
    <row r="163" spans="2:190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  <c r="GH163" s="380">
        <v>168.10314545194541</v>
      </c>
    </row>
    <row r="164" spans="2:190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  <c r="GH164" s="380">
        <v>168.22740055330641</v>
      </c>
    </row>
    <row r="165" spans="2:190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  <c r="GH165" s="380">
        <v>189.48137413339387</v>
      </c>
    </row>
    <row r="166" spans="2:190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  <c r="GH166" s="380">
        <v>168.83613618760239</v>
      </c>
    </row>
    <row r="167" spans="2:190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  <c r="GH167" s="380">
        <v>140.1649020772438</v>
      </c>
    </row>
    <row r="168" spans="2:190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  <c r="GH168" s="380">
        <v>170.38443846045723</v>
      </c>
    </row>
    <row r="169" spans="2:190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  <c r="GH169" s="380">
        <v>215.64282740799158</v>
      </c>
    </row>
    <row r="170" spans="2:190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  <c r="GH170" s="380">
        <v>147.60592195294265</v>
      </c>
    </row>
    <row r="171" spans="2:190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  <c r="GH171" s="380">
        <v>130.0948173203557</v>
      </c>
    </row>
    <row r="172" spans="2:190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  <c r="GH172" s="380">
        <v>161.88813658780256</v>
      </c>
    </row>
    <row r="173" spans="2:190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  <c r="GH173" s="380">
        <v>180.9661679800806</v>
      </c>
    </row>
    <row r="174" spans="2:190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  <c r="GH174" s="380">
        <v>163.92033435836348</v>
      </c>
    </row>
    <row r="175" spans="2:190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  <c r="GH175" s="380">
        <v>211.67318536631581</v>
      </c>
    </row>
    <row r="176" spans="2:190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</row>
    <row r="177" spans="2:190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</row>
    <row r="178" spans="2:190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  <c r="GH178" s="362">
        <v>29.015626899974698</v>
      </c>
    </row>
    <row r="179" spans="2:190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  <c r="GH179" s="380">
        <v>25.277679285962364</v>
      </c>
    </row>
    <row r="180" spans="2:190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  <c r="GH180" s="380">
        <v>38.595349967855029</v>
      </c>
    </row>
    <row r="181" spans="2:190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  <c r="GH181" s="380">
        <v>47.644023898451771</v>
      </c>
    </row>
    <row r="182" spans="2:190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  <c r="GH182" s="380">
        <v>5.007626116088848</v>
      </c>
    </row>
    <row r="183" spans="2:190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  <c r="GH183" s="380">
        <v>41.098312239660075</v>
      </c>
    </row>
    <row r="184" spans="2:190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  <c r="GH184" s="380">
        <v>40.355355482842612</v>
      </c>
    </row>
    <row r="185" spans="2:190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  <c r="GH185" s="380">
        <v>7.9012336866112198</v>
      </c>
    </row>
    <row r="186" spans="2:190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  <c r="GH186" s="380">
        <v>38.855744341889007</v>
      </c>
    </row>
    <row r="187" spans="2:190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  <c r="GH187" s="380">
        <v>38.783335924437857</v>
      </c>
    </row>
    <row r="188" spans="2:190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  <c r="GH188" s="380">
        <v>67.28501589370785</v>
      </c>
    </row>
    <row r="189" spans="2:190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  <c r="GH189" s="380">
        <v>28.703653092629899</v>
      </c>
    </row>
    <row r="190" spans="2:190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  <c r="GH190" s="380">
        <v>52.719701651383978</v>
      </c>
    </row>
    <row r="191" spans="2:190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</row>
    <row r="192" spans="2:190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</row>
    <row r="193" spans="2:190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  <c r="GH193" s="362">
        <v>1.6082690000000002</v>
      </c>
    </row>
    <row r="194" spans="2:190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  <c r="GH194" s="380">
        <v>0.81747000000000014</v>
      </c>
    </row>
    <row r="195" spans="2:190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  <c r="GH195" s="380">
        <v>5.586E-2</v>
      </c>
    </row>
    <row r="196" spans="2:190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  <c r="GH196" s="380">
        <v>0.16965</v>
      </c>
    </row>
    <row r="197" spans="2:190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  <c r="GH197" s="380">
        <v>6.1249999999999999E-2</v>
      </c>
    </row>
    <row r="198" spans="2:190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  <c r="GH198" s="380">
        <v>0.183586</v>
      </c>
    </row>
    <row r="199" spans="2:190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  <c r="GH199" s="380">
        <v>5.5419999999999997E-2</v>
      </c>
    </row>
    <row r="200" spans="2:190" s="234" customFormat="1">
      <c r="B200" s="234" t="s">
        <v>343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  <c r="GH200" s="380">
        <v>1.9031999999999997E-2</v>
      </c>
    </row>
    <row r="201" spans="2:190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  <c r="GH201" s="380">
        <v>1.665E-3</v>
      </c>
    </row>
    <row r="202" spans="2:190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  <c r="GH202" s="380">
        <v>4.2784000000000003E-2</v>
      </c>
    </row>
    <row r="203" spans="2:190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  <c r="GH203" s="380">
        <v>0</v>
      </c>
    </row>
    <row r="204" spans="2:190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  <c r="GH204" s="380">
        <v>3.0299999999999997E-2</v>
      </c>
    </row>
    <row r="205" spans="2:190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  <c r="GH205" s="380">
        <v>0.17125199999999999</v>
      </c>
    </row>
    <row r="206" spans="2:190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  <c r="GH206" s="362">
        <v>0.16173099999999985</v>
      </c>
    </row>
    <row r="207" spans="2:190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</row>
    <row r="208" spans="2:190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</row>
    <row r="209" spans="2:190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  <c r="GH209" s="412">
        <v>37.160245465701095</v>
      </c>
    </row>
    <row r="210" spans="2:190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  <c r="GH210" s="410">
        <v>38.018767121804075</v>
      </c>
    </row>
    <row r="211" spans="2:190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  <c r="GH211" s="410">
        <v>46.986204504449368</v>
      </c>
    </row>
    <row r="212" spans="2:190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  <c r="GH212" s="410">
        <v>40.889405378509892</v>
      </c>
    </row>
    <row r="213" spans="2:190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  <c r="GH213" s="410">
        <v>15.305341785952486</v>
      </c>
    </row>
    <row r="214" spans="2:190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  <c r="GH214" s="410">
        <v>38.190831992239893</v>
      </c>
    </row>
    <row r="215" spans="2:190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  <c r="GH215" s="410">
        <v>59.323134548718201</v>
      </c>
    </row>
    <row r="216" spans="2:190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  <c r="GH216" s="410">
        <v>20.171747715210596</v>
      </c>
    </row>
    <row r="217" spans="2:190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  <c r="GH217" s="410">
        <v>29.628981551277466</v>
      </c>
    </row>
    <row r="218" spans="2:190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  <c r="GH218" s="410">
        <v>38.870326322768811</v>
      </c>
    </row>
    <row r="219" spans="2:190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  <c r="GH219" s="410">
        <v>48.693643793149754</v>
      </c>
    </row>
    <row r="220" spans="2:190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  <c r="GH220" s="410">
        <v>34.639370376563861</v>
      </c>
    </row>
    <row r="221" spans="2:190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  <c r="GH221" s="410">
        <v>60.480120675217243</v>
      </c>
    </row>
    <row r="222" spans="2:190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</row>
    <row r="223" spans="2:190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</row>
    <row r="224" spans="2:190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</row>
    <row r="225" spans="2:190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  <c r="GH225" s="408"/>
    </row>
    <row r="226" spans="2:190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  <c r="GH226" s="408"/>
    </row>
    <row r="227" spans="2:190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  <c r="GH227" s="408"/>
    </row>
    <row r="228" spans="2:190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  <c r="GH228" s="408"/>
    </row>
    <row r="229" spans="2:190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  <c r="GH229" s="408"/>
    </row>
    <row r="230" spans="2:190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  <c r="GH230" s="408"/>
    </row>
    <row r="231" spans="2:190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  <c r="GH231" s="408"/>
    </row>
    <row r="232" spans="2:190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  <c r="GH232" s="408"/>
    </row>
    <row r="233" spans="2:190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</row>
    <row r="234" spans="2:190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</row>
    <row r="235" spans="2:190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</row>
    <row r="236" spans="2:190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</row>
    <row r="237" spans="2:190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</row>
    <row r="238" spans="2:190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</row>
    <row r="239" spans="2:190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</row>
    <row r="240" spans="2:190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</row>
    <row r="241" spans="27:190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</row>
    <row r="242" spans="27:190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</row>
    <row r="243" spans="27:190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</row>
    <row r="244" spans="27:190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</row>
    <row r="245" spans="27:190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</row>
    <row r="246" spans="27:190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</row>
    <row r="247" spans="27:190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</row>
    <row r="248" spans="27:190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</row>
    <row r="249" spans="27:190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</row>
    <row r="250" spans="27:190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T23" activePane="bottomRight" state="frozen"/>
      <selection activeCell="DP7" sqref="DP7"/>
      <selection pane="topRight" activeCell="DP7" sqref="DP7"/>
      <selection pane="bottomLeft" activeCell="DP7" sqref="DP7"/>
      <selection pane="bottomRight" activeCell="GH1" sqref="GH1:GH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190" s="150" customFormat="1">
      <c r="B1" s="347" t="s">
        <v>22</v>
      </c>
      <c r="C1" s="440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</row>
    <row r="2" spans="2:190" s="150" customFormat="1">
      <c r="B2" s="150" t="s">
        <v>351</v>
      </c>
      <c r="C2" s="440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</row>
    <row r="3" spans="2:190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</row>
    <row r="4" spans="2:190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</row>
    <row r="5" spans="2:190" s="150" customFormat="1" ht="15" customHeight="1">
      <c r="B5" s="442" t="s">
        <v>104</v>
      </c>
      <c r="C5" s="444" t="s">
        <v>105</v>
      </c>
      <c r="D5" s="444" t="s">
        <v>106</v>
      </c>
      <c r="E5" s="442" t="s">
        <v>110</v>
      </c>
      <c r="F5" s="444" t="s">
        <v>111</v>
      </c>
      <c r="G5" s="444" t="s">
        <v>107</v>
      </c>
      <c r="H5" s="446" t="s">
        <v>108</v>
      </c>
      <c r="I5" s="446" t="s">
        <v>109</v>
      </c>
      <c r="J5" s="448"/>
      <c r="K5" s="349"/>
      <c r="L5" s="441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</row>
    <row r="6" spans="2:190" s="150" customFormat="1">
      <c r="B6" s="443"/>
      <c r="C6" s="445"/>
      <c r="D6" s="445"/>
      <c r="E6" s="443"/>
      <c r="F6" s="445"/>
      <c r="G6" s="445"/>
      <c r="H6" s="447"/>
      <c r="I6" s="447"/>
      <c r="J6" s="448"/>
      <c r="K6" s="349"/>
      <c r="L6" s="441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</row>
    <row r="7" spans="2:190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</row>
    <row r="8" spans="2:190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</row>
    <row r="9" spans="2:190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</row>
    <row r="10" spans="2:190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</row>
    <row r="11" spans="2:190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</row>
    <row r="12" spans="2:190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</row>
    <row r="13" spans="2:190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</row>
    <row r="14" spans="2:190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</row>
    <row r="15" spans="2:190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</row>
    <row r="16" spans="2:190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</row>
    <row r="17" spans="2:190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</row>
    <row r="18" spans="2:190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</row>
    <row r="19" spans="2:190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</row>
    <row r="20" spans="2:190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</row>
    <row r="21" spans="2:190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  <c r="GH21" s="387">
        <v>42917</v>
      </c>
    </row>
    <row r="22" spans="2:190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</row>
    <row r="23" spans="2:190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</row>
    <row r="24" spans="2:190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</row>
    <row r="25" spans="2:190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</row>
    <row r="26" spans="2:190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</row>
    <row r="27" spans="2:190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</row>
    <row r="28" spans="2:190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</row>
    <row r="29" spans="2:190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</row>
    <row r="30" spans="2:190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</row>
    <row r="31" spans="2:190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</row>
    <row r="32" spans="2:190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</row>
    <row r="33" spans="2:190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</row>
    <row r="34" spans="2:190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</row>
    <row r="35" spans="2:190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</row>
    <row r="36" spans="2:190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</row>
    <row r="37" spans="2:190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</row>
    <row r="38" spans="2:190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</row>
    <row r="39" spans="2:190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</row>
    <row r="40" spans="2:190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</row>
    <row r="41" spans="2:190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</row>
    <row r="42" spans="2:190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</row>
    <row r="43" spans="2:190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</row>
    <row r="44" spans="2:190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</row>
    <row r="45" spans="2:190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</row>
    <row r="46" spans="2:190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</row>
    <row r="47" spans="2:190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</row>
    <row r="48" spans="2:190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</row>
    <row r="49" spans="2:255" s="319" customFormat="1">
      <c r="B49" s="374" t="s">
        <v>352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  <c r="GH50" s="380">
        <v>183.84096446862776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  <c r="GH51" s="380">
        <v>182.61549255845893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  <c r="GH52" s="380">
        <v>196.51776119502597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  <c r="GH53" s="380">
        <v>190.16407530311989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  <c r="GH54" s="380">
        <v>187.56017311288707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  <c r="GH57" s="380">
        <v>166.70489240914566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  <c r="GH58" s="380">
        <v>168.06982583140379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  <c r="GH59" s="380">
        <v>173.05552284730533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  <c r="GH60" s="380">
        <v>165.90491901278492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  <c r="GH61" s="380">
        <v>171.13530781050341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  <c r="GH64" s="380">
        <v>1.69</v>
      </c>
    </row>
    <row r="65" spans="2:190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  <c r="GH65" s="380">
        <v>1.68</v>
      </c>
    </row>
    <row r="66" spans="2:190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  <c r="GH66" s="380">
        <v>2.0064488162720906</v>
      </c>
    </row>
    <row r="67" spans="2:190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  <c r="GH67" s="380">
        <v>2.0814932871372882</v>
      </c>
    </row>
    <row r="68" spans="2:190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  <c r="GH68" s="380">
        <v>1.0468046309696089</v>
      </c>
    </row>
    <row r="69" spans="2:190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</row>
    <row r="70" spans="2:190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</row>
    <row r="71" spans="2:190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  <c r="GH71" s="380">
        <v>27.26838909623137</v>
      </c>
    </row>
    <row r="72" spans="2:190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  <c r="GH72" s="380">
        <v>24.021152101400347</v>
      </c>
    </row>
    <row r="73" spans="2:190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  <c r="GH73" s="380">
        <v>34.626604039166409</v>
      </c>
    </row>
    <row r="74" spans="2:190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  <c r="GH74" s="380">
        <v>31.061902249502801</v>
      </c>
    </row>
    <row r="75" spans="2:190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  <c r="GH75" s="380">
        <v>23.508537179130634</v>
      </c>
    </row>
    <row r="76" spans="2:190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</row>
    <row r="77" spans="2:190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</row>
    <row r="78" spans="2:190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  <c r="GH78" s="380">
        <v>36.300472901402728</v>
      </c>
    </row>
    <row r="79" spans="2:190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  <c r="GH79" s="380">
        <v>38.210907985196883</v>
      </c>
    </row>
    <row r="80" spans="2:190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  <c r="GH80" s="380">
        <v>38.946438533768621</v>
      </c>
    </row>
    <row r="81" spans="2:190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  <c r="GH81" s="380">
        <v>40.28954517767373</v>
      </c>
    </row>
    <row r="82" spans="2:190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  <c r="GH82" s="380">
        <v>32.861204338531536</v>
      </c>
    </row>
    <row r="83" spans="2:190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</row>
    <row r="84" spans="2:190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</row>
    <row r="85" spans="2:190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  <c r="GH85" s="362">
        <v>1.69</v>
      </c>
    </row>
    <row r="86" spans="2:190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  <c r="GH86" s="380">
        <v>0.84028000000000003</v>
      </c>
    </row>
    <row r="87" spans="2:190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  <c r="GH87" s="380">
        <v>5.9434666666666677E-2</v>
      </c>
    </row>
    <row r="88" spans="2:190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  <c r="GH88" s="380">
        <v>0.21298933333333334</v>
      </c>
    </row>
    <row r="89" spans="2:190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  <c r="GH89" s="380">
        <v>1.8012E-2</v>
      </c>
    </row>
    <row r="90" spans="2:190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  <c r="GH90" s="380">
        <v>0.2214946666666667</v>
      </c>
    </row>
    <row r="91" spans="2:190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  <c r="GH91" s="380">
        <v>8.726133333333333E-2</v>
      </c>
    </row>
    <row r="92" spans="2:190" s="234" customFormat="1">
      <c r="B92" s="234" t="s">
        <v>343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  <c r="GH92" s="380">
        <v>7.2732666666666668E-2</v>
      </c>
    </row>
    <row r="93" spans="2:190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  <c r="GH93" s="380">
        <v>6.0000000000000002E-6</v>
      </c>
    </row>
    <row r="94" spans="2:190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  <c r="GH94" s="380">
        <v>2.5763999999999999E-2</v>
      </c>
    </row>
    <row r="95" spans="2:190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  <c r="GH95" s="380">
        <v>0</v>
      </c>
    </row>
    <row r="96" spans="2:190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  <c r="GH96" s="380">
        <v>3.7338000000000003E-2</v>
      </c>
    </row>
    <row r="97" spans="2:190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  <c r="GH97" s="380">
        <v>0.26785733333333339</v>
      </c>
    </row>
    <row r="98" spans="2:190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  <c r="GH98" s="380">
        <v>-0.15316999999999981</v>
      </c>
    </row>
    <row r="99" spans="2:190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</row>
    <row r="100" spans="2:190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</row>
    <row r="101" spans="2:190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  <c r="GH101" s="380">
        <v>27.26838909623137</v>
      </c>
    </row>
    <row r="102" spans="2:190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  <c r="GH102" s="380">
        <v>12.014579576050407</v>
      </c>
    </row>
    <row r="103" spans="2:190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  <c r="GH103" s="380">
        <v>0.99201619011785036</v>
      </c>
    </row>
    <row r="104" spans="2:190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  <c r="GH104" s="380">
        <v>3.4549521525618432</v>
      </c>
    </row>
    <row r="105" spans="2:190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  <c r="GH105" s="380">
        <v>0.18715270989609839</v>
      </c>
    </row>
    <row r="106" spans="2:190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  <c r="GH106" s="380">
        <v>3.1966285545833211</v>
      </c>
    </row>
    <row r="107" spans="2:190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  <c r="GH107" s="380">
        <v>1.8977143592605841</v>
      </c>
    </row>
    <row r="108" spans="2:190" s="234" customFormat="1">
      <c r="B108" s="234" t="s">
        <v>343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  <c r="GH108" s="380">
        <v>1.3154790057875942</v>
      </c>
    </row>
    <row r="109" spans="2:190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  <c r="GH109" s="380">
        <v>2.8709561492406667E-3</v>
      </c>
    </row>
    <row r="110" spans="2:190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  <c r="GH110" s="380">
        <v>0.52112153955896257</v>
      </c>
    </row>
    <row r="111" spans="2:190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  <c r="GH111" s="380">
        <v>0.65755208812667976</v>
      </c>
    </row>
    <row r="112" spans="2:190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  <c r="GH112" s="380">
        <v>0.83290907148059734</v>
      </c>
    </row>
    <row r="113" spans="2:190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  <c r="GH113" s="380">
        <v>4.2491342913872368</v>
      </c>
    </row>
    <row r="114" spans="2:190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  <c r="GH114" s="380">
        <v>-2.0537213987290386</v>
      </c>
    </row>
    <row r="115" spans="2:190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</row>
    <row r="116" spans="2:190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49"/>
      <c r="AB116" s="449"/>
      <c r="AC116" s="449"/>
      <c r="AD116" s="449"/>
      <c r="AE116" s="449"/>
      <c r="AF116" s="449"/>
      <c r="AG116" s="449"/>
      <c r="AH116" s="449"/>
      <c r="AI116" s="449"/>
      <c r="AJ116" s="449"/>
      <c r="AK116" s="449"/>
      <c r="AL116" s="449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</row>
    <row r="117" spans="2:190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  <c r="GH117" s="380">
        <v>36.300472901402728</v>
      </c>
    </row>
    <row r="118" spans="2:190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  <c r="GH118" s="380">
        <v>19.111822477262642</v>
      </c>
    </row>
    <row r="119" spans="2:190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  <c r="GH119" s="380">
        <v>1.2039752017368843</v>
      </c>
    </row>
    <row r="120" spans="2:190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  <c r="GH120" s="380">
        <v>2.9667760471769618</v>
      </c>
    </row>
    <row r="121" spans="2:190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  <c r="GH121" s="380">
        <v>0.54339183397352186</v>
      </c>
    </row>
    <row r="122" spans="2:190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  <c r="GH122" s="380">
        <v>3.0458220959643292</v>
      </c>
    </row>
    <row r="123" spans="2:190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  <c r="GH123" s="380">
        <v>2.6736016545489525</v>
      </c>
    </row>
    <row r="124" spans="2:190" s="234" customFormat="1">
      <c r="B124" s="234" t="s">
        <v>343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  <c r="GH124" s="380">
        <v>2.2901934124270746</v>
      </c>
    </row>
    <row r="125" spans="2:190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  <c r="GH125" s="380">
        <v>2.1355956922542566E-3</v>
      </c>
    </row>
    <row r="126" spans="2:190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  <c r="GH126" s="380">
        <v>0.51628692885187721</v>
      </c>
    </row>
    <row r="127" spans="2:190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  <c r="GH127" s="380">
        <v>0.50979083423986371</v>
      </c>
    </row>
    <row r="128" spans="2:190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  <c r="GH128" s="380">
        <v>1.0336304729082215</v>
      </c>
    </row>
    <row r="129" spans="2:190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  <c r="GH129" s="380">
        <v>4.6811241162754058</v>
      </c>
    </row>
    <row r="130" spans="2:190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  <c r="GH130" s="380">
        <v>-2.278077769655269</v>
      </c>
    </row>
    <row r="131" spans="2:190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</row>
    <row r="132" spans="2:190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</row>
    <row r="133" spans="2:190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  <c r="GH133" s="380">
        <v>1.69</v>
      </c>
    </row>
    <row r="134" spans="2:190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  <c r="GH134" s="380">
        <v>1.68</v>
      </c>
    </row>
    <row r="135" spans="2:190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  <c r="GH135" s="380">
        <v>2.2400000000000002</v>
      </c>
    </row>
    <row r="136" spans="2:190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  <c r="GH136" s="380">
        <v>2.74</v>
      </c>
    </row>
    <row r="137" spans="2:190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  <c r="GH137" s="380">
        <v>0.56999999999999995</v>
      </c>
    </row>
    <row r="138" spans="2:190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  <c r="GH138" s="380">
        <v>2.83</v>
      </c>
    </row>
    <row r="139" spans="2:190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  <c r="GH139" s="380">
        <v>1.72</v>
      </c>
    </row>
    <row r="140" spans="2:190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  <c r="GH140" s="380">
        <v>0.79</v>
      </c>
    </row>
    <row r="141" spans="2:190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  <c r="GH141" s="380">
        <v>0.09</v>
      </c>
    </row>
    <row r="142" spans="2:190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  <c r="GH142" s="380">
        <v>1.71</v>
      </c>
    </row>
    <row r="143" spans="2:190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  <c r="GH143" s="380">
        <v>0</v>
      </c>
    </row>
    <row r="144" spans="2:190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  <c r="GH144" s="380">
        <v>1.27</v>
      </c>
    </row>
    <row r="145" spans="2:190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  <c r="GH145" s="380">
        <v>3.08</v>
      </c>
    </row>
    <row r="146" spans="2:190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</row>
    <row r="147" spans="2:190" s="234" customFormat="1">
      <c r="B147" s="319" t="s">
        <v>352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</row>
    <row r="148" spans="2:190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  <c r="GH148" s="380">
        <v>183.84096446862776</v>
      </c>
    </row>
    <row r="149" spans="2:190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  <c r="GH149" s="380">
        <v>182.61549255845893</v>
      </c>
    </row>
    <row r="150" spans="2:190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  <c r="GH150" s="380">
        <v>211.35127658641863</v>
      </c>
    </row>
    <row r="151" spans="2:190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  <c r="GH151" s="380">
        <v>187.95115744226183</v>
      </c>
    </row>
    <row r="152" spans="2:190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  <c r="GH152" s="380">
        <v>151.60681703086624</v>
      </c>
    </row>
    <row r="153" spans="2:190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  <c r="GH153" s="380">
        <v>189.3335347944373</v>
      </c>
    </row>
    <row r="154" spans="2:190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  <c r="GH154" s="380">
        <v>227.60504180441455</v>
      </c>
    </row>
    <row r="155" spans="2:190" s="234" customFormat="1">
      <c r="B155" s="234" t="s">
        <v>343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  <c r="GH155" s="380">
        <v>178.50096606051761</v>
      </c>
    </row>
    <row r="156" spans="2:190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  <c r="GH156" s="380">
        <v>144.52705464757022</v>
      </c>
    </row>
    <row r="157" spans="2:190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  <c r="GH157" s="380">
        <v>168.92123622636237</v>
      </c>
    </row>
    <row r="158" spans="2:190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  <c r="GH158" s="380">
        <v>234.48802085395724</v>
      </c>
    </row>
    <row r="159" spans="2:190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  <c r="GH159" s="380">
        <v>176.92362331480251</v>
      </c>
    </row>
    <row r="160" spans="2:190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  <c r="GH160" s="380">
        <v>229.8390869658418</v>
      </c>
    </row>
    <row r="161" spans="2:190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</row>
    <row r="162" spans="2:190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</row>
    <row r="163" spans="2:190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  <c r="GH163" s="380">
        <v>166.70489240914566</v>
      </c>
    </row>
    <row r="164" spans="2:190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  <c r="GH164" s="380">
        <v>168.06982583140379</v>
      </c>
    </row>
    <row r="165" spans="2:190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  <c r="GH165" s="380">
        <v>184.4462050539174</v>
      </c>
    </row>
    <row r="166" spans="2:190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  <c r="GH166" s="380">
        <v>160.09161781785701</v>
      </c>
    </row>
    <row r="167" spans="2:190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  <c r="GH167" s="380">
        <v>147.62976698735673</v>
      </c>
    </row>
    <row r="168" spans="2:190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  <c r="GH168" s="380">
        <v>163.86739309614734</v>
      </c>
    </row>
    <row r="169" spans="2:190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  <c r="GH169" s="380">
        <v>197.88255199917543</v>
      </c>
    </row>
    <row r="170" spans="2:190" s="234" customFormat="1">
      <c r="B170" s="234" t="s">
        <v>343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  <c r="GH170" s="380">
        <v>168.36998550112739</v>
      </c>
    </row>
    <row r="171" spans="2:190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  <c r="GH171" s="380">
        <v>132.41848410037764</v>
      </c>
    </row>
    <row r="172" spans="2:190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  <c r="GH172" s="380">
        <v>151.35555814245433</v>
      </c>
    </row>
    <row r="173" spans="2:190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  <c r="GH173" s="380">
        <v>193.34092723363526</v>
      </c>
    </row>
    <row r="174" spans="2:190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  <c r="GH174" s="380">
        <v>160.51776350024076</v>
      </c>
    </row>
    <row r="175" spans="2:190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  <c r="GH175" s="380">
        <v>194.52246729047536</v>
      </c>
    </row>
    <row r="176" spans="2:190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</row>
    <row r="177" spans="2:190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</row>
    <row r="178" spans="2:190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  <c r="GH178" s="362">
        <v>27.26838909623137</v>
      </c>
    </row>
    <row r="179" spans="2:190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  <c r="GH179" s="380">
        <v>24.021152101400347</v>
      </c>
    </row>
    <row r="180" spans="2:190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  <c r="GH180" s="380">
        <v>37.387544853687828</v>
      </c>
    </row>
    <row r="181" spans="2:190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  <c r="GH181" s="380">
        <v>44.446211225066598</v>
      </c>
    </row>
    <row r="182" spans="2:190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  <c r="GH182" s="380">
        <v>5.9225541106360247</v>
      </c>
    </row>
    <row r="183" spans="2:190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  <c r="GH183" s="380">
        <v>40.842783917163381</v>
      </c>
    </row>
    <row r="184" spans="2:190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  <c r="GH184" s="380">
        <v>37.405670681877481</v>
      </c>
    </row>
    <row r="185" spans="2:190" s="234" customFormat="1">
      <c r="B185" s="234" t="s">
        <v>343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  <c r="GH185" s="380">
        <v>14.288330982486542</v>
      </c>
    </row>
    <row r="186" spans="2:190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  <c r="GH186" s="380">
        <v>43.064342238609996</v>
      </c>
    </row>
    <row r="187" spans="2:190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  <c r="GH187" s="380">
        <v>34.587712802586012</v>
      </c>
    </row>
    <row r="188" spans="2:190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  <c r="GH188" s="380">
        <v>57.680007730410509</v>
      </c>
    </row>
    <row r="189" spans="2:190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  <c r="GH189" s="380">
        <v>28.330240526550931</v>
      </c>
    </row>
    <row r="190" spans="2:190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  <c r="GH190" s="380">
        <v>48.85934409414223</v>
      </c>
    </row>
    <row r="191" spans="2:190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</row>
    <row r="192" spans="2:190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</row>
    <row r="193" spans="2:190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  <c r="GH193" s="362">
        <v>1.8431699999999998</v>
      </c>
    </row>
    <row r="194" spans="2:190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  <c r="GH194" s="380">
        <v>0.84028000000000003</v>
      </c>
    </row>
    <row r="195" spans="2:190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  <c r="GH195" s="380">
        <v>5.9434666666666677E-2</v>
      </c>
    </row>
    <row r="196" spans="2:190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  <c r="GH196" s="380">
        <v>0.21298933333333334</v>
      </c>
    </row>
    <row r="197" spans="2:190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  <c r="GH197" s="380">
        <v>1.8012E-2</v>
      </c>
    </row>
    <row r="198" spans="2:190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  <c r="GH198" s="380">
        <v>0.2214946666666667</v>
      </c>
    </row>
    <row r="199" spans="2:190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  <c r="GH199" s="380">
        <v>8.726133333333333E-2</v>
      </c>
    </row>
    <row r="200" spans="2:190" s="234" customFormat="1">
      <c r="B200" s="234" t="s">
        <v>343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  <c r="GH200" s="380">
        <v>7.2732666666666668E-2</v>
      </c>
    </row>
    <row r="201" spans="2:190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  <c r="GH201" s="380">
        <v>6.0000000000000002E-6</v>
      </c>
    </row>
    <row r="202" spans="2:190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  <c r="GH202" s="380">
        <v>2.5763999999999999E-2</v>
      </c>
    </row>
    <row r="203" spans="2:190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  <c r="GH203" s="380">
        <v>0</v>
      </c>
    </row>
    <row r="204" spans="2:190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  <c r="GH204" s="380">
        <v>3.7338000000000003E-2</v>
      </c>
    </row>
    <row r="205" spans="2:190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  <c r="GH205" s="380">
        <v>0.26785733333333339</v>
      </c>
    </row>
    <row r="206" spans="2:190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  <c r="GH206" s="362">
        <v>-0.15316999999999981</v>
      </c>
    </row>
    <row r="207" spans="2:190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</row>
    <row r="208" spans="2:190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</row>
    <row r="209" spans="2:190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  <c r="GH209" s="380">
        <v>36.300472901402728</v>
      </c>
    </row>
    <row r="210" spans="2:190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  <c r="GH210" s="380">
        <v>38.210907985196883</v>
      </c>
    </row>
    <row r="211" spans="2:190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  <c r="GH211" s="380">
        <v>45.375949814204183</v>
      </c>
    </row>
    <row r="212" spans="2:190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  <c r="GH212" s="380">
        <v>38.16607264807412</v>
      </c>
    </row>
    <row r="213" spans="2:190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  <c r="GH213" s="380">
        <v>17.195944113086135</v>
      </c>
    </row>
    <row r="214" spans="2:190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  <c r="GH214" s="380">
        <v>38.915955229527199</v>
      </c>
    </row>
    <row r="215" spans="2:190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  <c r="GH215" s="380">
        <v>52.699112770347291</v>
      </c>
    </row>
    <row r="216" spans="2:190" s="234" customFormat="1">
      <c r="B216" s="234" t="s">
        <v>343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  <c r="GH216" s="380">
        <v>24.875381018396901</v>
      </c>
    </row>
    <row r="217" spans="2:190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  <c r="GH217" s="380">
        <v>32.033935383813848</v>
      </c>
    </row>
    <row r="218" spans="2:190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  <c r="GH218" s="380">
        <v>34.266831560965308</v>
      </c>
    </row>
    <row r="219" spans="2:190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  <c r="GH219" s="380">
        <v>44.718494231566993</v>
      </c>
    </row>
    <row r="220" spans="2:190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  <c r="GH220" s="380">
        <v>35.157499078510938</v>
      </c>
    </row>
    <row r="221" spans="2:190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  <c r="GH221" s="380">
        <v>53.826647561618302</v>
      </c>
    </row>
    <row r="222" spans="2:190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</row>
    <row r="223" spans="2:190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  <c r="GH223" s="413"/>
    </row>
    <row r="224" spans="2:190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  <c r="GH224" s="413"/>
    </row>
    <row r="225" spans="2:190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  <c r="GH225" s="413"/>
    </row>
    <row r="226" spans="2:190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  <c r="GH226" s="413"/>
    </row>
    <row r="227" spans="2:190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  <c r="GH227" s="413"/>
    </row>
    <row r="228" spans="2:190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  <c r="GH228" s="413"/>
    </row>
    <row r="229" spans="2:190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  <c r="GH229" s="413"/>
    </row>
    <row r="230" spans="2:190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  <c r="GH230" s="413"/>
    </row>
    <row r="231" spans="2:190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  <c r="GH231" s="413"/>
    </row>
    <row r="232" spans="2:190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  <c r="GH232" s="413"/>
    </row>
    <row r="233" spans="2:190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</row>
    <row r="234" spans="2:190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</row>
    <row r="235" spans="2:190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</row>
    <row r="236" spans="2:190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</row>
    <row r="237" spans="2:190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</row>
    <row r="238" spans="2:190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</row>
    <row r="239" spans="2:190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</row>
    <row r="240" spans="2:190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</row>
    <row r="241" spans="27:190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</row>
    <row r="242" spans="27:190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</row>
    <row r="243" spans="27:190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</row>
    <row r="244" spans="27:190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</row>
    <row r="245" spans="27:190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</row>
    <row r="246" spans="27:190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</row>
    <row r="247" spans="27:190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</row>
    <row r="248" spans="27:190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</row>
    <row r="249" spans="27:190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</row>
    <row r="250" spans="27:190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W112"/>
  <sheetViews>
    <sheetView showGridLines="0" zoomScale="80" zoomScaleNormal="80" workbookViewId="0">
      <pane xSplit="2" ySplit="2" topLeftCell="EE3" activePane="bottomRight" state="frozen"/>
      <selection activeCell="DP7" sqref="DP7"/>
      <selection pane="topRight" activeCell="DP7" sqref="DP7"/>
      <selection pane="bottomLeft" activeCell="DP7" sqref="DP7"/>
      <selection pane="bottomRight" activeCell="EU2" sqref="EU2:EW2"/>
    </sheetView>
  </sheetViews>
  <sheetFormatPr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53" ht="15" customHeight="1">
      <c r="B1" s="164" t="s">
        <v>22</v>
      </c>
    </row>
    <row r="2" spans="2:153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  <c r="EW2" s="208">
        <v>42917</v>
      </c>
    </row>
    <row r="3" spans="2:153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53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53" ht="15" customHeight="1">
      <c r="B5" s="155" t="s">
        <v>325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  <c r="EW5" s="144">
        <v>160</v>
      </c>
    </row>
    <row r="6" spans="2:153" ht="15" customHeight="1">
      <c r="B6" s="155" t="s">
        <v>324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  <c r="EW6" s="144">
        <v>70</v>
      </c>
    </row>
    <row r="7" spans="2:153" ht="15" customHeight="1">
      <c r="B7" s="155" t="s">
        <v>326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  <c r="EW7" s="144">
        <v>100</v>
      </c>
    </row>
    <row r="8" spans="2:153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  <c r="EW8" s="144">
        <v>135</v>
      </c>
    </row>
    <row r="9" spans="2:153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53" ht="15" customHeight="1">
      <c r="BS10" s="188"/>
      <c r="DP10" s="188"/>
    </row>
    <row r="11" spans="2:153" ht="15" customHeight="1"/>
    <row r="12" spans="2:153" ht="15" customHeight="1"/>
    <row r="13" spans="2:153" ht="15" customHeight="1"/>
    <row r="14" spans="2:153" ht="15" customHeight="1"/>
    <row r="15" spans="2:153" ht="15" customHeight="1"/>
    <row r="16" spans="2:15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2"/>
  <sheetViews>
    <sheetView showGridLines="0" tabSelected="1" zoomScale="80" zoomScaleNormal="80" workbookViewId="0">
      <pane xSplit="3" ySplit="3" topLeftCell="DF4" activePane="bottomRight" state="frozen"/>
      <selection activeCell="DP7" sqref="DP7"/>
      <selection pane="topRight" activeCell="DP7" sqref="DP7"/>
      <selection pane="bottomLeft" activeCell="DP7" sqref="DP7"/>
      <selection pane="bottomRight" activeCell="DW1" sqref="DW1:DW1048576"/>
    </sheetView>
  </sheetViews>
  <sheetFormatPr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27">
      <c r="B1" s="164" t="s">
        <v>22</v>
      </c>
    </row>
    <row r="2" spans="2:127">
      <c r="B2" s="150" t="s">
        <v>358</v>
      </c>
    </row>
    <row r="3" spans="2:127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  <c r="DW3" s="404">
        <v>42887</v>
      </c>
    </row>
    <row r="5" spans="2:127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  <c r="DW5" s="144">
        <v>156.29</v>
      </c>
    </row>
    <row r="6" spans="2:127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  <c r="DW6" s="146">
        <v>1.1651239562431082</v>
      </c>
    </row>
    <row r="7" spans="2:127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  <c r="DW7" s="144">
        <v>7.73</v>
      </c>
    </row>
    <row r="8" spans="2:127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  <c r="DW8" s="146">
        <v>27.386095036270277</v>
      </c>
    </row>
    <row r="9" spans="2:127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27">
      <c r="B10" s="148"/>
      <c r="C10" s="148"/>
    </row>
    <row r="12" spans="2:127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>
      <selection activeCell="K7" sqref="K7"/>
    </sheetView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361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362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U69"/>
  <sheetViews>
    <sheetView showGridLines="0" zoomScale="70" zoomScaleNormal="70" workbookViewId="0">
      <pane xSplit="6" ySplit="2" topLeftCell="BL3" activePane="bottomRight" state="frozen"/>
      <selection pane="topRight" activeCell="G1" sqref="G1"/>
      <selection pane="bottomLeft" activeCell="A3" sqref="A3"/>
      <selection pane="bottomRight" activeCell="BU1" sqref="BU1:BU1048576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3" width="18.140625" style="62" bestFit="1" customWidth="1"/>
    <col min="74" max="16384" width="9.140625" style="62"/>
  </cols>
  <sheetData>
    <row r="1" spans="2:73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73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/>
    </row>
    <row r="3" spans="2:73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73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73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73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121"/>
    </row>
    <row r="7" spans="2:73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</row>
    <row r="8" spans="2:73">
      <c r="B8" s="68"/>
      <c r="C8" s="68"/>
      <c r="D8" s="69"/>
      <c r="E8" s="62" t="s">
        <v>210</v>
      </c>
      <c r="F8" s="68"/>
      <c r="G8" s="136">
        <f>+'Table 1'!B6</f>
        <v>2915687.6234267433</v>
      </c>
      <c r="H8" s="136">
        <f>+'Table 1'!C6</f>
        <v>2984181.543344412</v>
      </c>
      <c r="I8" s="136">
        <f>+'Table 1'!D6</f>
        <v>2957170.6744356882</v>
      </c>
      <c r="J8" s="136">
        <f>+'Table 1'!E6</f>
        <v>2826036.6617114847</v>
      </c>
      <c r="K8" s="136">
        <f>+'Table 1'!F6</f>
        <v>2989258.9294542312</v>
      </c>
      <c r="L8" s="136">
        <f>+'Table 1'!G6</f>
        <v>2971530.5874317084</v>
      </c>
      <c r="M8" s="136">
        <f>+'Table 1'!H6</f>
        <v>2979418.9502313826</v>
      </c>
      <c r="N8" s="136">
        <f>+'Table 1'!I6</f>
        <v>3018309.7891537594</v>
      </c>
      <c r="O8" s="136">
        <f>+'Table 1'!J6</f>
        <v>2988593.6585213728</v>
      </c>
      <c r="P8" s="136">
        <f>+'Table 1'!K6</f>
        <v>2947966.3821376399</v>
      </c>
      <c r="Q8" s="136">
        <f>+'Table 1'!L6</f>
        <v>2962476.34816032</v>
      </c>
      <c r="R8" s="136">
        <f>+'Table 1'!M6</f>
        <v>3038900.1175638591</v>
      </c>
      <c r="S8" s="136">
        <f>+'Table 1'!N6</f>
        <v>3155250.3752957024</v>
      </c>
      <c r="T8" s="136">
        <f>+'Table 1'!O6</f>
        <v>3159206.4036345342</v>
      </c>
      <c r="U8" s="136">
        <f>+'Table 1'!P6</f>
        <v>3198906.8233049568</v>
      </c>
      <c r="V8" s="136">
        <f>+'Table 1'!Q6</f>
        <v>3248221.8738871887</v>
      </c>
      <c r="W8" s="136">
        <f>+'Table 1'!R6</f>
        <v>3286487.4563690675</v>
      </c>
      <c r="X8" s="136">
        <f>+'Table 1'!S6</f>
        <v>3390831.6213803114</v>
      </c>
      <c r="Y8" s="136">
        <f>+'Table 1'!T6</f>
        <v>3513208.5488779419</v>
      </c>
      <c r="Z8" s="136">
        <f>+'Table 1'!U6</f>
        <v>3388355.4455413367</v>
      </c>
      <c r="AA8" s="136">
        <f>+'Table 1'!V6</f>
        <v>3294188.8666418558</v>
      </c>
      <c r="AB8" s="136">
        <f>+'Table 1'!W6</f>
        <v>3384427.7460691771</v>
      </c>
      <c r="AC8" s="136">
        <f>+'Table 1'!X6</f>
        <v>3348923.3718161322</v>
      </c>
      <c r="AD8" s="136">
        <f>+'Table 1'!Y6</f>
        <v>3325945.6919053048</v>
      </c>
      <c r="AE8" s="136">
        <f>+'Table 1'!Z6</f>
        <v>3116232.4166069389</v>
      </c>
      <c r="AF8" s="136">
        <f>+'Table 1'!AA6</f>
        <v>3062435.3781230021</v>
      </c>
      <c r="AG8" s="136">
        <f>+'Table 1'!AB6</f>
        <v>3024508.5829604552</v>
      </c>
      <c r="AH8" s="136">
        <f>+'Table 1'!AC6</f>
        <v>3094699.4546141112</v>
      </c>
      <c r="AI8" s="136">
        <f>+'Table 1'!AD6</f>
        <v>3079703.5752751548</v>
      </c>
      <c r="AJ8" s="136">
        <f>+'Table 1'!AE6</f>
        <v>3047678.9839983401</v>
      </c>
      <c r="AK8" s="136">
        <f>+'Table 1'!AF6</f>
        <v>2905967.4944403442</v>
      </c>
      <c r="AL8" s="136">
        <f>+'Table 1'!AG6</f>
        <v>2857329.9155045124</v>
      </c>
      <c r="AM8" s="136">
        <f>+'Table 1'!AH6</f>
        <v>2791918.3493910222</v>
      </c>
      <c r="AN8" s="136">
        <f>+'Table 1'!AI6</f>
        <v>2662187.94154592</v>
      </c>
      <c r="AO8" s="136">
        <f>+'Table 1'!AJ6</f>
        <v>2990222.8487553662</v>
      </c>
      <c r="AP8" s="136">
        <f>+'Table 1'!AK6</f>
        <v>2984251.9703968558</v>
      </c>
      <c r="AQ8" s="136">
        <f>+'Table 1'!AL6</f>
        <v>3097463.6494217636</v>
      </c>
      <c r="AR8" s="136">
        <f>+'Table 1'!AM6</f>
        <v>2991375.5931013343</v>
      </c>
      <c r="AS8" s="136">
        <f>+'Table 1'!AN6</f>
        <v>3114687.6951708561</v>
      </c>
      <c r="AT8" s="136">
        <f>+'Table 1'!AO6</f>
        <v>3025921.054107096</v>
      </c>
      <c r="AU8" s="136">
        <f>+'Table 1'!AP6</f>
        <v>2795239.5604069736</v>
      </c>
      <c r="AV8" s="136">
        <f>+'Table 1'!AQ6</f>
        <v>3065703.5893339403</v>
      </c>
      <c r="AW8" s="136">
        <f>+'Table 1'!AR6</f>
        <v>3301943.9215670815</v>
      </c>
      <c r="AX8" s="136">
        <f>+'Table 1'!AS6</f>
        <v>3325322.807822356</v>
      </c>
      <c r="AY8" s="136">
        <f>+'Table 1'!AT6</f>
        <v>3341698.8456077948</v>
      </c>
      <c r="AZ8" s="136">
        <f>+'Table 1'!AU6</f>
        <v>3521551.566025719</v>
      </c>
      <c r="BA8" s="136">
        <f>+'Table 1'!AV6</f>
        <v>3484024.1084494097</v>
      </c>
      <c r="BB8" s="136">
        <f>+'Table 1'!AW6</f>
        <v>3676047.7610169416</v>
      </c>
      <c r="BC8" s="136">
        <f>+'Table 1'!AX6</f>
        <v>3570441.1873849314</v>
      </c>
      <c r="BD8" s="136">
        <f>+'Table 1'!AY6</f>
        <v>4080562.2448113998</v>
      </c>
      <c r="BE8" s="136">
        <f>+'Table 1'!AZ6</f>
        <v>4032909.6294544474</v>
      </c>
      <c r="BF8" s="136">
        <f>+'Table 1'!BA6</f>
        <v>4103300.3289593915</v>
      </c>
      <c r="BG8" s="136">
        <f>+'Table 1'!BB6</f>
        <v>4325565.4766901471</v>
      </c>
      <c r="BH8" s="136">
        <f>+'Table 1'!BC6</f>
        <v>4277707.6981828371</v>
      </c>
      <c r="BI8" s="136">
        <f>+'Table 1'!BD6</f>
        <v>4275297.0299436348</v>
      </c>
      <c r="BJ8" s="136">
        <f>+'Table 1'!BE6</f>
        <v>4319253.6239498425</v>
      </c>
      <c r="BK8" s="136">
        <f>+'Table 1'!BF6</f>
        <v>4073784.0242673052</v>
      </c>
      <c r="BL8" s="136">
        <f>+'Table 1'!BG6</f>
        <v>3960245.1746607912</v>
      </c>
      <c r="BM8" s="136">
        <f>+'Table 1'!BH6</f>
        <v>3851828.1453902638</v>
      </c>
      <c r="BN8" s="136">
        <f>+'Table 1'!BI6</f>
        <v>3872356.9057933521</v>
      </c>
      <c r="BO8" s="136">
        <v>3973427.368726545</v>
      </c>
      <c r="BP8" s="136">
        <v>3898841.8146345308</v>
      </c>
      <c r="BQ8" s="136">
        <v>3931729.4531094702</v>
      </c>
      <c r="BR8" s="136">
        <v>3728469.294652279</v>
      </c>
      <c r="BS8" s="136">
        <v>3546015.9025063803</v>
      </c>
      <c r="BT8" s="136">
        <v>3384816.2145596221</v>
      </c>
      <c r="BU8" s="136"/>
    </row>
    <row r="9" spans="2:73">
      <c r="B9" s="68"/>
      <c r="C9" s="68"/>
      <c r="D9" s="69"/>
      <c r="E9" s="68" t="s">
        <v>213</v>
      </c>
      <c r="F9" s="68"/>
      <c r="G9" s="136">
        <f>+'Table 1'!B10</f>
        <v>-453935.34149818006</v>
      </c>
      <c r="H9" s="136">
        <f>+'Table 1'!C10</f>
        <v>-559687.9788052598</v>
      </c>
      <c r="I9" s="136">
        <f>+'Table 1'!D10</f>
        <v>-482312.23592695012</v>
      </c>
      <c r="J9" s="136">
        <f>+'Table 1'!E10</f>
        <v>-518141.8708733099</v>
      </c>
      <c r="K9" s="136">
        <f>+'Table 1'!F10</f>
        <v>-504120.73523537023</v>
      </c>
      <c r="L9" s="136">
        <f>+'Table 1'!G10</f>
        <v>-534441.74046290317</v>
      </c>
      <c r="M9" s="136">
        <f>+'Table 1'!H10</f>
        <v>-559848.54030725569</v>
      </c>
      <c r="N9" s="136">
        <f>+'Table 1'!I10</f>
        <v>-649877.99329780322</v>
      </c>
      <c r="O9" s="136">
        <f>+'Table 1'!J10</f>
        <v>-760617.98551088013</v>
      </c>
      <c r="P9" s="136">
        <f>+'Table 1'!K10</f>
        <v>-889368.40785942995</v>
      </c>
      <c r="Q9" s="136">
        <f>+'Table 1'!L10</f>
        <v>-865785.40181932971</v>
      </c>
      <c r="R9" s="136">
        <f>+'Table 1'!M10</f>
        <v>-828618.76604472008</v>
      </c>
      <c r="S9" s="136">
        <f>+'Table 1'!N10</f>
        <v>-942737.04826672934</v>
      </c>
      <c r="T9" s="136">
        <f>+'Table 1'!O10</f>
        <v>-855645.8244484202</v>
      </c>
      <c r="U9" s="136">
        <f>+'Table 1'!P10</f>
        <v>-1218322.3308205893</v>
      </c>
      <c r="V9" s="136">
        <f>+'Table 1'!Q10</f>
        <v>-1223401.0815112998</v>
      </c>
      <c r="W9" s="136">
        <f>+'Table 1'!R10</f>
        <v>-1273977.9638919099</v>
      </c>
      <c r="X9" s="136">
        <f>+'Table 1'!S10</f>
        <v>-1347109.0519090304</v>
      </c>
      <c r="Y9" s="136">
        <f>+'Table 1'!T10</f>
        <v>-1290136.6023519095</v>
      </c>
      <c r="Z9" s="136">
        <f>+'Table 1'!U10</f>
        <v>-1338320.7869046503</v>
      </c>
      <c r="AA9" s="136">
        <f>+'Table 1'!V10</f>
        <v>-1199957.7435583503</v>
      </c>
      <c r="AB9" s="136">
        <f>+'Table 1'!W10</f>
        <v>-1185626.6826949101</v>
      </c>
      <c r="AC9" s="136">
        <f>+'Table 1'!X10</f>
        <v>-1047047.3227657501</v>
      </c>
      <c r="AD9" s="136">
        <f>+'Table 1'!Y10</f>
        <v>-890394.65604888974</v>
      </c>
      <c r="AE9" s="136">
        <f>+'Table 1'!Z10</f>
        <v>-666018.14657862019</v>
      </c>
      <c r="AF9" s="136">
        <f>+'Table 1'!AA10</f>
        <v>-359917.27458696975</v>
      </c>
      <c r="AG9" s="136">
        <f>+'Table 1'!AB10</f>
        <v>-268034.27915963973</v>
      </c>
      <c r="AH9" s="136">
        <f>+'Table 1'!AC10</f>
        <v>-486472.84849935025</v>
      </c>
      <c r="AI9" s="136">
        <f>+'Table 1'!AD10</f>
        <v>-253162.99010528019</v>
      </c>
      <c r="AJ9" s="136">
        <f>+'Table 1'!AE10</f>
        <v>-303865.30413983949</v>
      </c>
      <c r="AK9" s="136">
        <f>+'Table 1'!AF10</f>
        <v>-308921.48373223958</v>
      </c>
      <c r="AL9" s="136">
        <f>+'Table 1'!AG10</f>
        <v>-317537.88933332032</v>
      </c>
      <c r="AM9" s="136">
        <f>+'Table 1'!AH10</f>
        <v>-103467.47041945998</v>
      </c>
      <c r="AN9" s="136">
        <f>+'Table 1'!AI10</f>
        <v>-115022.89051041007</v>
      </c>
      <c r="AO9" s="136">
        <f>+'Table 1'!AJ10</f>
        <v>-105163.92486436013</v>
      </c>
      <c r="AP9" s="136">
        <f>+'Table 1'!AK10</f>
        <v>-26057.19397391961</v>
      </c>
      <c r="AQ9" s="136">
        <f>+'Table 1'!AL10</f>
        <v>69099.417688410264</v>
      </c>
      <c r="AR9" s="136">
        <f>+'Table 1'!AM10</f>
        <v>102335.63531011017</v>
      </c>
      <c r="AS9" s="136">
        <f>+'Table 1'!AN10</f>
        <v>249774.53233321011</v>
      </c>
      <c r="AT9" s="136">
        <f>+'Table 1'!AO10</f>
        <v>304906.17767000943</v>
      </c>
      <c r="AU9" s="136">
        <f>+'Table 1'!AP10</f>
        <v>364275.88712487044</v>
      </c>
      <c r="AV9" s="136">
        <f>+'Table 1'!AQ10</f>
        <v>332455.20578140998</v>
      </c>
      <c r="AW9" s="136">
        <f>+'Table 1'!AR10</f>
        <v>263283.28448700951</v>
      </c>
      <c r="AX9" s="136">
        <f>+'Table 1'!AS10</f>
        <v>335103.55963300029</v>
      </c>
      <c r="AY9" s="136">
        <f>+'Table 1'!AT10</f>
        <v>350797.26519224048</v>
      </c>
      <c r="AZ9" s="136">
        <f>+'Table 1'!AU10</f>
        <v>652760.02690743981</v>
      </c>
      <c r="BA9" s="136">
        <f>+'Table 1'!AV10</f>
        <v>368676.20454936987</v>
      </c>
      <c r="BB9" s="136">
        <f>+'Table 1'!AW10</f>
        <v>223314.15193826007</v>
      </c>
      <c r="BC9" s="136">
        <f>+'Table 1'!AX10</f>
        <v>351751.10681240028</v>
      </c>
      <c r="BD9" s="136">
        <f>+'Table 1'!AY10</f>
        <v>499014.70432731044</v>
      </c>
      <c r="BE9" s="136">
        <f>+'Table 1'!AZ10</f>
        <v>546702.74276699964</v>
      </c>
      <c r="BF9" s="136">
        <f>+'Table 1'!BA10</f>
        <v>792459.81276637921</v>
      </c>
      <c r="BG9" s="136">
        <f>+'Table 1'!BB10</f>
        <v>648364.29640017962</v>
      </c>
      <c r="BH9" s="136">
        <f>+'Table 1'!BC10</f>
        <v>934399.19206389878</v>
      </c>
      <c r="BI9" s="136">
        <f>+'Table 1'!BD10</f>
        <v>940032.52011180948</v>
      </c>
      <c r="BJ9" s="136">
        <f>+'Table 1'!BE10</f>
        <v>982368.9842693205</v>
      </c>
      <c r="BK9" s="136">
        <f>+'Table 1'!BF10</f>
        <v>1159090.0113355797</v>
      </c>
      <c r="BL9" s="136">
        <f>+'Table 1'!BG10</f>
        <v>1209821.3037091796</v>
      </c>
      <c r="BM9" s="136">
        <f>+'Table 1'!BH10</f>
        <v>1269194.3253161404</v>
      </c>
      <c r="BN9" s="136">
        <f>+'Table 1'!BI10</f>
        <v>1371697.8967544399</v>
      </c>
      <c r="BO9" s="136">
        <v>998986.11982431915</v>
      </c>
      <c r="BP9" s="136">
        <v>1196767.6520376811</v>
      </c>
      <c r="BQ9" s="136">
        <v>1080427.8526252895</v>
      </c>
      <c r="BR9" s="136">
        <v>1200238.2846176089</v>
      </c>
      <c r="BS9" s="136">
        <v>1477795.333032059</v>
      </c>
      <c r="BT9" s="136">
        <v>1567469.9276484</v>
      </c>
      <c r="BU9" s="136"/>
    </row>
    <row r="10" spans="2:73">
      <c r="B10" s="68"/>
      <c r="C10" s="68"/>
      <c r="D10" s="69"/>
      <c r="E10" s="68" t="s">
        <v>282</v>
      </c>
      <c r="F10" s="68"/>
      <c r="G10" s="137">
        <f>+'Table 1'!B16</f>
        <v>11422.373689690001</v>
      </c>
      <c r="H10" s="137">
        <f>+'Table 1'!C16</f>
        <v>12532.46485043</v>
      </c>
      <c r="I10" s="137">
        <f>+'Table 1'!D16</f>
        <v>16772.964655930002</v>
      </c>
      <c r="J10" s="137">
        <f>+'Table 1'!E16</f>
        <v>23501.123556930001</v>
      </c>
      <c r="K10" s="137">
        <f>+'Table 1'!F16</f>
        <v>18414.757199629999</v>
      </c>
      <c r="L10" s="137">
        <f>+'Table 1'!G16</f>
        <v>16901.606288200001</v>
      </c>
      <c r="M10" s="137">
        <f>+'Table 1'!H16</f>
        <v>34565.900550680002</v>
      </c>
      <c r="N10" s="137">
        <f>+'Table 1'!I16</f>
        <v>102951.4932652</v>
      </c>
      <c r="O10" s="137">
        <f>+'Table 1'!J16</f>
        <v>159595.79532681001</v>
      </c>
      <c r="P10" s="137">
        <f>+'Table 1'!K16</f>
        <v>159674.78688938997</v>
      </c>
      <c r="Q10" s="137">
        <f>+'Table 1'!L16</f>
        <v>123429.98552002001</v>
      </c>
      <c r="R10" s="137">
        <f>+'Table 1'!M16</f>
        <v>105853.57056446999</v>
      </c>
      <c r="S10" s="137">
        <f>+'Table 1'!N16</f>
        <v>112720.70375185</v>
      </c>
      <c r="T10" s="137">
        <f>+'Table 1'!O16</f>
        <v>9605.2736002199999</v>
      </c>
      <c r="U10" s="137">
        <f>+'Table 1'!P16</f>
        <v>109059.92769176999</v>
      </c>
      <c r="V10" s="137">
        <f>+'Table 1'!Q16</f>
        <v>105874.72684050001</v>
      </c>
      <c r="W10" s="137">
        <f>+'Table 1'!R16</f>
        <v>105681.52341932998</v>
      </c>
      <c r="X10" s="137">
        <f>+'Table 1'!S16</f>
        <v>29750.311451199999</v>
      </c>
      <c r="Y10" s="137">
        <f>+'Table 1'!T16</f>
        <v>28827.401188149997</v>
      </c>
      <c r="Z10" s="137">
        <f>+'Table 1'!U16</f>
        <v>31824.42035846</v>
      </c>
      <c r="AA10" s="137">
        <f>+'Table 1'!V16</f>
        <v>30934.089725289999</v>
      </c>
      <c r="AB10" s="137">
        <f>+'Table 1'!W16</f>
        <v>30631.109868979998</v>
      </c>
      <c r="AC10" s="137">
        <f>+'Table 1'!X16</f>
        <v>31355.88958101</v>
      </c>
      <c r="AD10" s="137">
        <f>+'Table 1'!Y16</f>
        <v>30817.012716999998</v>
      </c>
      <c r="AE10" s="137">
        <f>+'Table 1'!Z16</f>
        <v>33793.652944189998</v>
      </c>
      <c r="AF10" s="137">
        <f>+'Table 1'!AA16</f>
        <v>34071.410839999997</v>
      </c>
      <c r="AG10" s="137">
        <f>+'Table 1'!AB16</f>
        <v>34086.901887599997</v>
      </c>
      <c r="AH10" s="137">
        <f>+'Table 1'!AC16</f>
        <v>33815.86325301</v>
      </c>
      <c r="AI10" s="137">
        <f>+'Table 1'!AD16</f>
        <v>34617.560517400001</v>
      </c>
      <c r="AJ10" s="137">
        <f>+'Table 1'!AE16</f>
        <v>36361.038851779995</v>
      </c>
      <c r="AK10" s="137">
        <f>+'Table 1'!AF16</f>
        <v>35740.600663270001</v>
      </c>
      <c r="AL10" s="137">
        <f>+'Table 1'!AG16</f>
        <v>40180.080311209997</v>
      </c>
      <c r="AM10" s="137">
        <f>+'Table 1'!AH16</f>
        <v>40437.334933080005</v>
      </c>
      <c r="AN10" s="137">
        <f>+'Table 1'!AI16</f>
        <v>126864.77352960002</v>
      </c>
      <c r="AO10" s="137">
        <f>+'Table 1'!AJ16</f>
        <v>57329.772750070006</v>
      </c>
      <c r="AP10" s="137">
        <f>+'Table 1'!AK16</f>
        <v>49415.276575800002</v>
      </c>
      <c r="AQ10" s="137">
        <f>+'Table 1'!AL16</f>
        <v>33078.048489159999</v>
      </c>
      <c r="AR10" s="137">
        <f>+'Table 1'!AM16</f>
        <v>32498.105764809996</v>
      </c>
      <c r="AS10" s="137">
        <f>+'Table 1'!AN16</f>
        <v>31816.19247116</v>
      </c>
      <c r="AT10" s="137">
        <f>+'Table 1'!AO16</f>
        <v>20126.981345029999</v>
      </c>
      <c r="AU10" s="137">
        <f>+'Table 1'!AP16</f>
        <v>21421.984541670001</v>
      </c>
      <c r="AV10" s="137">
        <f>+'Table 1'!AQ16</f>
        <v>22555.017695639999</v>
      </c>
      <c r="AW10" s="137">
        <f>+'Table 1'!AR16</f>
        <v>26202.528413100001</v>
      </c>
      <c r="AX10" s="137">
        <f>+'Table 1'!AS16</f>
        <v>27272.19250143</v>
      </c>
      <c r="AY10" s="137">
        <f>+'Table 1'!AT16</f>
        <v>30549.959099220003</v>
      </c>
      <c r="AZ10" s="137">
        <f>+'Table 1'!AU16</f>
        <v>34574.895668650002</v>
      </c>
      <c r="BA10" s="137">
        <f>+'Table 1'!AV16</f>
        <v>30929.499794510004</v>
      </c>
      <c r="BB10" s="137">
        <f>+'Table 1'!AW16</f>
        <v>32453.186718929999</v>
      </c>
      <c r="BC10" s="137">
        <f>+'Table 1'!AX16</f>
        <v>33047.661182759999</v>
      </c>
      <c r="BD10" s="137">
        <f>+'Table 1'!AY16</f>
        <v>43358.710766030003</v>
      </c>
      <c r="BE10" s="137">
        <f>+'Table 1'!AZ16</f>
        <v>42929.548483129998</v>
      </c>
      <c r="BF10" s="137">
        <f>+'Table 1'!BA16</f>
        <v>48420.864540209994</v>
      </c>
      <c r="BG10" s="137">
        <f>+'Table 1'!BB16</f>
        <v>52360.009647829997</v>
      </c>
      <c r="BH10" s="137">
        <f>+'Table 1'!BC16</f>
        <v>55511.532502789996</v>
      </c>
      <c r="BI10" s="137">
        <f>+'Table 1'!BD16</f>
        <v>44011.097257009998</v>
      </c>
      <c r="BJ10" s="137">
        <f>+'Table 1'!BE16</f>
        <v>45505.874816850002</v>
      </c>
      <c r="BK10" s="137">
        <f>+'Table 1'!BF16</f>
        <v>44313.95882901</v>
      </c>
      <c r="BL10" s="137">
        <f>+'Table 1'!BG16</f>
        <v>53662.736318100004</v>
      </c>
      <c r="BM10" s="137">
        <f>+'Table 1'!BH16</f>
        <v>56505.256884730006</v>
      </c>
      <c r="BN10" s="137">
        <f>+'Table 1'!BI16</f>
        <v>34016.204912510002</v>
      </c>
      <c r="BO10" s="137">
        <v>4853.9843488300012</v>
      </c>
      <c r="BP10" s="137">
        <v>4840.8662607000006</v>
      </c>
      <c r="BQ10" s="137">
        <v>5066.8122549199998</v>
      </c>
      <c r="BR10" s="137">
        <v>4529.4974603700002</v>
      </c>
      <c r="BS10" s="137">
        <v>4418.8149430800004</v>
      </c>
      <c r="BT10" s="137">
        <v>4369.7559747100004</v>
      </c>
      <c r="BU10" s="137"/>
    </row>
    <row r="11" spans="2:73">
      <c r="B11" s="68"/>
      <c r="C11" s="68"/>
      <c r="D11" s="69"/>
      <c r="E11" s="68" t="s">
        <v>283</v>
      </c>
      <c r="F11" s="68"/>
      <c r="G11" s="137">
        <f>+'Table 1'!B17</f>
        <v>210.04651991999998</v>
      </c>
      <c r="H11" s="137">
        <f>+'Table 1'!C17</f>
        <v>639.46654259000002</v>
      </c>
      <c r="I11" s="137">
        <f>+'Table 1'!D17</f>
        <v>4911.3815772100006</v>
      </c>
      <c r="J11" s="137">
        <f>+'Table 1'!E17</f>
        <v>9683.3642472699994</v>
      </c>
      <c r="K11" s="137">
        <f>+'Table 1'!F17</f>
        <v>5420.4233171100013</v>
      </c>
      <c r="L11" s="137">
        <f>+'Table 1'!G17</f>
        <v>4832.6878096700002</v>
      </c>
      <c r="M11" s="137">
        <f>+'Table 1'!H17</f>
        <v>4880.5981307800002</v>
      </c>
      <c r="N11" s="137">
        <f>+'Table 1'!I17</f>
        <v>26812.016650640002</v>
      </c>
      <c r="O11" s="137">
        <f>+'Table 1'!J17</f>
        <v>59068.076826830002</v>
      </c>
      <c r="P11" s="137">
        <f>+'Table 1'!K17</f>
        <v>59125.968972229988</v>
      </c>
      <c r="Q11" s="137">
        <f>+'Table 1'!L17</f>
        <v>56692.162223450003</v>
      </c>
      <c r="R11" s="137">
        <f>+'Table 1'!M17</f>
        <v>64624.436792349989</v>
      </c>
      <c r="S11" s="137">
        <f>+'Table 1'!N17</f>
        <v>98777.117292520008</v>
      </c>
      <c r="T11" s="137">
        <f>+'Table 1'!O17</f>
        <v>2834.26754777</v>
      </c>
      <c r="U11" s="137">
        <f>+'Table 1'!P17</f>
        <v>96239.302316050002</v>
      </c>
      <c r="V11" s="137">
        <f>+'Table 1'!Q17</f>
        <v>96371.011984770012</v>
      </c>
      <c r="W11" s="137">
        <f>+'Table 1'!R17</f>
        <v>96432.861136449996</v>
      </c>
      <c r="X11" s="137">
        <f>+'Table 1'!S17</f>
        <v>20428.00061635</v>
      </c>
      <c r="Y11" s="137">
        <f>+'Table 1'!T17</f>
        <v>428.32200298000004</v>
      </c>
      <c r="Z11" s="137">
        <f>+'Table 1'!U17</f>
        <v>416.44155392000005</v>
      </c>
      <c r="AA11" s="137">
        <f>+'Table 1'!V17</f>
        <v>949.20468615000004</v>
      </c>
      <c r="AB11" s="137">
        <f>+'Table 1'!W17</f>
        <v>369.13087029000002</v>
      </c>
      <c r="AC11" s="137">
        <f>+'Table 1'!X17</f>
        <v>270.76042605000004</v>
      </c>
      <c r="AD11" s="137">
        <f>+'Table 1'!Y17</f>
        <v>271.70340765000003</v>
      </c>
      <c r="AE11" s="137">
        <f>+'Table 1'!Z17</f>
        <v>234.35746452000001</v>
      </c>
      <c r="AF11" s="137">
        <f>+'Table 1'!AA17</f>
        <v>246.16150023999998</v>
      </c>
      <c r="AG11" s="137">
        <f>+'Table 1'!AB17</f>
        <v>231.78781542000002</v>
      </c>
      <c r="AH11" s="137">
        <f>+'Table 1'!AC17</f>
        <v>231.83039680999997</v>
      </c>
      <c r="AI11" s="137">
        <f>+'Table 1'!AD17</f>
        <v>231.61527999</v>
      </c>
      <c r="AJ11" s="137">
        <f>+'Table 1'!AE17</f>
        <v>231.21589994000001</v>
      </c>
      <c r="AK11" s="137">
        <f>+'Table 1'!AF17</f>
        <v>229.32698465999999</v>
      </c>
      <c r="AL11" s="137">
        <f>+'Table 1'!AG17</f>
        <v>312.80151140999999</v>
      </c>
      <c r="AM11" s="137">
        <f>+'Table 1'!AH17</f>
        <v>315.48616754</v>
      </c>
      <c r="AN11" s="137">
        <f>+'Table 1'!AI17</f>
        <v>56521.779333980012</v>
      </c>
      <c r="AO11" s="137">
        <f>+'Table 1'!AJ17</f>
        <v>8982.680543829998</v>
      </c>
      <c r="AP11" s="137">
        <f>+'Table 1'!AK17</f>
        <v>8911.3057597099996</v>
      </c>
      <c r="AQ11" s="137">
        <f>+'Table 1'!AL17</f>
        <v>4973.9248975999999</v>
      </c>
      <c r="AR11" s="137">
        <f>+'Table 1'!AM17</f>
        <v>5067.9449049699997</v>
      </c>
      <c r="AS11" s="137">
        <f>+'Table 1'!AN17</f>
        <v>5156.1208980600004</v>
      </c>
      <c r="AT11" s="137">
        <f>+'Table 1'!AO17</f>
        <v>5558.0706628599992</v>
      </c>
      <c r="AU11" s="137">
        <f>+'Table 1'!AP17</f>
        <v>5462.7511840899997</v>
      </c>
      <c r="AV11" s="137">
        <f>+'Table 1'!AQ17</f>
        <v>5710.1199201099998</v>
      </c>
      <c r="AW11" s="137">
        <f>+'Table 1'!AR17</f>
        <v>6586.4499077399987</v>
      </c>
      <c r="AX11" s="137">
        <f>+'Table 1'!AS17</f>
        <v>6289.0443085800007</v>
      </c>
      <c r="AY11" s="137">
        <f>+'Table 1'!AT17</f>
        <v>6382.8543233</v>
      </c>
      <c r="AZ11" s="137">
        <f>+'Table 1'!AU17</f>
        <v>7043.7193006799998</v>
      </c>
      <c r="BA11" s="137">
        <f>+'Table 1'!AV17</f>
        <v>7261.5065645900013</v>
      </c>
      <c r="BB11" s="137">
        <f>+'Table 1'!AW17</f>
        <v>7453.1573150199984</v>
      </c>
      <c r="BC11" s="137">
        <f>+'Table 1'!AX17</f>
        <v>7741.37600991</v>
      </c>
      <c r="BD11" s="137">
        <f>+'Table 1'!AY17</f>
        <v>9573.1081198599986</v>
      </c>
      <c r="BE11" s="137">
        <f>+'Table 1'!AZ17</f>
        <v>9828.4885266699985</v>
      </c>
      <c r="BF11" s="137">
        <f>+'Table 1'!BA17</f>
        <v>10109.12952717</v>
      </c>
      <c r="BG11" s="137">
        <f>+'Table 1'!BB17</f>
        <v>11999.906249510002</v>
      </c>
      <c r="BH11" s="137">
        <f>+'Table 1'!BC17</f>
        <v>11395.164402459999</v>
      </c>
      <c r="BI11" s="137">
        <f>+'Table 1'!BD17</f>
        <v>1622.94980773</v>
      </c>
      <c r="BJ11" s="137">
        <f>+'Table 1'!BE17</f>
        <v>1376.9530981699997</v>
      </c>
      <c r="BK11" s="137">
        <f>+'Table 1'!BF17</f>
        <v>1604.3376382000001</v>
      </c>
      <c r="BL11" s="137">
        <f>+'Table 1'!BG17</f>
        <v>1484.98203109</v>
      </c>
      <c r="BM11" s="137">
        <f>+'Table 1'!BH17</f>
        <v>1666.5268974400001</v>
      </c>
      <c r="BN11" s="137">
        <f>+'Table 1'!BI17</f>
        <v>1800.9915445699999</v>
      </c>
      <c r="BO11" s="137">
        <v>1299.4532472000001</v>
      </c>
      <c r="BP11" s="137">
        <v>1289.8235740100001</v>
      </c>
      <c r="BQ11" s="137">
        <v>1293.41535114</v>
      </c>
      <c r="BR11" s="137">
        <v>146.65116268999998</v>
      </c>
      <c r="BS11" s="137">
        <v>146.65116268999998</v>
      </c>
      <c r="BT11" s="137">
        <v>146.65578497999999</v>
      </c>
      <c r="BU11" s="137"/>
    </row>
    <row r="12" spans="2:73">
      <c r="B12" s="68"/>
      <c r="C12" s="68"/>
      <c r="D12" s="69"/>
      <c r="E12" s="68" t="s">
        <v>284</v>
      </c>
      <c r="F12" s="68"/>
      <c r="G12" s="136">
        <f>+'Table 1'!B20</f>
        <v>2036070.29324868</v>
      </c>
      <c r="H12" s="136">
        <f>+'Table 1'!C20</f>
        <v>1935771.5863417899</v>
      </c>
      <c r="I12" s="136">
        <f>+'Table 1'!D20</f>
        <v>1992274.5610287401</v>
      </c>
      <c r="J12" s="136">
        <f>+'Table 1'!E20</f>
        <v>1824996.2454390596</v>
      </c>
      <c r="K12" s="136">
        <f>+'Table 1'!F20</f>
        <v>2122100.0788522903</v>
      </c>
      <c r="L12" s="136">
        <f>+'Table 1'!G20</f>
        <v>2117062.2933990904</v>
      </c>
      <c r="M12" s="136">
        <f>+'Table 1'!H20</f>
        <v>2167754.13295335</v>
      </c>
      <c r="N12" s="136">
        <f>+'Table 1'!I20</f>
        <v>2148999.0299030198</v>
      </c>
      <c r="O12" s="136">
        <f>+'Table 1'!J20</f>
        <v>2245314.36291026</v>
      </c>
      <c r="P12" s="136">
        <f>+'Table 1'!K20</f>
        <v>2235504.0679948097</v>
      </c>
      <c r="Q12" s="136">
        <f>+'Table 1'!L20</f>
        <v>2277385.2470625499</v>
      </c>
      <c r="R12" s="136">
        <f>+'Table 1'!M20</f>
        <v>2356789.2456363002</v>
      </c>
      <c r="S12" s="136">
        <f>+'Table 1'!N20</f>
        <v>2449867.88201111</v>
      </c>
      <c r="T12" s="136">
        <f>+'Table 1'!O20</f>
        <v>2426866.0016603898</v>
      </c>
      <c r="U12" s="136">
        <f>+'Table 1'!P20</f>
        <v>2477476.7626935695</v>
      </c>
      <c r="V12" s="136">
        <f>+'Table 1'!Q20</f>
        <v>2495675.1033591502</v>
      </c>
      <c r="W12" s="136">
        <f>+'Table 1'!R20</f>
        <v>2511652.5032126904</v>
      </c>
      <c r="X12" s="136">
        <f>+'Table 1'!S20</f>
        <v>2548199.00073499</v>
      </c>
      <c r="Y12" s="136">
        <f>+'Table 1'!T20</f>
        <v>2587006.5414155405</v>
      </c>
      <c r="Z12" s="136">
        <f>+'Table 1'!U20</f>
        <v>2596824.2495113099</v>
      </c>
      <c r="AA12" s="136">
        <f>+'Table 1'!V20</f>
        <v>2597350.9470675099</v>
      </c>
      <c r="AB12" s="136">
        <f>+'Table 1'!W20</f>
        <v>2642650.0675379201</v>
      </c>
      <c r="AC12" s="136">
        <f>+'Table 1'!X20</f>
        <v>2681185.9075864302</v>
      </c>
      <c r="AD12" s="136">
        <f>+'Table 1'!Y20</f>
        <v>2723778.3077738998</v>
      </c>
      <c r="AE12" s="136">
        <f>+'Table 1'!Z20</f>
        <v>2820517.0942587201</v>
      </c>
      <c r="AF12" s="136">
        <f>+'Table 1'!AA20</f>
        <v>2855252.0577570405</v>
      </c>
      <c r="AG12" s="136">
        <f>+'Table 1'!AB20</f>
        <v>2848888.1978726205</v>
      </c>
      <c r="AH12" s="136">
        <f>+'Table 1'!AC20</f>
        <v>2901973.9937021602</v>
      </c>
      <c r="AI12" s="136">
        <f>+'Table 1'!AD20</f>
        <v>2946397.5055412007</v>
      </c>
      <c r="AJ12" s="136">
        <f>+'Table 1'!AE20</f>
        <v>3013143.1864057998</v>
      </c>
      <c r="AK12" s="136">
        <f>+'Table 1'!AF20</f>
        <v>3035783.9025561102</v>
      </c>
      <c r="AL12" s="136">
        <f>+'Table 1'!AG20</f>
        <v>3097182.71341412</v>
      </c>
      <c r="AM12" s="136">
        <f>+'Table 1'!AH20</f>
        <v>3157469.1664243899</v>
      </c>
      <c r="AN12" s="136">
        <f>+'Table 1'!AI20</f>
        <v>3087330.0862313602</v>
      </c>
      <c r="AO12" s="136">
        <f>+'Table 1'!AJ20</f>
        <v>3198923.3359119906</v>
      </c>
      <c r="AP12" s="136">
        <f>+'Table 1'!AK20</f>
        <v>3253478.18348049</v>
      </c>
      <c r="AQ12" s="136">
        <f>+'Table 1'!AL20</f>
        <v>2852043.1688925303</v>
      </c>
      <c r="AR12" s="136">
        <f>+'Table 1'!AM20</f>
        <v>2878703.0231327503</v>
      </c>
      <c r="AS12" s="136">
        <f>+'Table 1'!AN20</f>
        <v>2912085.2356561399</v>
      </c>
      <c r="AT12" s="136">
        <f>+'Table 1'!AO20</f>
        <v>2929463.1948825102</v>
      </c>
      <c r="AU12" s="136">
        <f>+'Table 1'!AP20</f>
        <v>2913819.8003185503</v>
      </c>
      <c r="AV12" s="136">
        <f>+'Table 1'!AQ20</f>
        <v>2909773.7666127104</v>
      </c>
      <c r="AW12" s="136">
        <f>+'Table 1'!AR20</f>
        <v>3009064.3420319906</v>
      </c>
      <c r="AX12" s="136">
        <f>+'Table 1'!AS20</f>
        <v>3088055.9158070497</v>
      </c>
      <c r="AY12" s="136">
        <f>+'Table 1'!AT20</f>
        <v>3113122.9161708397</v>
      </c>
      <c r="AZ12" s="136">
        <f>+'Table 1'!AU20</f>
        <v>3237395.2781577604</v>
      </c>
      <c r="BA12" s="136">
        <f>+'Table 1'!AV20</f>
        <v>3199552.7650935398</v>
      </c>
      <c r="BB12" s="136">
        <f>+'Table 1'!AW20</f>
        <v>3218450.1110116499</v>
      </c>
      <c r="BC12" s="136">
        <f>+'Table 1'!AX20</f>
        <v>3354422.5412286487</v>
      </c>
      <c r="BD12" s="136">
        <f>+'Table 1'!AY20</f>
        <v>3516302.6171931</v>
      </c>
      <c r="BE12" s="136">
        <f>+'Table 1'!AZ20</f>
        <v>3539491.31848187</v>
      </c>
      <c r="BF12" s="136">
        <f>+'Table 1'!BA20</f>
        <v>3573767.3676303704</v>
      </c>
      <c r="BG12" s="136">
        <f>+'Table 1'!BB20</f>
        <v>3635215.4751340402</v>
      </c>
      <c r="BH12" s="136">
        <f>+'Table 1'!BC20</f>
        <v>3625249.0844445298</v>
      </c>
      <c r="BI12" s="136">
        <f>+'Table 1'!BD20</f>
        <v>3669959.8232373898</v>
      </c>
      <c r="BJ12" s="136">
        <f>+'Table 1'!BE20</f>
        <v>3748993.0372663708</v>
      </c>
      <c r="BK12" s="136">
        <f>+'Table 1'!BF20</f>
        <v>3774528.0916119409</v>
      </c>
      <c r="BL12" s="136">
        <f>+'Table 1'!BG20</f>
        <v>3794991.0289062108</v>
      </c>
      <c r="BM12" s="136">
        <f>+'Table 1'!BH20</f>
        <v>3808622.3397688498</v>
      </c>
      <c r="BN12" s="136">
        <f>+'Table 1'!BI20</f>
        <v>3795456.8448454994</v>
      </c>
      <c r="BO12" s="136">
        <v>3348847.2167910608</v>
      </c>
      <c r="BP12" s="136">
        <v>3278652.4578512795</v>
      </c>
      <c r="BQ12" s="136">
        <v>3991473.9172151308</v>
      </c>
      <c r="BR12" s="136">
        <v>3272642.2908403599</v>
      </c>
      <c r="BS12" s="136">
        <v>3282433.4592419188</v>
      </c>
      <c r="BT12" s="136">
        <v>3292211.6834149901</v>
      </c>
      <c r="BU12" s="136"/>
    </row>
    <row r="13" spans="2:73">
      <c r="B13" s="68"/>
      <c r="C13" s="68"/>
      <c r="D13" s="69"/>
      <c r="E13" s="68" t="s">
        <v>223</v>
      </c>
      <c r="F13" s="68"/>
      <c r="G13" s="136">
        <f>+'Table 1'!B27</f>
        <v>3673110.6359897498</v>
      </c>
      <c r="H13" s="136">
        <f>+'Table 1'!C27</f>
        <v>3660116.1388412602</v>
      </c>
      <c r="I13" s="136">
        <f>+'Table 1'!D27</f>
        <v>3532106.6432428705</v>
      </c>
      <c r="J13" s="136">
        <f>+'Table 1'!E27</f>
        <v>3492986.1224530796</v>
      </c>
      <c r="K13" s="136">
        <f>+'Table 1'!F27</f>
        <v>3618355.7373903394</v>
      </c>
      <c r="L13" s="136">
        <f>+'Table 1'!G27</f>
        <v>3670621.8946190006</v>
      </c>
      <c r="M13" s="136">
        <f>+'Table 1'!H27</f>
        <v>3694530.0999685796</v>
      </c>
      <c r="N13" s="136">
        <f>+'Table 1'!I27</f>
        <v>3730384.9415921196</v>
      </c>
      <c r="O13" s="136">
        <f>+'Table 1'!J27</f>
        <v>3820391.7090548701</v>
      </c>
      <c r="P13" s="136">
        <f>+'Table 1'!K27</f>
        <v>3626666.0080651105</v>
      </c>
      <c r="Q13" s="136">
        <f>+'Table 1'!L27</f>
        <v>3663163.8966563703</v>
      </c>
      <c r="R13" s="136">
        <f>+'Table 1'!M27</f>
        <v>3802490.5627377499</v>
      </c>
      <c r="S13" s="136">
        <f>+'Table 1'!N27</f>
        <v>3883037.4489713009</v>
      </c>
      <c r="T13" s="136">
        <f>+'Table 1'!O27</f>
        <v>3853085.6666450701</v>
      </c>
      <c r="U13" s="136">
        <f>+'Table 1'!P27</f>
        <v>3750162.0782396197</v>
      </c>
      <c r="V13" s="136">
        <f>+'Table 1'!Q27</f>
        <v>3746078.1216929103</v>
      </c>
      <c r="W13" s="136">
        <f>+'Table 1'!R27</f>
        <v>3768694.2223136402</v>
      </c>
      <c r="X13" s="136">
        <f>+'Table 1'!S27</f>
        <v>3786141.9393920503</v>
      </c>
      <c r="Y13" s="136">
        <f>+'Table 1'!T27</f>
        <v>4036197.1593322605</v>
      </c>
      <c r="Z13" s="136">
        <f>+'Table 1'!U27</f>
        <v>4017501.3345317594</v>
      </c>
      <c r="AA13" s="136">
        <f>+'Table 1'!V27</f>
        <v>4059646.0079640611</v>
      </c>
      <c r="AB13" s="136">
        <f>+'Table 1'!W27</f>
        <v>4133559.2014639494</v>
      </c>
      <c r="AC13" s="136">
        <f>+'Table 1'!X27</f>
        <v>4186567.29880891</v>
      </c>
      <c r="AD13" s="136">
        <f>+'Table 1'!Y27</f>
        <v>4350151.263215729</v>
      </c>
      <c r="AE13" s="136">
        <f>+'Table 1'!Z27</f>
        <v>4396680.5265276805</v>
      </c>
      <c r="AF13" s="136">
        <f>+'Table 1'!AA27</f>
        <v>4615070.3633041987</v>
      </c>
      <c r="AG13" s="136">
        <f>+'Table 1'!AB27</f>
        <v>4677392.1526798597</v>
      </c>
      <c r="AH13" s="136">
        <f>+'Table 1'!AC27</f>
        <v>4596446.8375308402</v>
      </c>
      <c r="AI13" s="136">
        <f>+'Table 1'!AD27</f>
        <v>4864899.4107341496</v>
      </c>
      <c r="AJ13" s="136">
        <f>+'Table 1'!AE27</f>
        <v>4853166.3655790398</v>
      </c>
      <c r="AK13" s="136">
        <f>+'Table 1'!AF27</f>
        <v>4682108.4473040104</v>
      </c>
      <c r="AL13" s="136">
        <f>+'Table 1'!AG27</f>
        <v>4730308.7346662106</v>
      </c>
      <c r="AM13" s="136">
        <f>+'Table 1'!AH27</f>
        <v>4830994.1709761005</v>
      </c>
      <c r="AN13" s="136">
        <f>+'Table 1'!AI27</f>
        <v>4760118.2880603988</v>
      </c>
      <c r="AO13" s="136">
        <f>+'Table 1'!AJ27</f>
        <v>4902937.7449511588</v>
      </c>
      <c r="AP13" s="136">
        <f>+'Table 1'!AK27</f>
        <v>4898423.7235005498</v>
      </c>
      <c r="AQ13" s="136">
        <f>+'Table 1'!AL27</f>
        <v>5110115.9379121298</v>
      </c>
      <c r="AR13" s="136">
        <f>+'Table 1'!AM27</f>
        <v>5040874.4234574195</v>
      </c>
      <c r="AS13" s="136">
        <f>+'Table 1'!AN27</f>
        <v>5118063.9886478493</v>
      </c>
      <c r="AT13" s="136">
        <f>+'Table 1'!AO27</f>
        <v>5134114.5432721497</v>
      </c>
      <c r="AU13" s="136">
        <f>+'Table 1'!AP27</f>
        <v>5056082.0980984904</v>
      </c>
      <c r="AV13" s="136">
        <f>+'Table 1'!AQ27</f>
        <v>5149113.2075875197</v>
      </c>
      <c r="AW13" s="136">
        <f>+'Table 1'!AR27</f>
        <v>5242713.4405882694</v>
      </c>
      <c r="AX13" s="136">
        <f>+'Table 1'!AS27</f>
        <v>5350009.5060240701</v>
      </c>
      <c r="AY13" s="136">
        <f>+'Table 1'!AT27</f>
        <v>5385856.3630462298</v>
      </c>
      <c r="AZ13" s="136">
        <f>+'Table 1'!AU27</f>
        <v>5742698.9025723906</v>
      </c>
      <c r="BA13" s="136">
        <f>+'Table 1'!AV27</f>
        <v>5443280.6944565605</v>
      </c>
      <c r="BB13" s="136">
        <f>+'Table 1'!AW27</f>
        <v>5470529.1019917503</v>
      </c>
      <c r="BC13" s="136">
        <f>+'Table 1'!AX27</f>
        <v>5711899.2072704993</v>
      </c>
      <c r="BD13" s="136">
        <f>+'Table 1'!AY27</f>
        <v>6011054.4582491089</v>
      </c>
      <c r="BE13" s="136">
        <f>+'Table 1'!AZ27</f>
        <v>6051844.3330103019</v>
      </c>
      <c r="BF13" s="136">
        <f>+'Table 1'!BA27</f>
        <v>6314024.4790717093</v>
      </c>
      <c r="BG13" s="136">
        <f>+'Table 1'!BB27</f>
        <v>6359081.4178410005</v>
      </c>
      <c r="BH13" s="136">
        <f>+'Table 1'!BC27</f>
        <v>6532229.7492096685</v>
      </c>
      <c r="BI13" s="136">
        <f>+'Table 1'!BD27</f>
        <v>6576913.5304102208</v>
      </c>
      <c r="BJ13" s="136">
        <f>+'Table 1'!BE27</f>
        <v>6652613.1034858609</v>
      </c>
      <c r="BK13" s="136">
        <f>+'Table 1'!BF27</f>
        <v>6580741.9881028989</v>
      </c>
      <c r="BL13" s="136">
        <f>+'Table 1'!BG27</f>
        <v>6538963.7338375803</v>
      </c>
      <c r="BM13" s="136">
        <f>+'Table 1'!BH27</f>
        <v>6482452.6147546293</v>
      </c>
      <c r="BN13" s="136">
        <f>+'Table 1'!BI27</f>
        <v>6460358.1645267708</v>
      </c>
      <c r="BO13" s="136">
        <v>6519776.7059171209</v>
      </c>
      <c r="BP13" s="136">
        <v>6412530.3960642805</v>
      </c>
      <c r="BQ13" s="136">
        <v>6285641.7702560797</v>
      </c>
      <c r="BR13" s="136">
        <v>6257613.9734510202</v>
      </c>
      <c r="BS13" s="136">
        <v>6291550.7991978303</v>
      </c>
      <c r="BT13" s="136">
        <v>6300027.2129853899</v>
      </c>
      <c r="BU13" s="136"/>
    </row>
    <row r="14" spans="2:73">
      <c r="B14" s="68"/>
      <c r="C14" s="68"/>
      <c r="D14" s="69"/>
      <c r="E14" s="68" t="s">
        <v>285</v>
      </c>
      <c r="F14" s="68"/>
      <c r="G14" s="136">
        <f>+'Table 1'!B28</f>
        <v>208397.79796336999</v>
      </c>
      <c r="H14" s="136">
        <f>+'Table 1'!C28</f>
        <v>164534.33121489998</v>
      </c>
      <c r="I14" s="136">
        <f>+'Table 1'!D28</f>
        <v>159818.940566</v>
      </c>
      <c r="J14" s="136">
        <f>+'Table 1'!E28</f>
        <v>183277.71832706998</v>
      </c>
      <c r="K14" s="136">
        <f>+'Table 1'!F28</f>
        <v>176791.15970439999</v>
      </c>
      <c r="L14" s="136">
        <f>+'Table 1'!G28</f>
        <v>175322.37318270997</v>
      </c>
      <c r="M14" s="136">
        <f>+'Table 1'!H28</f>
        <v>174516.28137831</v>
      </c>
      <c r="N14" s="136">
        <f>+'Table 1'!I28</f>
        <v>185673.10993499</v>
      </c>
      <c r="O14" s="136">
        <f>+'Table 1'!J28</f>
        <v>215991.59659521998</v>
      </c>
      <c r="P14" s="136">
        <f>+'Table 1'!K28</f>
        <v>190438.94616428</v>
      </c>
      <c r="Q14" s="136">
        <f>+'Table 1'!L28</f>
        <v>202671.60519021997</v>
      </c>
      <c r="R14" s="136">
        <f>+'Table 1'!M28</f>
        <v>211236.00085910998</v>
      </c>
      <c r="S14" s="136">
        <f>+'Table 1'!N28</f>
        <v>244250.08140253997</v>
      </c>
      <c r="T14" s="136">
        <f>+'Table 1'!O28</f>
        <v>209886.66124025997</v>
      </c>
      <c r="U14" s="136">
        <f>+'Table 1'!P28</f>
        <v>192955.04329425</v>
      </c>
      <c r="V14" s="136">
        <f>+'Table 1'!Q28</f>
        <v>202723.67772319997</v>
      </c>
      <c r="W14" s="136">
        <f>+'Table 1'!R28</f>
        <v>202729.33323110998</v>
      </c>
      <c r="X14" s="136">
        <f>+'Table 1'!S28</f>
        <v>199587.25815244002</v>
      </c>
      <c r="Y14" s="136">
        <f>+'Table 1'!T28</f>
        <v>200955.47807463998</v>
      </c>
      <c r="Z14" s="136">
        <f>+'Table 1'!U28</f>
        <v>202843.85677785997</v>
      </c>
      <c r="AA14" s="136">
        <f>+'Table 1'!V28</f>
        <v>215369.75654527001</v>
      </c>
      <c r="AB14" s="136">
        <f>+'Table 1'!W28</f>
        <v>213100.66007124001</v>
      </c>
      <c r="AC14" s="136">
        <f>+'Table 1'!X28</f>
        <v>218683.56755918998</v>
      </c>
      <c r="AD14" s="136">
        <f>+'Table 1'!Y28</f>
        <v>252747.45321854996</v>
      </c>
      <c r="AE14" s="136">
        <f>+'Table 1'!Z28</f>
        <v>275551.97300414997</v>
      </c>
      <c r="AF14" s="136">
        <f>+'Table 1'!AA28</f>
        <v>251618.70390364996</v>
      </c>
      <c r="AG14" s="136">
        <f>+'Table 1'!AB28</f>
        <v>249127.01583511999</v>
      </c>
      <c r="AH14" s="136">
        <f>+'Table 1'!AC28</f>
        <v>260055.76679415</v>
      </c>
      <c r="AI14" s="136">
        <f>+'Table 1'!AD28</f>
        <v>257134.45315128</v>
      </c>
      <c r="AJ14" s="136">
        <f>+'Table 1'!AE28</f>
        <v>271781.77978371002</v>
      </c>
      <c r="AK14" s="136">
        <f>+'Table 1'!AF28</f>
        <v>275826.26389213005</v>
      </c>
      <c r="AL14" s="136">
        <f>+'Table 1'!AG28</f>
        <v>293188.18285090005</v>
      </c>
      <c r="AM14" s="136">
        <f>+'Table 1'!AH28</f>
        <v>281873.53037027997</v>
      </c>
      <c r="AN14" s="136">
        <f>+'Table 1'!AI28</f>
        <v>276831.03628205002</v>
      </c>
      <c r="AO14" s="136">
        <f>+'Table 1'!AJ28</f>
        <v>273670.59643904999</v>
      </c>
      <c r="AP14" s="136">
        <f>+'Table 1'!AK28</f>
        <v>287909.47583501</v>
      </c>
      <c r="AQ14" s="136">
        <f>+'Table 1'!AL28</f>
        <v>339667.91412456002</v>
      </c>
      <c r="AR14" s="136">
        <f>+'Table 1'!AM28</f>
        <v>310204.32026543003</v>
      </c>
      <c r="AS14" s="136">
        <f>+'Table 1'!AN28</f>
        <v>306368.46845599002</v>
      </c>
      <c r="AT14" s="136">
        <f>+'Table 1'!AO28</f>
        <v>312404.51549621997</v>
      </c>
      <c r="AU14" s="136">
        <f>+'Table 1'!AP28</f>
        <v>304311.44944610994</v>
      </c>
      <c r="AV14" s="136">
        <f>+'Table 1'!AQ28</f>
        <v>298829.90771458996</v>
      </c>
      <c r="AW14" s="136">
        <f>+'Table 1'!AR28</f>
        <v>290032.91503515997</v>
      </c>
      <c r="AX14" s="136">
        <f>+'Table 1'!AS28</f>
        <v>318722.20142821997</v>
      </c>
      <c r="AY14" s="136">
        <f>+'Table 1'!AT28</f>
        <v>339138.39589463995</v>
      </c>
      <c r="AZ14" s="136">
        <f>+'Table 1'!AU28</f>
        <v>306744.14274559997</v>
      </c>
      <c r="BA14" s="136">
        <f>+'Table 1'!AV28</f>
        <v>324034.27829711</v>
      </c>
      <c r="BB14" s="136">
        <f>+'Table 1'!AW28</f>
        <v>342751.50763572002</v>
      </c>
      <c r="BC14" s="136">
        <f>+'Table 1'!AX28</f>
        <v>380701.51620239997</v>
      </c>
      <c r="BD14" s="136">
        <f>+'Table 1'!AY28</f>
        <v>339157.32865534001</v>
      </c>
      <c r="BE14" s="136">
        <f>+'Table 1'!AZ28</f>
        <v>347646.91551677999</v>
      </c>
      <c r="BF14" s="136">
        <f>+'Table 1'!BA28</f>
        <v>399491.74224572</v>
      </c>
      <c r="BG14" s="136">
        <f>+'Table 1'!BB28</f>
        <v>350881.1274229</v>
      </c>
      <c r="BH14" s="136">
        <f>+'Table 1'!BC28</f>
        <v>386527.5540306</v>
      </c>
      <c r="BI14" s="136">
        <f>+'Table 1'!BD28</f>
        <v>346892.03524662997</v>
      </c>
      <c r="BJ14" s="136">
        <f>+'Table 1'!BE28</f>
        <v>378981.25280341</v>
      </c>
      <c r="BK14" s="136">
        <f>+'Table 1'!BF28</f>
        <v>387162.02441766998</v>
      </c>
      <c r="BL14" s="136">
        <f>+'Table 1'!BG28</f>
        <v>376735.66145253996</v>
      </c>
      <c r="BM14" s="136">
        <f>+'Table 1'!BH28</f>
        <v>361770.58713351993</v>
      </c>
      <c r="BN14" s="136">
        <f>+'Table 1'!BI28</f>
        <v>349590.81732955005</v>
      </c>
      <c r="BO14" s="136">
        <v>386203.26538390003</v>
      </c>
      <c r="BP14" s="136">
        <v>336873.2429366</v>
      </c>
      <c r="BQ14" s="136">
        <v>337903.70965029998</v>
      </c>
      <c r="BR14" s="136">
        <v>331403.36898562999</v>
      </c>
      <c r="BS14" s="136">
        <v>326697.64624497003</v>
      </c>
      <c r="BT14" s="136">
        <v>344556.4879066</v>
      </c>
      <c r="BU14" s="136"/>
    </row>
    <row r="15" spans="2:73">
      <c r="B15" s="68"/>
      <c r="C15" s="68"/>
      <c r="D15" s="70"/>
      <c r="E15" s="68" t="s">
        <v>229</v>
      </c>
      <c r="F15" s="68"/>
      <c r="G15" s="136">
        <f>+'Table 2'!B7</f>
        <v>2507877.1880350937</v>
      </c>
      <c r="H15" s="136">
        <f>+'Table 2'!C7</f>
        <v>2588866.7291433872</v>
      </c>
      <c r="I15" s="136">
        <f>+'Table 2'!D7</f>
        <v>2613375.0267913854</v>
      </c>
      <c r="J15" s="136">
        <f>+'Table 2'!E7</f>
        <v>2599930.5779465595</v>
      </c>
      <c r="K15" s="136">
        <f>+'Table 2'!F7</f>
        <v>2767016.3176334598</v>
      </c>
      <c r="L15" s="136">
        <f>+'Table 2'!G7</f>
        <v>2978239.6765173492</v>
      </c>
      <c r="M15" s="136">
        <f>+'Table 2'!H7</f>
        <v>2926867.8531173072</v>
      </c>
      <c r="N15" s="136">
        <f>+'Table 2'!I7</f>
        <v>2919271.0265565263</v>
      </c>
      <c r="O15" s="136">
        <f>+'Table 2'!J7</f>
        <v>2951194.6301593492</v>
      </c>
      <c r="P15" s="136">
        <f>+'Table 2'!K7</f>
        <v>2897291.7434508968</v>
      </c>
      <c r="Q15" s="136">
        <f>+'Table 2'!L7</f>
        <v>2936786.2624940719</v>
      </c>
      <c r="R15" s="136">
        <f>+'Table 2'!M7</f>
        <v>2939895.8961647605</v>
      </c>
      <c r="S15" s="136">
        <f>+'Table 2'!N7</f>
        <v>2954129.4939056966</v>
      </c>
      <c r="T15" s="136">
        <f>+'Table 2'!O7</f>
        <v>2988886.2119202963</v>
      </c>
      <c r="U15" s="136">
        <f>+'Table 2'!P7</f>
        <v>3089831.2210977976</v>
      </c>
      <c r="V15" s="136">
        <f>+'Table 2'!Q7</f>
        <v>3118601.9592821584</v>
      </c>
      <c r="W15" s="136">
        <f>+'Table 2'!R7</f>
        <v>3191991.7072847765</v>
      </c>
      <c r="X15" s="136">
        <f>+'Table 2'!S7</f>
        <v>3261203.1757079731</v>
      </c>
      <c r="Y15" s="136">
        <f>+'Table 2'!T7</f>
        <v>3138850.5537634157</v>
      </c>
      <c r="Z15" s="136">
        <f>+'Table 2'!U7</f>
        <v>3219996.1313145943</v>
      </c>
      <c r="AA15" s="136">
        <f>+'Table 2'!V7</f>
        <v>3208440.7825306929</v>
      </c>
      <c r="AB15" s="136">
        <f>+'Table 2'!W7</f>
        <v>3313039.2500525112</v>
      </c>
      <c r="AC15" s="136">
        <f>+'Table 2'!X7</f>
        <v>3276942.6173192617</v>
      </c>
      <c r="AD15" s="136">
        <f>+'Table 2'!Y7</f>
        <v>3230946.5979592232</v>
      </c>
      <c r="AE15" s="136">
        <f>+'Table 2'!Z7</f>
        <v>3041241.954853598</v>
      </c>
      <c r="AF15" s="136">
        <f>+'Table 2'!AA7</f>
        <v>3003225.4793433631</v>
      </c>
      <c r="AG15" s="136">
        <f>+'Table 2'!AB7</f>
        <v>2948216.1284068427</v>
      </c>
      <c r="AH15" s="136">
        <f>+'Table 2'!AC7</f>
        <v>3052883.7413247037</v>
      </c>
      <c r="AI15" s="136">
        <f>+'Table 2'!AD7</f>
        <v>3005250.4862956582</v>
      </c>
      <c r="AJ15" s="136">
        <f>+'Table 2'!AE7</f>
        <v>2984783.6576693505</v>
      </c>
      <c r="AK15" s="136">
        <f>+'Table 2'!AF7</f>
        <v>2931957.2423560158</v>
      </c>
      <c r="AL15" s="136">
        <f>+'Table 2'!AG7</f>
        <v>2827753.8073900095</v>
      </c>
      <c r="AM15" s="136">
        <f>+'Table 2'!AH7</f>
        <v>2685959.6662387801</v>
      </c>
      <c r="AN15" s="136">
        <f>+'Table 2'!AI7</f>
        <v>2652860.7561525097</v>
      </c>
      <c r="AO15" s="136">
        <f>+'Table 2'!AJ7</f>
        <v>2662779.3310025842</v>
      </c>
      <c r="AP15" s="136">
        <f>+'Table 2'!AK7</f>
        <v>2699693.6323077539</v>
      </c>
      <c r="AQ15" s="136">
        <f>+'Table 2'!AL7</f>
        <v>2805705.6775257639</v>
      </c>
      <c r="AR15" s="136">
        <f>+'Table 2'!AM7</f>
        <v>2798143.3491460104</v>
      </c>
      <c r="AS15" s="136">
        <f>+'Table 2'!AN7</f>
        <v>2783286.7595824609</v>
      </c>
      <c r="AT15" s="136">
        <f>+'Table 2'!AO7</f>
        <v>2767171.0142035056</v>
      </c>
      <c r="AU15" s="136">
        <f>+'Table 2'!AP7</f>
        <v>2790988.6358355694</v>
      </c>
      <c r="AV15" s="136">
        <f>+'Table 2'!AQ7</f>
        <v>2823354.3380657588</v>
      </c>
      <c r="AW15" s="136">
        <f>+'Table 2'!AR7</f>
        <v>3027671.9443524792</v>
      </c>
      <c r="AX15" s="136">
        <f>+'Table 2'!AS7</f>
        <v>3044432.0633596475</v>
      </c>
      <c r="AY15" s="136">
        <f>+'Table 2'!AT7</f>
        <v>3077214.0482367156</v>
      </c>
      <c r="AZ15" s="136">
        <f>+'Table 2'!AU7</f>
        <v>3225958.957875839</v>
      </c>
      <c r="BA15" s="136">
        <f>+'Table 2'!AV7</f>
        <v>3176919.136896749</v>
      </c>
      <c r="BB15" s="136">
        <f>+'Table 2'!AW7</f>
        <v>3367862.9067919417</v>
      </c>
      <c r="BC15" s="136">
        <f>+'Table 2'!AX7</f>
        <v>3322009.7479520207</v>
      </c>
      <c r="BD15" s="136">
        <f>+'Table 2'!AY7</f>
        <v>3779956.5336974496</v>
      </c>
      <c r="BE15" s="136">
        <f>+'Table 2'!AZ7</f>
        <v>3796807.6212536409</v>
      </c>
      <c r="BF15" s="136">
        <f>+'Table 2'!BA7</f>
        <v>3903713.1691583833</v>
      </c>
      <c r="BG15" s="136">
        <f>+'Table 2'!BB7</f>
        <v>4109580.974025534</v>
      </c>
      <c r="BH15" s="136">
        <f>+'Table 2'!BC7</f>
        <v>4037478.4548014612</v>
      </c>
      <c r="BI15" s="136">
        <f>+'Table 2'!BD7</f>
        <v>3977453.1220418424</v>
      </c>
      <c r="BJ15" s="136">
        <f>+'Table 2'!BE7</f>
        <v>3978514.21490592</v>
      </c>
      <c r="BK15" s="136">
        <f>+'Table 2'!BF7</f>
        <v>3769192.9168122374</v>
      </c>
      <c r="BL15" s="136">
        <f>+'Table 2'!BG7</f>
        <v>3637289.5164599945</v>
      </c>
      <c r="BM15" s="136">
        <f>+'Table 2'!BH7</f>
        <v>3478780.6158833243</v>
      </c>
      <c r="BN15" s="136">
        <f>+'Table 2'!BI7</f>
        <v>3367357.9012658461</v>
      </c>
      <c r="BO15" s="136">
        <v>3550202.6015436398</v>
      </c>
      <c r="BP15" s="136">
        <v>3369644.830664021</v>
      </c>
      <c r="BQ15" s="136">
        <v>3465586.6395121305</v>
      </c>
      <c r="BR15" s="136">
        <v>3185775.6042515151</v>
      </c>
      <c r="BS15" s="136">
        <v>3058525.8958743275</v>
      </c>
      <c r="BT15" s="136">
        <v>2990799.9015489006</v>
      </c>
      <c r="BU15" s="136"/>
    </row>
    <row r="16" spans="2:73">
      <c r="C16" s="68"/>
      <c r="D16" s="71"/>
      <c r="E16" s="68" t="s">
        <v>238</v>
      </c>
      <c r="F16" s="68"/>
      <c r="G16" s="136">
        <f>+'Table 2'!B26</f>
        <v>1275118.9272204298</v>
      </c>
      <c r="H16" s="136">
        <f>+'Table 2'!C26</f>
        <v>1229969.0358994405</v>
      </c>
      <c r="I16" s="136">
        <f>+'Table 2'!D26</f>
        <v>1241639.4750578499</v>
      </c>
      <c r="J16" s="136">
        <f>+'Table 2'!E26</f>
        <v>1264532.4948238896</v>
      </c>
      <c r="K16" s="136">
        <f>+'Table 2'!F26</f>
        <v>1378428.3462691293</v>
      </c>
      <c r="L16" s="136">
        <f>+'Table 2'!G26</f>
        <v>1323291.0279593591</v>
      </c>
      <c r="M16" s="136">
        <f>+'Table 2'!H26</f>
        <v>1319934.9268333607</v>
      </c>
      <c r="N16" s="136">
        <f>+'Table 2'!I26</f>
        <v>1281637.3699488007</v>
      </c>
      <c r="O16" s="136">
        <f>+'Table 2'!J26</f>
        <v>1307255.7729930603</v>
      </c>
      <c r="P16" s="136">
        <f>+'Table 2'!K26</f>
        <v>1283152.1636324096</v>
      </c>
      <c r="Q16" s="136">
        <f>+'Table 2'!L26</f>
        <v>1295618.6929532194</v>
      </c>
      <c r="R16" s="136">
        <f>+'Table 2'!M26</f>
        <v>1283730.5941387108</v>
      </c>
      <c r="S16" s="136">
        <f>+'Table 2'!N26</f>
        <v>1323582.5575441802</v>
      </c>
      <c r="T16" s="136">
        <f>+'Table 2'!O26</f>
        <v>1299610.7142245302</v>
      </c>
      <c r="U16" s="136">
        <f>+'Table 2'!P26</f>
        <v>1231580.74933697</v>
      </c>
      <c r="V16" s="136">
        <f>+'Table 2'!Q26</f>
        <v>1250511.4227292393</v>
      </c>
      <c r="W16" s="136">
        <f>+'Table 2'!R26</f>
        <v>1299220.2945742891</v>
      </c>
      <c r="X16" s="136">
        <f>+'Table 2'!S26</f>
        <v>1244844.3520321604</v>
      </c>
      <c r="Y16" s="136">
        <f>+'Table 2'!T26</f>
        <v>1240181.3959000809</v>
      </c>
      <c r="Z16" s="136">
        <f>+'Table 2'!U26</f>
        <v>1226799.9670859093</v>
      </c>
      <c r="AA16" s="136">
        <f>+'Table 2'!V26</f>
        <v>1314527.3586930204</v>
      </c>
      <c r="AB16" s="136">
        <f>+'Table 2'!W26</f>
        <v>1314196.099819181</v>
      </c>
      <c r="AC16" s="136">
        <f>+'Table 2'!X26</f>
        <v>1299309.6263290199</v>
      </c>
      <c r="AD16" s="136">
        <f>+'Table 2'!Y26</f>
        <v>1296457.57596894</v>
      </c>
      <c r="AE16" s="136">
        <f>+'Table 2'!Z26</f>
        <v>1392045.40471446</v>
      </c>
      <c r="AF16" s="136">
        <f>+'Table 2'!AA26</f>
        <v>1436418.45630797</v>
      </c>
      <c r="AG16" s="136">
        <f>+'Table 2'!AB26</f>
        <v>1377995.49758337</v>
      </c>
      <c r="AH16" s="136">
        <f>+'Table 2'!AC26</f>
        <v>1450550.2461439101</v>
      </c>
      <c r="AI16" s="136">
        <f>+'Table 2'!AD26</f>
        <v>1495550.2757354202</v>
      </c>
      <c r="AJ16" s="136">
        <f>+'Table 2'!AE26</f>
        <v>1590740.8611494999</v>
      </c>
      <c r="AK16" s="136">
        <f>+'Table 2'!AF26</f>
        <v>1592459.8743246</v>
      </c>
      <c r="AL16" s="136">
        <f>+'Table 2'!AG26</f>
        <v>1438169.9507583498</v>
      </c>
      <c r="AM16" s="136">
        <f>+'Table 2'!AH26</f>
        <v>1373961.4737935299</v>
      </c>
      <c r="AN16" s="136">
        <f>+'Table 2'!AI26</f>
        <v>1359833.64311569</v>
      </c>
      <c r="AO16" s="136">
        <f>+'Table 2'!AJ26</f>
        <v>1393472.4796471898</v>
      </c>
      <c r="AP16" s="136">
        <f>+'Table 2'!AK26</f>
        <v>1462405.6226274502</v>
      </c>
      <c r="AQ16" s="136">
        <f>+'Table 2'!AL26</f>
        <v>1580641.34522911</v>
      </c>
      <c r="AR16" s="136">
        <f>+'Table 2'!AM26</f>
        <v>1532858.9880111902</v>
      </c>
      <c r="AS16" s="136">
        <f>+'Table 2'!AN26</f>
        <v>1571808.1137735299</v>
      </c>
      <c r="AT16" s="136">
        <f>+'Table 2'!AO26</f>
        <v>1586492.62245368</v>
      </c>
      <c r="AU16" s="136">
        <f>+'Table 2'!AP26</f>
        <v>1577365.38111026</v>
      </c>
      <c r="AV16" s="136">
        <f>+'Table 2'!AQ26</f>
        <v>1517168.11429103</v>
      </c>
      <c r="AW16" s="136">
        <f>+'Table 2'!AR26</f>
        <v>1583613.1284302801</v>
      </c>
      <c r="AX16" s="136">
        <f>+'Table 2'!AS26</f>
        <v>1746540.30289405</v>
      </c>
      <c r="AY16" s="136">
        <f>+'Table 2'!AT26</f>
        <v>1793537.08391648</v>
      </c>
      <c r="AZ16" s="136">
        <f>+'Table 2'!AU26</f>
        <v>1685829.3989205901</v>
      </c>
      <c r="BA16" s="136">
        <f>+'Table 2'!AV26</f>
        <v>1677399.56903587</v>
      </c>
      <c r="BB16" s="136">
        <f>+'Table 2'!AW26</f>
        <v>1748185.77757584</v>
      </c>
      <c r="BC16" s="136">
        <f>+'Table 2'!AX26</f>
        <v>1675453.8247881401</v>
      </c>
      <c r="BD16" s="136">
        <f>+'Table 2'!AY26</f>
        <v>1807229.62084833</v>
      </c>
      <c r="BE16" s="136">
        <f>+'Table 2'!AZ26</f>
        <v>1788395.8089413499</v>
      </c>
      <c r="BF16" s="136">
        <f>+'Table 2'!BA26</f>
        <v>1915685.2868703401</v>
      </c>
      <c r="BG16" s="136">
        <f>+'Table 2'!BB26</f>
        <v>1794449.1056163402</v>
      </c>
      <c r="BH16" s="136">
        <f>+'Table 2'!BC26</f>
        <v>1900838.0259695998</v>
      </c>
      <c r="BI16" s="136">
        <f>+'Table 2'!BD26</f>
        <v>1857695.7973314403</v>
      </c>
      <c r="BJ16" s="136">
        <f>+'Table 2'!BE26</f>
        <v>1755894.9576859602</v>
      </c>
      <c r="BK16" s="136">
        <f>+'Table 2'!BF26</f>
        <v>1786521.7530732499</v>
      </c>
      <c r="BL16" s="136">
        <f>+'Table 2'!BG27</f>
        <v>1610696.9527907702</v>
      </c>
      <c r="BM16" s="136">
        <f>+'Table 2'!BH27</f>
        <v>1553485.7343080398</v>
      </c>
      <c r="BN16" s="136">
        <f>+'Table 2'!BI27</f>
        <v>1518203.9429436701</v>
      </c>
      <c r="BO16" s="136">
        <v>1554377.0936760402</v>
      </c>
      <c r="BP16" s="136">
        <v>1656363.8550904999</v>
      </c>
      <c r="BQ16" s="136">
        <v>1670758.07853094</v>
      </c>
      <c r="BR16" s="136">
        <v>1490020.5141721203</v>
      </c>
      <c r="BS16" s="136">
        <v>1565378.0158083702</v>
      </c>
      <c r="BT16" s="136">
        <v>1603208.96080576</v>
      </c>
      <c r="BU16" s="136"/>
    </row>
    <row r="17" spans="3:73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</row>
    <row r="18" spans="3:73">
      <c r="C18" s="68"/>
      <c r="D18" s="117"/>
      <c r="E18" s="118" t="s">
        <v>265</v>
      </c>
      <c r="F18" s="117"/>
      <c r="G18" s="139">
        <f>+'Table 7'!EE9</f>
        <v>10.25</v>
      </c>
      <c r="H18" s="139">
        <f>+'Table 7'!EF9</f>
        <v>10.25</v>
      </c>
      <c r="I18" s="139">
        <f>+'Table 7'!EG9</f>
        <v>10.25</v>
      </c>
      <c r="J18" s="139">
        <f>+'Table 7'!EH9</f>
        <v>10.25</v>
      </c>
      <c r="K18" s="139">
        <f>+'Table 7'!EI9</f>
        <v>10.25</v>
      </c>
      <c r="L18" s="139">
        <f>+'Table 7'!EJ9</f>
        <v>10.25</v>
      </c>
      <c r="M18" s="139">
        <f>+'Table 7'!EK9</f>
        <v>10.25</v>
      </c>
      <c r="N18" s="139">
        <f>+'Table 7'!EL9</f>
        <v>10.25</v>
      </c>
      <c r="O18" s="139">
        <f>+'Table 7'!EM9</f>
        <v>10.25</v>
      </c>
      <c r="P18" s="139">
        <f>+'Table 7'!EN9</f>
        <v>10.25</v>
      </c>
      <c r="Q18" s="139">
        <f>+'Table 7'!EO9</f>
        <v>10.25</v>
      </c>
      <c r="R18" s="139">
        <f>+'Table 7'!EP9</f>
        <v>10.25</v>
      </c>
      <c r="S18" s="139">
        <f>+'Table 7'!EQ9</f>
        <v>10</v>
      </c>
      <c r="T18" s="139">
        <f>+'Table 7'!ER9</f>
        <v>10</v>
      </c>
      <c r="U18" s="139">
        <f>+'Table 7'!ES9</f>
        <v>10</v>
      </c>
      <c r="V18" s="139">
        <f>+'Table 7'!ET9</f>
        <v>10</v>
      </c>
      <c r="W18" s="139">
        <f>+'Table 7'!EU9</f>
        <v>10</v>
      </c>
      <c r="X18" s="139">
        <f>+'Table 7'!EV9</f>
        <v>10</v>
      </c>
      <c r="Y18" s="139">
        <f>+'Table 7'!EW9</f>
        <v>10</v>
      </c>
      <c r="Z18" s="139">
        <f>+'Table 7'!EX9</f>
        <v>10</v>
      </c>
      <c r="AA18" s="139">
        <f>+'Table 7'!EY9</f>
        <v>9.75</v>
      </c>
      <c r="AB18" s="139">
        <f>+'Table 7'!EZ9</f>
        <v>9.75</v>
      </c>
      <c r="AC18" s="139">
        <f>+'Table 7'!FA9</f>
        <v>9.25</v>
      </c>
      <c r="AD18" s="139">
        <f>+'Table 7'!FB9</f>
        <v>9.25</v>
      </c>
      <c r="AE18" s="139">
        <f>+'Table 7'!FC9</f>
        <v>9.25</v>
      </c>
      <c r="AF18" s="139">
        <f>+'Table 7'!FD9</f>
        <v>9.25</v>
      </c>
      <c r="AG18" s="139">
        <f>+'Table 7'!FE9</f>
        <v>9.25</v>
      </c>
      <c r="AH18" s="139">
        <f>+'Table 7'!FF9</f>
        <v>9.25</v>
      </c>
      <c r="AI18" s="139">
        <f>+'Table 7'!FG9</f>
        <v>9.25</v>
      </c>
      <c r="AJ18" s="139">
        <f>+'Table 7'!FH9</f>
        <v>9.25</v>
      </c>
      <c r="AK18" s="139">
        <f>+'Table 7'!FI9</f>
        <v>8.75</v>
      </c>
      <c r="AL18" s="139">
        <f>+'Table 7'!FJ9</f>
        <v>8.75</v>
      </c>
      <c r="AM18" s="139">
        <f>+'Table 7'!FK9</f>
        <v>8.75</v>
      </c>
      <c r="AN18" s="139">
        <f>+'Table 7'!FL9</f>
        <v>8.75</v>
      </c>
      <c r="AO18" s="139">
        <f>+'Table 7'!FM9</f>
        <v>9</v>
      </c>
      <c r="AP18" s="139">
        <f>+'Table 7'!FN9</f>
        <v>9</v>
      </c>
      <c r="AQ18" s="139">
        <f>+'Table 7'!FO9</f>
        <v>9</v>
      </c>
      <c r="AR18" s="139">
        <f>+'Table 7'!FP9</f>
        <v>9</v>
      </c>
      <c r="AS18" s="139">
        <f>+'Table 7'!FQ9</f>
        <v>9.25</v>
      </c>
      <c r="AT18" s="139">
        <f>+'Table 7'!FR9</f>
        <v>9.25</v>
      </c>
      <c r="AU18" s="139">
        <f>+'Table 7'!FS9</f>
        <v>9.25</v>
      </c>
      <c r="AV18" s="139">
        <f>+'Table 7'!FT9</f>
        <v>9.75</v>
      </c>
      <c r="AW18" s="139">
        <f>+'Table 7'!FU9</f>
        <v>10.25</v>
      </c>
      <c r="AX18" s="139">
        <f>+'Table 7'!FV9</f>
        <v>10.5</v>
      </c>
      <c r="AY18" s="139">
        <f>+'Table 7'!FW9</f>
        <v>10.5</v>
      </c>
      <c r="AZ18" s="139">
        <f>+'Table 7'!FX9</f>
        <v>10.5</v>
      </c>
      <c r="BA18" s="139">
        <f>+'Table 7'!FY9</f>
        <v>10.5</v>
      </c>
      <c r="BB18" s="139">
        <f>+'Table 7'!FZ9</f>
        <v>11</v>
      </c>
      <c r="BC18" s="139">
        <f>+'Table 7'!GA9</f>
        <v>12</v>
      </c>
      <c r="BD18" s="139">
        <f>+'Table 7'!GB9</f>
        <v>12</v>
      </c>
      <c r="BE18" s="139">
        <f>+'Table 7'!GC9</f>
        <v>12</v>
      </c>
      <c r="BF18" s="139">
        <f>+'Table 7'!GD9</f>
        <v>12</v>
      </c>
      <c r="BG18" s="139">
        <f>+'Table 7'!GE9</f>
        <v>12</v>
      </c>
      <c r="BH18" s="139">
        <f>+'Table 7'!GF9</f>
        <v>16</v>
      </c>
      <c r="BI18" s="139">
        <f>+'Table 7'!GG9</f>
        <v>16</v>
      </c>
      <c r="BJ18" s="139">
        <f>+'Table 7'!GH9</f>
        <v>16</v>
      </c>
      <c r="BK18" s="139">
        <f>+'Table 7'!GI9</f>
        <v>16</v>
      </c>
      <c r="BL18" s="139">
        <f>+'Table 7'!GJ9</f>
        <v>16</v>
      </c>
      <c r="BM18" s="139">
        <f>+'Table 7'!GK9</f>
        <v>16</v>
      </c>
      <c r="BN18" s="139">
        <f>+'Table 7'!GL9</f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16</v>
      </c>
      <c r="BT18" s="139">
        <v>16</v>
      </c>
      <c r="BU18" s="139"/>
    </row>
    <row r="19" spans="3:73" ht="15.75">
      <c r="C19" s="68"/>
      <c r="D19" s="67"/>
      <c r="E19" s="116" t="s">
        <v>286</v>
      </c>
      <c r="F19" s="68"/>
      <c r="G19" s="139">
        <f>+'Table 7'!EE11</f>
        <v>12.5</v>
      </c>
      <c r="H19" s="139">
        <f>+'Table 7'!EF11</f>
        <v>12</v>
      </c>
      <c r="I19" s="139">
        <f>+'Table 7'!EG11</f>
        <v>12</v>
      </c>
      <c r="J19" s="139">
        <f>+'Table 7'!EH11</f>
        <v>12</v>
      </c>
      <c r="K19" s="139">
        <f>+'Table 7'!EI11</f>
        <v>11.9</v>
      </c>
      <c r="L19" s="139">
        <f>+'Table 7'!EJ11</f>
        <v>11.75</v>
      </c>
      <c r="M19" s="139">
        <f>+'Table 7'!EK11</f>
        <v>11.75</v>
      </c>
      <c r="N19" s="139">
        <f>+'Table 7'!EL11</f>
        <v>11.75</v>
      </c>
      <c r="O19" s="139">
        <f>+'Table 7'!EM11</f>
        <v>11.5</v>
      </c>
      <c r="P19" s="139">
        <f>+'Table 7'!EN11</f>
        <v>11.5</v>
      </c>
      <c r="Q19" s="139">
        <f>+'Table 7'!EO11</f>
        <v>11.5</v>
      </c>
      <c r="R19" s="139">
        <f>+'Table 7'!EP11</f>
        <v>11.5</v>
      </c>
      <c r="S19" s="139">
        <f>+'Table 7'!EQ11</f>
        <v>11.25</v>
      </c>
      <c r="T19" s="139">
        <f>+'Table 7'!ER11</f>
        <v>11.25</v>
      </c>
      <c r="U19" s="139">
        <f>+'Table 7'!ES11</f>
        <v>11.25</v>
      </c>
      <c r="V19" s="139">
        <f>+'Table 7'!ET11</f>
        <v>11.25</v>
      </c>
      <c r="W19" s="139">
        <f>+'Table 7'!EU11</f>
        <v>11.25</v>
      </c>
      <c r="X19" s="139">
        <f>+'Table 7'!EV11</f>
        <v>11.25</v>
      </c>
      <c r="Y19" s="139">
        <f>+'Table 7'!EW11</f>
        <v>11.25</v>
      </c>
      <c r="Z19" s="139">
        <f>+'Table 7'!EX11</f>
        <v>11.25</v>
      </c>
      <c r="AA19" s="139">
        <f>+'Table 7'!EY11</f>
        <v>11</v>
      </c>
      <c r="AB19" s="139">
        <f>+'Table 7'!EZ11</f>
        <v>11</v>
      </c>
      <c r="AC19" s="139">
        <f>+'Table 7'!FA11</f>
        <v>10.25</v>
      </c>
      <c r="AD19" s="139">
        <f>+'Table 7'!FB11</f>
        <v>10.25</v>
      </c>
      <c r="AE19" s="139">
        <f>+'Table 7'!FC11</f>
        <v>10.25</v>
      </c>
      <c r="AF19" s="139">
        <f>+'Table 7'!FD11</f>
        <v>10.25</v>
      </c>
      <c r="AG19" s="139">
        <f>+'Table 7'!FE11</f>
        <v>10</v>
      </c>
      <c r="AH19" s="139">
        <f>+'Table 7'!FF11</f>
        <v>10</v>
      </c>
      <c r="AI19" s="139">
        <f>+'Table 7'!FG11</f>
        <v>10</v>
      </c>
      <c r="AJ19" s="139">
        <f>+'Table 7'!FH11</f>
        <v>10</v>
      </c>
      <c r="AK19" s="139">
        <f>+'Table 7'!FI11</f>
        <v>9.75</v>
      </c>
      <c r="AL19" s="139">
        <f>+'Table 7'!FJ11</f>
        <v>9.75</v>
      </c>
      <c r="AM19" s="139">
        <f>+'Table 7'!FK11</f>
        <v>9.75</v>
      </c>
      <c r="AN19" s="139">
        <f>+'Table 7'!FL11</f>
        <v>9.75</v>
      </c>
      <c r="AO19" s="139">
        <f>+'Table 7'!FM11</f>
        <v>9.75</v>
      </c>
      <c r="AP19" s="139">
        <f>+'Table 7'!FN11</f>
        <v>9.75</v>
      </c>
      <c r="AQ19" s="139">
        <f>+'Table 7'!FO11</f>
        <v>9.75</v>
      </c>
      <c r="AR19" s="139">
        <f>+'Table 7'!FP11</f>
        <v>9.75</v>
      </c>
      <c r="AS19" s="139">
        <f>+'Table 7'!FQ11</f>
        <v>10</v>
      </c>
      <c r="AT19" s="139">
        <f>+'Table 7'!FR11</f>
        <v>10</v>
      </c>
      <c r="AU19" s="139">
        <f>+'Table 7'!FS11</f>
        <v>10</v>
      </c>
      <c r="AV19" s="139">
        <f>+'Table 7'!FT11</f>
        <v>10.5</v>
      </c>
      <c r="AW19" s="139">
        <f>+'Table 7'!FU11</f>
        <v>11</v>
      </c>
      <c r="AX19" s="139">
        <f>+'Table 7'!FV11</f>
        <v>12</v>
      </c>
      <c r="AY19" s="139">
        <f>+'Table 7'!FW11</f>
        <v>12</v>
      </c>
      <c r="AZ19" s="139">
        <f>+'Table 7'!FX11</f>
        <v>12.5</v>
      </c>
      <c r="BA19" s="139">
        <f>+'Table 7'!FY11</f>
        <v>12.5</v>
      </c>
      <c r="BB19" s="139">
        <f>+'Table 7'!FZ11</f>
        <v>0</v>
      </c>
      <c r="BC19" s="139">
        <f>+'Table 7'!GA11</f>
        <v>0</v>
      </c>
      <c r="BD19" s="139">
        <f>+'Table 7'!GB11</f>
        <v>0</v>
      </c>
      <c r="BE19" s="139">
        <f>+'Table 7'!GC11</f>
        <v>0</v>
      </c>
      <c r="BF19" s="139">
        <f>+'Table 7'!GD11</f>
        <v>0</v>
      </c>
      <c r="BG19" s="139">
        <f>+'Table 7'!GE11</f>
        <v>0</v>
      </c>
      <c r="BH19" s="139">
        <f>+'Table 7'!GF11</f>
        <v>0</v>
      </c>
      <c r="BI19" s="139">
        <f>+'Table 7'!GG11</f>
        <v>0</v>
      </c>
      <c r="BJ19" s="139">
        <f>+'Table 7'!GH11</f>
        <v>0</v>
      </c>
      <c r="BK19" s="139">
        <f>+'Table 7'!GI11</f>
        <v>0</v>
      </c>
      <c r="BL19" s="139">
        <f>+'Table 7'!GJ11</f>
        <v>0</v>
      </c>
      <c r="BM19" s="139">
        <f>+'Table 7'!GK11</f>
        <v>0</v>
      </c>
      <c r="BN19" s="139">
        <f>+'Table 7'!GL11</f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/>
    </row>
    <row r="20" spans="3:73">
      <c r="C20" s="68"/>
      <c r="D20" s="69"/>
      <c r="E20" s="116" t="s">
        <v>287</v>
      </c>
      <c r="F20" s="68"/>
      <c r="G20" s="139">
        <f>+'Table 7'!EE12</f>
        <v>2</v>
      </c>
      <c r="H20" s="139">
        <f>+'Table 7'!EF12</f>
        <v>2</v>
      </c>
      <c r="I20" s="139">
        <f>+'Table 7'!EG12</f>
        <v>2</v>
      </c>
      <c r="J20" s="139">
        <f>+'Table 7'!EH12</f>
        <v>2</v>
      </c>
      <c r="K20" s="139">
        <f>+'Table 7'!EI12</f>
        <v>1.5</v>
      </c>
      <c r="L20" s="139">
        <f>+'Table 7'!EJ12</f>
        <v>1.5</v>
      </c>
      <c r="M20" s="139">
        <f>+'Table 7'!EK12</f>
        <v>1.5</v>
      </c>
      <c r="N20" s="139">
        <f>+'Table 7'!EL12</f>
        <v>1.5</v>
      </c>
      <c r="O20" s="139">
        <f>+'Table 7'!EM12</f>
        <v>1.5</v>
      </c>
      <c r="P20" s="139">
        <f>+'Table 7'!EN12</f>
        <v>1.5</v>
      </c>
      <c r="Q20" s="139">
        <f>+'Table 7'!EO12</f>
        <v>1.5</v>
      </c>
      <c r="R20" s="139">
        <f>+'Table 7'!EP12</f>
        <v>1.5</v>
      </c>
      <c r="S20" s="139">
        <f>+'Table 7'!EQ12</f>
        <v>1.25</v>
      </c>
      <c r="T20" s="139">
        <f>+'Table 7'!ER12</f>
        <v>1.25</v>
      </c>
      <c r="U20" s="139">
        <f>+'Table 7'!ES12</f>
        <v>1.25</v>
      </c>
      <c r="V20" s="139">
        <f>+'Table 7'!ET12</f>
        <v>1</v>
      </c>
      <c r="W20" s="139">
        <f>+'Table 7'!EU12</f>
        <v>1</v>
      </c>
      <c r="X20" s="139">
        <f>+'Table 7'!EV12</f>
        <v>1</v>
      </c>
      <c r="Y20" s="139">
        <f>+'Table 7'!EW12</f>
        <v>1</v>
      </c>
      <c r="Z20" s="139">
        <f>+'Table 7'!EX12</f>
        <v>1</v>
      </c>
      <c r="AA20" s="139">
        <f>+'Table 7'!EY12</f>
        <v>0.75</v>
      </c>
      <c r="AB20" s="139">
        <f>+'Table 7'!EZ12</f>
        <v>0.75</v>
      </c>
      <c r="AC20" s="139">
        <f>+'Table 7'!FA12</f>
        <v>0.75</v>
      </c>
      <c r="AD20" s="139">
        <f>+'Table 7'!FB12</f>
        <v>0.75</v>
      </c>
      <c r="AE20" s="139">
        <f>+'Table 7'!FC12</f>
        <v>0.75</v>
      </c>
      <c r="AF20" s="139">
        <f>+'Table 7'!FD12</f>
        <v>1.25</v>
      </c>
      <c r="AG20" s="139">
        <f>+'Table 7'!FE12</f>
        <v>1.5</v>
      </c>
      <c r="AH20" s="139">
        <f>+'Table 7'!FF12</f>
        <v>1.5</v>
      </c>
      <c r="AI20" s="139">
        <f>+'Table 7'!FG12</f>
        <v>1.75</v>
      </c>
      <c r="AJ20" s="139">
        <f>+'Table 7'!FH12</f>
        <v>1.75</v>
      </c>
      <c r="AK20" s="139">
        <f>+'Table 7'!FI12</f>
        <v>1.75</v>
      </c>
      <c r="AL20" s="139">
        <f>+'Table 7'!FJ12</f>
        <v>1.75</v>
      </c>
      <c r="AM20" s="139">
        <f>+'Table 7'!FK12</f>
        <v>1.75</v>
      </c>
      <c r="AN20" s="139">
        <f>+'Table 7'!FL12</f>
        <v>1.75</v>
      </c>
      <c r="AO20" s="139">
        <f>+'Table 7'!FM12</f>
        <v>1.75</v>
      </c>
      <c r="AP20" s="139">
        <f>+'Table 7'!FN12</f>
        <v>1.75</v>
      </c>
      <c r="AQ20" s="139">
        <f>+'Table 7'!FO12</f>
        <v>1.75</v>
      </c>
      <c r="AR20" s="139">
        <f>+'Table 7'!FP12</f>
        <v>1.75</v>
      </c>
      <c r="AS20" s="139">
        <f>+'Table 7'!FQ12</f>
        <v>0</v>
      </c>
      <c r="AT20" s="139">
        <f>+'Table 7'!FR12</f>
        <v>0</v>
      </c>
      <c r="AU20" s="139">
        <f>+'Table 7'!FS12</f>
        <v>0</v>
      </c>
      <c r="AV20" s="139">
        <f>+'Table 7'!FT12</f>
        <v>0</v>
      </c>
      <c r="AW20" s="139">
        <f>+'Table 7'!FU12</f>
        <v>0</v>
      </c>
      <c r="AX20" s="139">
        <f>+'Table 7'!FV12</f>
        <v>0</v>
      </c>
      <c r="AY20" s="139">
        <f>+'Table 7'!FW12</f>
        <v>1.75</v>
      </c>
      <c r="AZ20" s="139">
        <f>+'Table 7'!FX12</f>
        <v>1.75</v>
      </c>
      <c r="BA20" s="139">
        <f>+'Table 7'!FY12</f>
        <v>1.75</v>
      </c>
      <c r="BB20" s="139">
        <f>+'Table 7'!FZ12</f>
        <v>13</v>
      </c>
      <c r="BC20" s="139">
        <f>+'Table 7'!GA12</f>
        <v>14</v>
      </c>
      <c r="BD20" s="139">
        <f>+'Table 7'!GB12</f>
        <v>14</v>
      </c>
      <c r="BE20" s="139">
        <f>+'Table 7'!GC12</f>
        <v>14</v>
      </c>
      <c r="BF20" s="139">
        <f>+'Table 7'!GD12</f>
        <v>14</v>
      </c>
      <c r="BG20" s="139">
        <f>+'Table 7'!GE12</f>
        <v>16</v>
      </c>
      <c r="BH20" s="139">
        <f>+'Table 7'!GF12</f>
        <v>20</v>
      </c>
      <c r="BI20" s="139">
        <f>+'Table 7'!GG12</f>
        <v>20</v>
      </c>
      <c r="BJ20" s="139">
        <f>+'Table 7'!GH12</f>
        <v>20</v>
      </c>
      <c r="BK20" s="139">
        <f>+'Table 7'!GI12</f>
        <v>20</v>
      </c>
      <c r="BL20" s="139">
        <f>+'Table 7'!GJ12</f>
        <v>20</v>
      </c>
      <c r="BM20" s="139">
        <f>+'Table 7'!GK12</f>
        <v>20</v>
      </c>
      <c r="BN20" s="139">
        <f>+'Table 7'!GL12</f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20</v>
      </c>
      <c r="BT20" s="139">
        <v>20</v>
      </c>
      <c r="BU20" s="139"/>
    </row>
    <row r="21" spans="3:73">
      <c r="C21" s="68"/>
      <c r="D21" s="69"/>
      <c r="E21" s="116" t="s">
        <v>288</v>
      </c>
      <c r="F21" s="68"/>
      <c r="G21" s="138">
        <f>+'Table 7'!ED59</f>
        <v>6.3927272727272726</v>
      </c>
      <c r="H21" s="138">
        <f>+'Table 7'!EE59</f>
        <v>6.370000000000001</v>
      </c>
      <c r="I21" s="138">
        <f>+'Table 7'!EF59</f>
        <v>6.419999999999999</v>
      </c>
      <c r="J21" s="138">
        <f>+'Table 7'!EG59</f>
        <v>6.5</v>
      </c>
      <c r="K21" s="138">
        <f>+'Table 7'!EH59</f>
        <v>6.23</v>
      </c>
      <c r="L21" s="138">
        <f>+'Table 7'!EI59</f>
        <v>5.64</v>
      </c>
      <c r="M21" s="138">
        <f>+'Table 7'!EJ59</f>
        <v>5.3900000000000006</v>
      </c>
      <c r="N21" s="138">
        <f>+'Table 7'!EK59</f>
        <v>5.2</v>
      </c>
      <c r="O21" s="138">
        <f>+'Table 7'!EL59</f>
        <v>5.21</v>
      </c>
      <c r="P21" s="138">
        <f>+'Table 7'!EM59</f>
        <v>5.4</v>
      </c>
      <c r="Q21" s="138">
        <f>+'Table 7'!EN59</f>
        <v>5.56</v>
      </c>
      <c r="R21" s="138">
        <f>+'Table 7'!EO59</f>
        <v>6.25</v>
      </c>
      <c r="S21" s="138">
        <f>+'Table 7'!EP59</f>
        <v>6.2</v>
      </c>
      <c r="T21" s="138">
        <f>+'Table 7'!EQ59</f>
        <v>6.2</v>
      </c>
      <c r="U21" s="138">
        <f>+'Table 7'!ER59</f>
        <v>6.1616666666666671</v>
      </c>
      <c r="V21" s="138">
        <f>+'Table 7'!ES59</f>
        <v>6.16</v>
      </c>
      <c r="W21" s="138">
        <f>+'Table 7'!ET59</f>
        <v>6.17</v>
      </c>
      <c r="X21" s="138">
        <f>+'Table 7'!EU59</f>
        <v>6.1400000000000006</v>
      </c>
      <c r="Y21" s="138">
        <f>+'Table 7'!EV59</f>
        <v>6.13</v>
      </c>
      <c r="Z21" s="138">
        <f>+'Table 7'!EW59</f>
        <v>5.94</v>
      </c>
      <c r="AA21" s="138">
        <f>+'Table 7'!EX59</f>
        <v>5.5100000000000007</v>
      </c>
      <c r="AB21" s="138">
        <f>+'Table 7'!EY59</f>
        <v>5.53</v>
      </c>
      <c r="AC21" s="138">
        <f>+'Table 7'!EZ59</f>
        <v>5.38</v>
      </c>
      <c r="AD21" s="138">
        <f>+'Table 7'!FA59</f>
        <v>5.2</v>
      </c>
      <c r="AE21" s="138">
        <f>+'Table 7'!FB59</f>
        <v>4.71</v>
      </c>
      <c r="AF21" s="138">
        <f>+'Table 7'!FC59</f>
        <v>4.1500000000000004</v>
      </c>
      <c r="AG21" s="138">
        <f>+'Table 7'!FD59</f>
        <v>3.5700000000000003</v>
      </c>
      <c r="AH21" s="138">
        <f>+'Table 7'!FE59</f>
        <v>3.15</v>
      </c>
      <c r="AI21" s="138">
        <f>+'Table 7'!FF59</f>
        <v>3.06</v>
      </c>
      <c r="AJ21" s="138">
        <f>+'Table 7'!FG59</f>
        <v>2.96</v>
      </c>
      <c r="AK21" s="138">
        <f>+'Table 7'!FH59</f>
        <v>2.94</v>
      </c>
      <c r="AL21" s="138">
        <f>+'Table 7'!FI59</f>
        <v>3.3099999999999996</v>
      </c>
      <c r="AM21" s="138">
        <f>+'Table 7'!FJ59</f>
        <v>3.63</v>
      </c>
      <c r="AN21" s="138">
        <f>+'Table 7'!FK59</f>
        <v>3.8600000000000003</v>
      </c>
      <c r="AO21" s="138">
        <f>+'Table 7'!FL59</f>
        <v>4.1399999999999997</v>
      </c>
      <c r="AP21" s="138">
        <f>+'Table 7'!FM59</f>
        <v>4.79</v>
      </c>
      <c r="AQ21" s="138">
        <f>+'Table 7'!FN59</f>
        <v>6.1429999999999998</v>
      </c>
      <c r="AR21" s="138">
        <f>+'Table 7'!FO59</f>
        <v>6.16</v>
      </c>
      <c r="AS21" s="138">
        <f>+'Table 7'!FP59</f>
        <v>6.1899999999999995</v>
      </c>
      <c r="AT21" s="138">
        <f>+'Table 7'!FQ59</f>
        <v>6.21</v>
      </c>
      <c r="AU21" s="138">
        <f>+'Table 7'!FR59</f>
        <v>6.25</v>
      </c>
      <c r="AV21" s="138">
        <f>+'Table 7'!FS59</f>
        <v>6.25</v>
      </c>
      <c r="AW21" s="138">
        <f>+'Table 7'!FT59</f>
        <v>11.29</v>
      </c>
      <c r="AX21" s="138">
        <f>+'Table 7'!FU59</f>
        <v>12.77</v>
      </c>
      <c r="AY21" s="138">
        <f>+'Table 7'!FV59</f>
        <v>13.26</v>
      </c>
      <c r="AZ21" s="138">
        <f>+'Table 7'!FW59</f>
        <v>11.81</v>
      </c>
      <c r="BA21" s="138">
        <f>+'Table 7'!FX59</f>
        <v>11.66</v>
      </c>
      <c r="BB21" s="138">
        <f>+'Table 7'!FY59</f>
        <v>11.53</v>
      </c>
      <c r="BC21" s="138">
        <f>+'Table 7'!FZ59</f>
        <v>11.31</v>
      </c>
      <c r="BD21" s="138">
        <f>+'Table 7'!GA59</f>
        <v>11.3</v>
      </c>
      <c r="BE21" s="138">
        <f>+'Table 7'!GB59</f>
        <v>11.3</v>
      </c>
      <c r="BF21" s="138">
        <f>+'Table 7'!GC59</f>
        <v>11.01</v>
      </c>
      <c r="BG21" s="138">
        <f>+'Table 7'!GD59</f>
        <v>14</v>
      </c>
      <c r="BH21" s="138">
        <f>+'Table 7'!GE59</f>
        <v>13.92</v>
      </c>
      <c r="BI21" s="138">
        <f>+'Table 7'!GF59</f>
        <v>13.92</v>
      </c>
      <c r="BJ21" s="138">
        <f>+'Table 7'!GG59</f>
        <v>13.92</v>
      </c>
      <c r="BK21" s="138">
        <f>+'Table 7'!GH59</f>
        <v>13.93</v>
      </c>
      <c r="BL21" s="138">
        <f>+'Table 7'!GI59</f>
        <v>14.26</v>
      </c>
      <c r="BM21" s="138">
        <f>+'Table 7'!GJ59</f>
        <v>22.65</v>
      </c>
      <c r="BN21" s="138">
        <f>+'Table 7'!GK59</f>
        <v>23.35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/>
    </row>
    <row r="22" spans="3:73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</row>
    <row r="23" spans="3:73">
      <c r="C23" s="68"/>
      <c r="D23" s="69"/>
      <c r="E23" s="62" t="s">
        <v>20</v>
      </c>
      <c r="F23" s="68"/>
      <c r="G23" s="138">
        <f>+'Table 12'!DS71</f>
        <v>11.375530889330165</v>
      </c>
      <c r="H23" s="138">
        <f>+'Table 12'!DT71</f>
        <v>11.480019174812295</v>
      </c>
      <c r="I23" s="138">
        <f>+'Table 12'!DU71</f>
        <v>11.323834622809258</v>
      </c>
      <c r="J23" s="138">
        <f>+'Table 12'!DV71</f>
        <v>11.122229837815967</v>
      </c>
      <c r="K23" s="138">
        <f>+'Table 12'!DW71</f>
        <v>10.8803006408843</v>
      </c>
      <c r="L23" s="138">
        <f>+'Table 12'!DX71</f>
        <v>10.51935539382538</v>
      </c>
      <c r="M23" s="138">
        <f>+'Table 12'!DY71</f>
        <v>10.115793384376914</v>
      </c>
      <c r="N23" s="138">
        <f>+'Table 12'!DZ71</f>
        <v>10.022807991334236</v>
      </c>
      <c r="O23" s="138">
        <f>+'Table 12'!EA71</f>
        <v>9.8850351683387849</v>
      </c>
      <c r="P23" s="138">
        <f>+'Table 12'!EB71</f>
        <v>9.660837339740036</v>
      </c>
      <c r="Q23" s="138">
        <f>+'Table 12'!EC71</f>
        <v>9.772870714635884</v>
      </c>
      <c r="R23" s="138">
        <f>+'Table 12'!ED71</f>
        <v>9.8465903755692743</v>
      </c>
      <c r="S23" s="138">
        <f>+'Table 12'!EE71</f>
        <v>9.0423596130108095</v>
      </c>
      <c r="T23" s="138">
        <f>+'Table 12'!EF71</f>
        <v>8.91693182464941</v>
      </c>
      <c r="U23" s="138">
        <f>+'Table 12'!EG71</f>
        <v>9.060005925506708</v>
      </c>
      <c r="V23" s="138">
        <f>+'Table 12'!EH71</f>
        <v>9.1259880041651531</v>
      </c>
      <c r="W23" s="138">
        <f>+'Table 12'!EI71</f>
        <v>9.0163558776475519</v>
      </c>
      <c r="X23" s="138">
        <f>+'Table 12'!EJ71</f>
        <v>9.2592147207291919</v>
      </c>
      <c r="Y23" s="138">
        <f>+'Table 12'!EK71</f>
        <v>9.1996896399627595</v>
      </c>
      <c r="Z23" s="138">
        <f>+'Table 12'!EL71</f>
        <v>9.0519131968467512</v>
      </c>
      <c r="AA23" s="138">
        <f>+'Table 12'!EM71</f>
        <v>8.9818667758660098</v>
      </c>
      <c r="AB23" s="138">
        <f>+'Table 12'!EN71</f>
        <v>8.9327071787534962</v>
      </c>
      <c r="AC23" s="138">
        <f>+'Table 12'!EO71</f>
        <v>8.3913940649066543</v>
      </c>
      <c r="AD23" s="138">
        <f>+'Table 12'!EP71</f>
        <v>7.9490481130634949</v>
      </c>
      <c r="AE23" s="138">
        <f>+'Table 12'!EQ71</f>
        <v>7.6886871501600229</v>
      </c>
      <c r="AF23" s="138">
        <f>+'Table 12'!ER71</f>
        <v>7.8421100787115172</v>
      </c>
      <c r="AG23" s="138">
        <f>+'Table 12'!ES71</f>
        <v>7.4835183541583028</v>
      </c>
      <c r="AH23" s="138">
        <f>+'Table 12'!ET71</f>
        <v>7.3171033155522869</v>
      </c>
      <c r="AI23" s="138">
        <f>+'Table 12'!EU71</f>
        <v>7.2213228144130781</v>
      </c>
      <c r="AJ23" s="138">
        <f>+'Table 12'!EV71</f>
        <v>6.9529349109916039</v>
      </c>
      <c r="AK23" s="138">
        <f>+'Table 12'!EW71</f>
        <v>6.8920098331069157</v>
      </c>
      <c r="AL23" s="138">
        <f>+'Table 12'!EX71</f>
        <v>6.9824420220216954</v>
      </c>
      <c r="AM23" s="138">
        <f>+'Table 12'!EY71</f>
        <v>7.0519280562665765</v>
      </c>
      <c r="AN23" s="138">
        <f>+'Table 12'!EZ71</f>
        <v>7.1900614817151265</v>
      </c>
      <c r="AO23" s="138">
        <f>+'Table 12'!FA71</f>
        <v>7.4774155730275238</v>
      </c>
      <c r="AP23" s="138">
        <f>+'Table 12'!FB71</f>
        <v>7.4912212368670072</v>
      </c>
      <c r="AQ23" s="138">
        <f>+'Table 12'!FC71</f>
        <v>7.4754192051943669</v>
      </c>
      <c r="AR23" s="138">
        <f>+'Table 12'!FD71</f>
        <v>7.4406455521851322</v>
      </c>
      <c r="AS23" s="138">
        <f>+'Table 12'!FE71</f>
        <v>7.7347340297752698</v>
      </c>
      <c r="AT23" s="138">
        <f>+'Table 12'!FF71</f>
        <v>7.8673547357538176</v>
      </c>
      <c r="AU23" s="138">
        <f>+'Table 12'!FG71</f>
        <v>8.2331364041531074</v>
      </c>
      <c r="AV23" s="138">
        <f>+'Table 12'!FH71</f>
        <v>8.8645903552605496</v>
      </c>
      <c r="AW23" s="138">
        <f>+'Table 12'!FI71</f>
        <v>9.6080894364948257</v>
      </c>
      <c r="AX23" s="138">
        <f>+'Table 12'!FJ71</f>
        <v>10.414948452457562</v>
      </c>
      <c r="AY23" s="138">
        <f>+'Table 12'!FK71</f>
        <v>11.013539059248444</v>
      </c>
      <c r="AZ23" s="138">
        <f>+'Table 12'!FL71</f>
        <v>11.658194443193469</v>
      </c>
      <c r="BA23" s="138">
        <f>+'Table 12'!FM71</f>
        <v>12.403788168497787</v>
      </c>
      <c r="BB23" s="138">
        <f>+'Table 12'!FN71</f>
        <v>13.297132906607612</v>
      </c>
      <c r="BC23" s="138">
        <f>+'Table 12'!FO71</f>
        <v>14.273844748032861</v>
      </c>
      <c r="BD23" s="138">
        <f>+'Table 12'!FP71</f>
        <v>17.343981862927226</v>
      </c>
      <c r="BE23" s="138">
        <f>+'Table 12'!FQ71</f>
        <v>20.27627223772399</v>
      </c>
      <c r="BF23" s="138">
        <f>+'Table 12'!FR71</f>
        <v>23.624480404625594</v>
      </c>
      <c r="BG23" s="138">
        <f>+'Table 12'!FS71</f>
        <v>26.382740302989262</v>
      </c>
      <c r="BH23" s="138">
        <f>+'Table 12'!FT71</f>
        <v>29.006618354293966</v>
      </c>
      <c r="BI23" s="138">
        <f>+'Table 12'!FU71</f>
        <v>31.395947669333822</v>
      </c>
      <c r="BJ23" s="138">
        <f>+'Table 12'!FV71</f>
        <v>29.646450156259128</v>
      </c>
      <c r="BK23" s="138">
        <f>+'Table 12'!FW71</f>
        <v>38.197451336633634</v>
      </c>
      <c r="BL23" s="138">
        <f>+'Table 12'!FX71</f>
        <v>39.455317564851057</v>
      </c>
      <c r="BM23" s="138">
        <f>+'Table 12'!FY71</f>
        <v>40.06074765590715</v>
      </c>
      <c r="BN23" s="138">
        <f>+'Table 12'!FZ71</f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34.087673180518777</v>
      </c>
      <c r="BU23" s="138"/>
    </row>
    <row r="24" spans="3:73">
      <c r="C24" s="68"/>
      <c r="D24" s="69"/>
      <c r="E24" s="62" t="s">
        <v>24</v>
      </c>
      <c r="F24" s="68"/>
      <c r="G24" s="138">
        <f>+'Table 12'!DS72</f>
        <v>14.009542995359524</v>
      </c>
      <c r="H24" s="138">
        <f>+'Table 12'!DT72</f>
        <v>14.183917381347722</v>
      </c>
      <c r="I24" s="138">
        <f>+'Table 12'!DU72</f>
        <v>13.832581401904021</v>
      </c>
      <c r="J24" s="138">
        <f>+'Table 12'!DV72</f>
        <v>13.788220375584203</v>
      </c>
      <c r="K24" s="138">
        <f>+'Table 12'!DW72</f>
        <v>13.172470918188917</v>
      </c>
      <c r="L24" s="138">
        <f>+'Table 12'!DX72</f>
        <v>12.649946383061049</v>
      </c>
      <c r="M24" s="138">
        <f>+'Table 12'!DY72</f>
        <v>12.764347779117081</v>
      </c>
      <c r="N24" s="138">
        <f>+'Table 12'!DZ72</f>
        <v>12.65071968890612</v>
      </c>
      <c r="O24" s="138">
        <f>+'Table 12'!EA72</f>
        <v>12.63404443690337</v>
      </c>
      <c r="P24" s="138">
        <f>+'Table 12'!EB72</f>
        <v>12.379404032465246</v>
      </c>
      <c r="Q24" s="138">
        <f>+'Table 12'!EC72</f>
        <v>12.284300921139636</v>
      </c>
      <c r="R24" s="138">
        <f>+'Table 12'!ED72</f>
        <v>12.149190631144124</v>
      </c>
      <c r="S24" s="138">
        <f>+'Table 12'!EE72</f>
        <v>10.784273142769063</v>
      </c>
      <c r="T24" s="138">
        <f>+'Table 12'!EF72</f>
        <v>10.612718911031237</v>
      </c>
      <c r="U24" s="138">
        <f>+'Table 12'!EG72</f>
        <v>11.008156635042887</v>
      </c>
      <c r="V24" s="138">
        <f>+'Table 12'!EH72</f>
        <v>11.129380671872568</v>
      </c>
      <c r="W24" s="138">
        <f>+'Table 12'!EI72</f>
        <v>10.953089764600099</v>
      </c>
      <c r="X24" s="138">
        <f>+'Table 12'!EJ72</f>
        <v>10.986078790298226</v>
      </c>
      <c r="Y24" s="138">
        <f>+'Table 12'!EK72</f>
        <v>10.887062661321956</v>
      </c>
      <c r="Z24" s="138">
        <f>+'Table 12'!EL72</f>
        <v>10.601327911154046</v>
      </c>
      <c r="AA24" s="138">
        <f>+'Table 12'!EM72</f>
        <v>10.3049861572986</v>
      </c>
      <c r="AB24" s="138">
        <f>+'Table 12'!EN72</f>
        <v>10.064026004835004</v>
      </c>
      <c r="AC24" s="138">
        <f>+'Table 12'!EO72</f>
        <v>9.6600612233471708</v>
      </c>
      <c r="AD24" s="138">
        <f>+'Table 12'!EP72</f>
        <v>9.2689225922126575</v>
      </c>
      <c r="AE24" s="138">
        <f>+'Table 12'!EQ72</f>
        <v>8.7721965877416874</v>
      </c>
      <c r="AF24" s="138">
        <f>+'Table 12'!ER72</f>
        <v>8.7721965877416874</v>
      </c>
      <c r="AG24" s="138">
        <f>+'Table 12'!ES72</f>
        <v>8.1479350201492551</v>
      </c>
      <c r="AH24" s="138">
        <f>+'Table 12'!ET72</f>
        <v>7.7189467812751822</v>
      </c>
      <c r="AI24" s="138">
        <f>+'Table 12'!EU72</f>
        <v>7.4729154231848893</v>
      </c>
      <c r="AJ24" s="138">
        <f>+'Table 12'!EV72</f>
        <v>7.0469849152162478</v>
      </c>
      <c r="AK24" s="138">
        <f>+'Table 12'!EW72</f>
        <v>6.632773940745218</v>
      </c>
      <c r="AL24" s="138">
        <f>+'Table 12'!EX72</f>
        <v>6.4102691461550343</v>
      </c>
      <c r="AM24" s="138">
        <f>+'Table 12'!EY72</f>
        <v>6.4632095785660759</v>
      </c>
      <c r="AN24" s="138">
        <f>+'Table 12'!EZ72</f>
        <v>6.4949928036368343</v>
      </c>
      <c r="AO24" s="138">
        <f>+'Table 12'!FA72</f>
        <v>6.5480070374100308</v>
      </c>
      <c r="AP24" s="138">
        <f>+'Table 12'!FB72</f>
        <v>6.4102796742315116</v>
      </c>
      <c r="AQ24" s="138">
        <f>+'Table 12'!FC72</f>
        <v>6.2623849144341159</v>
      </c>
      <c r="AR24" s="138">
        <f>+'Table 12'!FD72</f>
        <v>5.9354237300820012</v>
      </c>
      <c r="AS24" s="138">
        <f>+'Table 12'!FE72</f>
        <v>6.3782270537945163</v>
      </c>
      <c r="AT24" s="138">
        <f>+'Table 12'!FF72</f>
        <v>6.6430075870825389</v>
      </c>
      <c r="AU24" s="138">
        <f>+'Table 12'!FG72</f>
        <v>6.993283216660906</v>
      </c>
      <c r="AV24" s="138">
        <f>+'Table 12'!FH72</f>
        <v>7.5892867837685118</v>
      </c>
      <c r="AW24" s="138">
        <f>+'Table 12'!FI72</f>
        <v>8.4465719374240411</v>
      </c>
      <c r="AX24" s="138">
        <f>+'Table 12'!FJ72</f>
        <v>9.5803855442575969</v>
      </c>
      <c r="AY24" s="138">
        <f>+'Table 12'!FK72</f>
        <v>10.256067682869618</v>
      </c>
      <c r="AZ24" s="138">
        <f>+'Table 12'!FL72</f>
        <v>11.056773307705402</v>
      </c>
      <c r="BA24" s="138">
        <f>+'Table 12'!FM72</f>
        <v>11.839781874092537</v>
      </c>
      <c r="BB24" s="138">
        <f>+'Table 12'!FN72</f>
        <v>12.919875346990505</v>
      </c>
      <c r="BC24" s="138">
        <f>+'Table 12'!FO72</f>
        <v>13.916599654661322</v>
      </c>
      <c r="BD24" s="138">
        <f>+'Table 12'!FP72</f>
        <v>15.402369721841813</v>
      </c>
      <c r="BE24" s="138">
        <f>+'Table 12'!FQ72</f>
        <v>18.696312484962796</v>
      </c>
      <c r="BF24" s="138">
        <f>+'Table 12'!FR72</f>
        <v>22.103128882634305</v>
      </c>
      <c r="BG24" s="138">
        <f>+'Table 12'!FS72</f>
        <v>25.119366887770788</v>
      </c>
      <c r="BH24" s="138">
        <f>+'Table 12'!FT72</f>
        <v>29.129523666051305</v>
      </c>
      <c r="BI24" s="138">
        <f>+'Table 12'!FU72</f>
        <v>31.885647886591517</v>
      </c>
      <c r="BJ24" s="138">
        <f>+'Table 12'!FV72</f>
        <v>29.96220721973939</v>
      </c>
      <c r="BK24" s="138">
        <f>+'Table 12'!FW72</f>
        <v>41.988227096090782</v>
      </c>
      <c r="BL24" s="138">
        <f>+'Table 12'!FX72</f>
        <v>43.250344670278281</v>
      </c>
      <c r="BM24" s="138">
        <f>+'Table 12'!FY72</f>
        <v>42.799485493804326</v>
      </c>
      <c r="BN24" s="138">
        <f>+'Table 12'!FZ72</f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32.807304625653309</v>
      </c>
      <c r="BU24" s="138"/>
    </row>
    <row r="25" spans="3:73">
      <c r="C25" s="68"/>
      <c r="D25" s="69"/>
      <c r="E25" s="62" t="s">
        <v>25</v>
      </c>
      <c r="F25" s="68"/>
      <c r="G25" s="138">
        <f>+'Table 12'!DS73</f>
        <v>9.3093741950619631</v>
      </c>
      <c r="H25" s="138">
        <f>+'Table 12'!DT73</f>
        <v>9.3380219517137579</v>
      </c>
      <c r="I25" s="138">
        <f>+'Table 12'!DU73</f>
        <v>9.3318961680542785</v>
      </c>
      <c r="J25" s="138">
        <f>+'Table 12'!DV73</f>
        <v>9.0121921057401249</v>
      </c>
      <c r="K25" s="138">
        <f>+'Table 12'!DW73</f>
        <v>9.0328392482342341</v>
      </c>
      <c r="L25" s="138">
        <f>+'Table 12'!DX73</f>
        <v>8.7742312304439061</v>
      </c>
      <c r="M25" s="138">
        <f>+'Table 12'!DY73</f>
        <v>7.9417884502821243</v>
      </c>
      <c r="N25" s="138">
        <f>+'Table 12'!DZ73</f>
        <v>7.8353915419426752</v>
      </c>
      <c r="O25" s="138">
        <f>+'Table 12'!EA73</f>
        <v>7.5804230591517934</v>
      </c>
      <c r="P25" s="138">
        <f>+'Table 12'!EB73</f>
        <v>7.3168031775185876</v>
      </c>
      <c r="Q25" s="138">
        <f>+'Table 12'!EC73</f>
        <v>7.6050581319899662</v>
      </c>
      <c r="R25" s="138">
        <f>+'Table 12'!ED73</f>
        <v>7.8389298309648314</v>
      </c>
      <c r="S25" s="138">
        <f>+'Table 12'!EE73</f>
        <v>7.4618226746174301</v>
      </c>
      <c r="T25" s="138">
        <f>+'Table 12'!EF73</f>
        <v>7.3665702728019165</v>
      </c>
      <c r="U25" s="138">
        <f>+'Table 12'!EG73</f>
        <v>7.3000384355843195</v>
      </c>
      <c r="V25" s="138">
        <f>+'Table 12'!EH73</f>
        <v>7.3169304308164511</v>
      </c>
      <c r="W25" s="138">
        <f>+'Table 12'!EI73</f>
        <v>7.2586169026590142</v>
      </c>
      <c r="X25" s="138">
        <f>+'Table 12'!EJ73</f>
        <v>7.6695165040279223</v>
      </c>
      <c r="Y25" s="138">
        <f>+'Table 12'!EK73</f>
        <v>7.6413738391640678</v>
      </c>
      <c r="Z25" s="138">
        <f>+'Table 12'!EL73</f>
        <v>7.6028033482800064</v>
      </c>
      <c r="AA25" s="138">
        <f>+'Table 12'!EM73</f>
        <v>7.7095935304848533</v>
      </c>
      <c r="AB25" s="138">
        <f>+'Table 12'!EN73</f>
        <v>7.8504131395075465</v>
      </c>
      <c r="AC25" s="138">
        <f>+'Table 12'!EO73</f>
        <v>7.149562507837774</v>
      </c>
      <c r="AD25" s="138">
        <f>+'Table 12'!EP73</f>
        <v>6.6472021938194317</v>
      </c>
      <c r="AE25" s="138">
        <f>+'Table 12'!EQ73</f>
        <v>6.5631455867757698</v>
      </c>
      <c r="AF25" s="138">
        <f>+'Table 12'!ER73</f>
        <v>6.8122983791442051</v>
      </c>
      <c r="AG25" s="138">
        <f>+'Table 12'!ES73</f>
        <v>6.6545298803262973</v>
      </c>
      <c r="AH25" s="138">
        <f>+'Table 12'!ET73</f>
        <v>6.6966028530386552</v>
      </c>
      <c r="AI25" s="138">
        <f>+'Table 12'!EU73</f>
        <v>6.7195587440553961</v>
      </c>
      <c r="AJ25" s="138">
        <f>+'Table 12'!EV73</f>
        <v>6.574921139096169</v>
      </c>
      <c r="AK25" s="138">
        <f>+'Table 12'!EW73</f>
        <v>6.7899502403700494</v>
      </c>
      <c r="AL25" s="138">
        <f>+'Table 12'!EX73</f>
        <v>7.1293512989783911</v>
      </c>
      <c r="AM25" s="138">
        <f>+'Table 12'!EY73</f>
        <v>7.1928222288591632</v>
      </c>
      <c r="AN25" s="138">
        <f>+'Table 12'!EZ73</f>
        <v>7.4026014846144133</v>
      </c>
      <c r="AO25" s="138">
        <f>+'Table 12'!FA73</f>
        <v>7.8882683963092752</v>
      </c>
      <c r="AP25" s="138">
        <f>+'Table 12'!FB73</f>
        <v>8.0137874469269601</v>
      </c>
      <c r="AQ25" s="138">
        <f>+'Table 12'!FC73</f>
        <v>8.0982362639417893</v>
      </c>
      <c r="AR25" s="138">
        <f>+'Table 12'!FD73</f>
        <v>8.3244172021702099</v>
      </c>
      <c r="AS25" s="138">
        <f>+'Table 12'!FE73</f>
        <v>8.4744987016317594</v>
      </c>
      <c r="AT25" s="138">
        <f>+'Table 12'!FF73</f>
        <v>8.4694838382744599</v>
      </c>
      <c r="AU25" s="138">
        <f>+'Table 12'!FG73</f>
        <v>8.8257770168903171</v>
      </c>
      <c r="AV25" s="138">
        <f>+'Table 12'!FH73</f>
        <v>9.5187276796946723</v>
      </c>
      <c r="AW25" s="138">
        <f>+'Table 12'!FI73</f>
        <v>10.161822050936415</v>
      </c>
      <c r="AX25" s="138">
        <f>+'Table 12'!FJ73</f>
        <v>10.69072174245364</v>
      </c>
      <c r="AY25" s="138">
        <f>+'Table 12'!FK73</f>
        <v>11.228476910637756</v>
      </c>
      <c r="AZ25" s="138">
        <f>+'Table 12'!FL73</f>
        <v>11.730824953381072</v>
      </c>
      <c r="BA25" s="138">
        <f>+'Table 12'!FM73</f>
        <v>12.398131697002238</v>
      </c>
      <c r="BB25" s="138">
        <f>+'Table 12'!FN73</f>
        <v>13.078536099947559</v>
      </c>
      <c r="BC25" s="138">
        <f>+'Table 12'!FO73</f>
        <v>14.006777309286729</v>
      </c>
      <c r="BD25" s="138">
        <f>+'Table 12'!FP73</f>
        <v>18.688084609278743</v>
      </c>
      <c r="BE25" s="138">
        <f>+'Table 12'!FQ73</f>
        <v>21.336286308071859</v>
      </c>
      <c r="BF25" s="138">
        <f>+'Table 12'!FR73</f>
        <v>24.534042592360535</v>
      </c>
      <c r="BG25" s="138">
        <f>+'Table 12'!FS73</f>
        <v>27.114763962880044</v>
      </c>
      <c r="BH25" s="138">
        <f>+'Table 12'!FT73</f>
        <v>28.421461822816287</v>
      </c>
      <c r="BI25" s="138">
        <f>+'Table 12'!FU73</f>
        <v>30.469581811216027</v>
      </c>
      <c r="BJ25" s="138">
        <f>+'Table 12'!FV73</f>
        <v>28.887117393874256</v>
      </c>
      <c r="BK25" s="138">
        <f>+'Table 12'!FW73</f>
        <v>33.79779360737907</v>
      </c>
      <c r="BL25" s="138">
        <f>+'Table 12'!FX73</f>
        <v>34.76006239519257</v>
      </c>
      <c r="BM25" s="138">
        <f>+'Table 12'!FY73</f>
        <v>35.967236393400846</v>
      </c>
      <c r="BN25" s="138">
        <f>+'Table 12'!FZ73</f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33.45264642136997</v>
      </c>
      <c r="BU25" s="138"/>
    </row>
    <row r="26" spans="3:73">
      <c r="C26" s="68"/>
      <c r="D26" s="69"/>
      <c r="E26" s="62" t="s">
        <v>26</v>
      </c>
      <c r="F26" s="68"/>
      <c r="G26" s="138">
        <f>+'Table 12'!DS74</f>
        <v>13.690473574416806</v>
      </c>
      <c r="H26" s="138">
        <f>+'Table 12'!DT74</f>
        <v>13.86164606102267</v>
      </c>
      <c r="I26" s="138">
        <f>+'Table 12'!DU74</f>
        <v>13.833718269616263</v>
      </c>
      <c r="J26" s="138">
        <f>+'Table 12'!DV74</f>
        <v>13.88892365046272</v>
      </c>
      <c r="K26" s="138">
        <f>+'Table 12'!DW74</f>
        <v>13.46435438869365</v>
      </c>
      <c r="L26" s="138">
        <f>+'Table 12'!DX74</f>
        <v>13.0116236678109</v>
      </c>
      <c r="M26" s="138">
        <f>+'Table 12'!DY74</f>
        <v>12.747130175769705</v>
      </c>
      <c r="N26" s="138">
        <f>+'Table 12'!DZ74</f>
        <v>12.591070691425303</v>
      </c>
      <c r="O26" s="138">
        <f>+'Table 12'!EA74</f>
        <v>12.379182553115633</v>
      </c>
      <c r="P26" s="138">
        <f>+'Table 12'!EB74</f>
        <v>12.070827013545625</v>
      </c>
      <c r="Q26" s="138">
        <f>+'Table 12'!EC74</f>
        <v>11.83867902179343</v>
      </c>
      <c r="R26" s="138">
        <f>+'Table 12'!ED74</f>
        <v>11.614577516625909</v>
      </c>
      <c r="S26" s="138">
        <f>+'Table 12'!EE74</f>
        <v>10.421358011734634</v>
      </c>
      <c r="T26" s="138">
        <f>+'Table 12'!EF74</f>
        <v>10.249513909380955</v>
      </c>
      <c r="U26" s="138">
        <f>+'Table 12'!EG74</f>
        <v>10.437945264329141</v>
      </c>
      <c r="V26" s="138">
        <f>+'Table 12'!EH74</f>
        <v>10.423588341240338</v>
      </c>
      <c r="W26" s="138">
        <f>+'Table 12'!EI74</f>
        <v>10.258073243505084</v>
      </c>
      <c r="X26" s="138">
        <f>+'Table 12'!EJ74</f>
        <v>10.312619188252947</v>
      </c>
      <c r="Y26" s="138">
        <f>+'Table 12'!EK74</f>
        <v>10.216913689520315</v>
      </c>
      <c r="Z26" s="138">
        <f>+'Table 12'!EL74</f>
        <v>10.031316607513952</v>
      </c>
      <c r="AA26" s="138">
        <f>+'Table 12'!EM74</f>
        <v>9.882111873236294</v>
      </c>
      <c r="AB26" s="138">
        <f>+'Table 12'!EN74</f>
        <v>9.8874832281576115</v>
      </c>
      <c r="AC26" s="138">
        <f>+'Table 12'!EO74</f>
        <v>9.608121754960564</v>
      </c>
      <c r="AD26" s="138">
        <f>+'Table 12'!EP74</f>
        <v>9.3911997449742923</v>
      </c>
      <c r="AE26" s="138">
        <f>+'Table 12'!EQ74</f>
        <v>9.1814450352146419</v>
      </c>
      <c r="AF26" s="138">
        <f>+'Table 12'!ER74</f>
        <v>9.4090394508295407</v>
      </c>
      <c r="AG26" s="138">
        <f>+'Table 12'!ES74</f>
        <v>8.9866254775794694</v>
      </c>
      <c r="AH26" s="138">
        <f>+'Table 12'!ET74</f>
        <v>8.8023015296999478</v>
      </c>
      <c r="AI26" s="138">
        <f>+'Table 12'!EU74</f>
        <v>8.707347353038557</v>
      </c>
      <c r="AJ26" s="138">
        <f>+'Table 12'!EV74</f>
        <v>8.5298601231736129</v>
      </c>
      <c r="AK26" s="138">
        <f>+'Table 12'!EW74</f>
        <v>8.425349501048867</v>
      </c>
      <c r="AL26" s="138">
        <f>+'Table 12'!EX74</f>
        <v>8.4177090170250466</v>
      </c>
      <c r="AM26" s="138">
        <f>+'Table 12'!EY74</f>
        <v>8.5618545109962447</v>
      </c>
      <c r="AN26" s="138">
        <f>+'Table 12'!EZ74</f>
        <v>8.667690042786365</v>
      </c>
      <c r="AO26" s="138">
        <f>+'Table 12'!FA74</f>
        <v>8.7955772645238817</v>
      </c>
      <c r="AP26" s="138">
        <f>+'Table 12'!FB74</f>
        <v>8.7616244976597333</v>
      </c>
      <c r="AQ26" s="138">
        <f>+'Table 12'!FC74</f>
        <v>8.6117105067858706</v>
      </c>
      <c r="AR26" s="138">
        <f>+'Table 12'!FD74</f>
        <v>8.3415083860665913</v>
      </c>
      <c r="AS26" s="138">
        <f>+'Table 12'!FE74</f>
        <v>8.7099941592047792</v>
      </c>
      <c r="AT26" s="138">
        <f>+'Table 12'!FF74</f>
        <v>8.8973202409898473</v>
      </c>
      <c r="AU26" s="138">
        <f>+'Table 12'!FG74</f>
        <v>9.2755684005747554</v>
      </c>
      <c r="AV26" s="138">
        <f>+'Table 12'!FH74</f>
        <v>9.687231661994387</v>
      </c>
      <c r="AW26" s="138">
        <f>+'Table 12'!FI74</f>
        <v>10.347891378812252</v>
      </c>
      <c r="AX26" s="138">
        <f>+'Table 12'!FJ74</f>
        <v>11.264809284305887</v>
      </c>
      <c r="AY26" s="138">
        <f>+'Table 12'!FK74</f>
        <v>11.759580849553345</v>
      </c>
      <c r="AZ26" s="138">
        <f>+'Table 12'!FL74</f>
        <v>12.415044216420233</v>
      </c>
      <c r="BA26" s="138">
        <f>+'Table 12'!FM74</f>
        <v>13.256375658831612</v>
      </c>
      <c r="BB26" s="138">
        <f>+'Table 12'!FN74</f>
        <v>14.268918842740424</v>
      </c>
      <c r="BC26" s="138">
        <f>+'Table 12'!FO74</f>
        <v>15.211227934744814</v>
      </c>
      <c r="BD26" s="138">
        <f>+'Table 12'!FP74</f>
        <v>16.809850042971963</v>
      </c>
      <c r="BE26" s="138">
        <f>+'Table 12'!FQ74</f>
        <v>19.795010490232745</v>
      </c>
      <c r="BF26" s="138">
        <f>+'Table 12'!FR74</f>
        <v>22.951422701031319</v>
      </c>
      <c r="BG26" s="138">
        <f>+'Table 12'!FS74</f>
        <v>25.679010152119023</v>
      </c>
      <c r="BH26" s="138">
        <f>+'Table 12'!FT74</f>
        <v>29.213244177941398</v>
      </c>
      <c r="BI26" s="138">
        <f>+'Table 12'!FU74</f>
        <v>32.10028794101742</v>
      </c>
      <c r="BJ26" s="138">
        <f>+'Table 12'!FV74</f>
        <v>30.175292731343479</v>
      </c>
      <c r="BK26" s="138">
        <f>+'Table 12'!FW74</f>
        <v>40.865352640560282</v>
      </c>
      <c r="BL26" s="138">
        <f>+'Table 12'!FX74</f>
        <v>42.584498250601584</v>
      </c>
      <c r="BM26" s="138">
        <f>+'Table 12'!FY74</f>
        <v>43.327513026398577</v>
      </c>
      <c r="BN26" s="138">
        <f>+'Table 12'!FZ74</f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38.073878278615624</v>
      </c>
      <c r="BU26" s="138"/>
    </row>
    <row r="27" spans="3:73">
      <c r="C27" s="68"/>
      <c r="D27" s="69"/>
      <c r="E27" s="62" t="s">
        <v>27</v>
      </c>
      <c r="F27" s="68"/>
      <c r="G27" s="138">
        <f>+'Table 12'!DS75</f>
        <v>7.0523566259533137</v>
      </c>
      <c r="H27" s="138">
        <f>+'Table 12'!DT75</f>
        <v>6.9985352009745361</v>
      </c>
      <c r="I27" s="138">
        <f>+'Table 12'!DU75</f>
        <v>6.5981364425376379</v>
      </c>
      <c r="J27" s="138">
        <f>+'Table 12'!DV75</f>
        <v>5.9254284666148829</v>
      </c>
      <c r="K27" s="138">
        <f>+'Table 12'!DW75</f>
        <v>5.975400771966779</v>
      </c>
      <c r="L27" s="138">
        <f>+'Table 12'!DX75</f>
        <v>5.7466706064813113</v>
      </c>
      <c r="M27" s="138">
        <f>+'Table 12'!DY75</f>
        <v>5.0469383739789455</v>
      </c>
      <c r="N27" s="138">
        <f>+'Table 12'!DZ75</f>
        <v>5.0241485902435548</v>
      </c>
      <c r="O27" s="138">
        <f>+'Table 12'!EA75</f>
        <v>4.9890079589584566</v>
      </c>
      <c r="P27" s="138">
        <f>+'Table 12'!EB75</f>
        <v>4.8202227696293951</v>
      </c>
      <c r="Q27" s="138">
        <f>+'Table 12'!EC75</f>
        <v>5.5970113498548333</v>
      </c>
      <c r="R27" s="138">
        <f>+'Table 12'!ED75</f>
        <v>6.220976415759278</v>
      </c>
      <c r="S27" s="138">
        <f>+'Table 12'!EE75</f>
        <v>6.1228535496802667</v>
      </c>
      <c r="T27" s="138">
        <f>+'Table 12'!EF75</f>
        <v>6.0744528139759826</v>
      </c>
      <c r="U27" s="138">
        <f>+'Table 12'!EG75</f>
        <v>6.1140092549174945</v>
      </c>
      <c r="V27" s="138">
        <f>+'Table 12'!EH75</f>
        <v>6.3207040824108471</v>
      </c>
      <c r="W27" s="138">
        <f>+'Table 12'!EI75</f>
        <v>6.3138773776135579</v>
      </c>
      <c r="X27" s="138">
        <f>+'Table 12'!EJ75</f>
        <v>6.9138991211393348</v>
      </c>
      <c r="Y27" s="138">
        <f>+'Table 12'!EK75</f>
        <v>6.9225914044920618</v>
      </c>
      <c r="Z27" s="138">
        <f>+'Table 12'!EL75</f>
        <v>6.8470800425747136</v>
      </c>
      <c r="AA27" s="138">
        <f>+'Table 12'!EM75</f>
        <v>6.9238455794668017</v>
      </c>
      <c r="AB27" s="138">
        <f>+'Table 12'!EN75</f>
        <v>6.8364877168656122</v>
      </c>
      <c r="AC27" s="138">
        <f>+'Table 12'!EO75</f>
        <v>5.7228148121382842</v>
      </c>
      <c r="AD27" s="138">
        <f>+'Table 12'!EP75</f>
        <v>4.8276921874598466</v>
      </c>
      <c r="AE27" s="138">
        <f>+'Table 12'!EQ75</f>
        <v>4.4583328405060652</v>
      </c>
      <c r="AF27" s="138">
        <f>+'Table 12'!ER75</f>
        <v>4.4337934387689266</v>
      </c>
      <c r="AG27" s="138">
        <f>+'Table 12'!ES75</f>
        <v>4.1823134411661016</v>
      </c>
      <c r="AH27" s="138">
        <f>+'Table 12'!ET75</f>
        <v>4.0535099006823447</v>
      </c>
      <c r="AI27" s="138">
        <f>+'Table 12'!EU75</f>
        <v>3.9576674547995974</v>
      </c>
      <c r="AJ27" s="138">
        <f>+'Table 12'!EV75</f>
        <v>3.5199204601212362</v>
      </c>
      <c r="AK27" s="138">
        <f>+'Table 12'!EW75</f>
        <v>3.5386572867027324</v>
      </c>
      <c r="AL27" s="138">
        <f>+'Table 12'!EX75</f>
        <v>3.8179546471496995</v>
      </c>
      <c r="AM27" s="138">
        <f>+'Table 12'!EY75</f>
        <v>3.7175395971748753</v>
      </c>
      <c r="AN27" s="138">
        <f>+'Table 12'!EZ75</f>
        <v>3.8970978023574689</v>
      </c>
      <c r="AO27" s="138">
        <f>+'Table 12'!FA75</f>
        <v>4.5055722890341325</v>
      </c>
      <c r="AP27" s="138">
        <f>+'Table 12'!FB75</f>
        <v>4.5971212957319159</v>
      </c>
      <c r="AQ27" s="138">
        <f>+'Table 12'!FC75</f>
        <v>4.8263581244673395</v>
      </c>
      <c r="AR27" s="138">
        <f>+'Table 12'!FD75</f>
        <v>5.2822944672616936</v>
      </c>
      <c r="AS27" s="138">
        <f>+'Table 12'!FE75</f>
        <v>5.3934607681569329</v>
      </c>
      <c r="AT27" s="138">
        <f>+'Table 12'!FF75</f>
        <v>5.369302135731135</v>
      </c>
      <c r="AU27" s="138">
        <f>+'Table 12'!FG75</f>
        <v>5.6770236503303018</v>
      </c>
      <c r="AV27" s="138">
        <f>+'Table 12'!FH75</f>
        <v>6.772973473751092</v>
      </c>
      <c r="AW27" s="138">
        <f>+'Table 12'!FI75</f>
        <v>7.6531615830424009</v>
      </c>
      <c r="AX27" s="138">
        <f>+'Table 12'!FJ75</f>
        <v>8.2198542930231824</v>
      </c>
      <c r="AY27" s="138">
        <f>+'Table 12'!FK75</f>
        <v>9.0116513927881883</v>
      </c>
      <c r="AZ27" s="138">
        <f>+'Table 12'!FL75</f>
        <v>9.604078157608253</v>
      </c>
      <c r="BA27" s="138">
        <f>+'Table 12'!FM75</f>
        <v>10.092273855511118</v>
      </c>
      <c r="BB27" s="138">
        <f>+'Table 12'!FN75</f>
        <v>10.656206274743026</v>
      </c>
      <c r="BC27" s="138">
        <f>+'Table 12'!FO75</f>
        <v>11.644474194303436</v>
      </c>
      <c r="BD27" s="138">
        <f>+'Table 12'!FP75</f>
        <v>18.054583051223823</v>
      </c>
      <c r="BE27" s="138">
        <f>+'Table 12'!FQ75</f>
        <v>20.88734799763721</v>
      </c>
      <c r="BF27" s="138">
        <f>+'Table 12'!FR75</f>
        <v>24.425715464519097</v>
      </c>
      <c r="BG27" s="138">
        <f>+'Table 12'!FS75</f>
        <v>27.281007847791319</v>
      </c>
      <c r="BH27" s="138">
        <f>+'Table 12'!FT75</f>
        <v>27.83540824037453</v>
      </c>
      <c r="BI27" s="138">
        <f>+'Table 12'!FU75</f>
        <v>29.209390321539576</v>
      </c>
      <c r="BJ27" s="138">
        <f>+'Table 12'!FV75</f>
        <v>27.836779660811661</v>
      </c>
      <c r="BK27" s="138">
        <f>+'Table 12'!FW75</f>
        <v>30.923083389148523</v>
      </c>
      <c r="BL27" s="138">
        <f>+'Table 12'!FX75</f>
        <v>30.850103768064745</v>
      </c>
      <c r="BM27" s="138">
        <f>+'Table 12'!FY75</f>
        <v>30.83467141696508</v>
      </c>
      <c r="BN27" s="138">
        <f>+'Table 12'!FZ75</f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24.011780869030975</v>
      </c>
      <c r="BU27" s="138"/>
    </row>
    <row r="28" spans="3:73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</row>
    <row r="29" spans="3:73">
      <c r="C29" s="68"/>
      <c r="D29" s="69"/>
      <c r="E29" s="68" t="s">
        <v>289</v>
      </c>
      <c r="F29" s="68"/>
      <c r="G29" s="138">
        <f>+'Table 8'!EP12</f>
        <v>95.255455223880574</v>
      </c>
      <c r="H29" s="138">
        <f>+'Table 8'!EQ12</f>
        <v>95.282086526378237</v>
      </c>
      <c r="I29" s="138">
        <f>+'Table 8'!ER12</f>
        <v>95.292863184079607</v>
      </c>
      <c r="J29" s="138">
        <f>+'Table 8'!ES12</f>
        <v>95.304333333333346</v>
      </c>
      <c r="K29" s="138">
        <f>+'Table 8'!ET12</f>
        <v>95.318298507462686</v>
      </c>
      <c r="L29" s="138">
        <f>+'Table 8'!EU12</f>
        <v>95.330500000000001</v>
      </c>
      <c r="M29" s="138">
        <f>+'Table 8'!EV12</f>
        <v>95.344999999999999</v>
      </c>
      <c r="N29" s="138">
        <f>+'Table 8'!EW12</f>
        <v>95.360349999999997</v>
      </c>
      <c r="O29" s="138">
        <f>+'Table 8'!EX12</f>
        <v>95.376999999999995</v>
      </c>
      <c r="P29" s="138">
        <f>+'Table 8'!EY12</f>
        <v>95.393000000000001</v>
      </c>
      <c r="Q29" s="138">
        <f>+'Table 8'!EZ12</f>
        <v>95.417000000000002</v>
      </c>
      <c r="R29" s="138">
        <f>+'Table 8'!FA12</f>
        <v>95.376999999999995</v>
      </c>
      <c r="S29" s="138">
        <f>+'Table 8'!FB12</f>
        <v>95.543999999999997</v>
      </c>
      <c r="T29" s="138">
        <f>+'Table 8'!FC12</f>
        <v>95.825999999999993</v>
      </c>
      <c r="U29" s="138">
        <f>+'Table 8'!FD12</f>
        <v>95.936999999999998</v>
      </c>
      <c r="V29" s="138">
        <f>+'Table 8'!FE12</f>
        <v>95.961694029850747</v>
      </c>
      <c r="W29" s="138">
        <f>+'Table 8'!FF12</f>
        <v>95.981644278606979</v>
      </c>
      <c r="X29" s="138">
        <f>+'Table 8'!FG12</f>
        <v>96.037285538196414</v>
      </c>
      <c r="Y29" s="138">
        <f>+'Table 8'!FH12</f>
        <v>96.168179104477616</v>
      </c>
      <c r="Z29" s="138">
        <f>+'Table 8'!FI12</f>
        <v>96.325786069651741</v>
      </c>
      <c r="AA29" s="138">
        <f>+'Table 8'!FJ12</f>
        <v>96.525471201741311</v>
      </c>
      <c r="AB29" s="138">
        <f>+'Table 8'!FK12</f>
        <v>96.445114808776196</v>
      </c>
      <c r="AC29" s="138">
        <f>+'Table 8'!FL12</f>
        <v>97.39349302648526</v>
      </c>
      <c r="AD29" s="138">
        <f>+'Table 8'!FM12</f>
        <v>97.024272320755657</v>
      </c>
      <c r="AE29" s="138">
        <f>+'Table 8'!FN12</f>
        <v>97.387</v>
      </c>
      <c r="AF29" s="138">
        <f>+'Table 8'!FO12</f>
        <v>97.618562189054757</v>
      </c>
      <c r="AG29" s="138">
        <f>+'Table 8'!FP12</f>
        <v>97.61457213930349</v>
      </c>
      <c r="AH29" s="138">
        <f>+'Table 8'!FQ12</f>
        <v>97.602601990049763</v>
      </c>
      <c r="AI29" s="138">
        <f>+'Table 8'!FR12</f>
        <v>97.612577114427864</v>
      </c>
      <c r="AJ29" s="138">
        <f>+'Table 8'!FS12</f>
        <v>97.636499999999998</v>
      </c>
      <c r="AK29" s="138">
        <f>+'Table 8'!FT12</f>
        <v>97.659500000000008</v>
      </c>
      <c r="AL29" s="138">
        <f>+'Table 8'!FU12</f>
        <v>97.580500000000001</v>
      </c>
      <c r="AM29" s="138">
        <f>+'Table 8'!FV12</f>
        <v>97.901775561097253</v>
      </c>
      <c r="AN29" s="138">
        <f>+'Table 8'!FW12</f>
        <v>97.61013965087281</v>
      </c>
      <c r="AO29" s="138">
        <f>+'Table 8'!FX12</f>
        <v>98.328243142144629</v>
      </c>
      <c r="AP29" s="138">
        <f>+'Table 8'!FY12</f>
        <v>99.609499999999997</v>
      </c>
      <c r="AQ29" s="138">
        <f>+'Table 8'!FZ12</f>
        <v>101.48646961029712</v>
      </c>
      <c r="AR29" s="138">
        <f>+'Table 8'!GA12</f>
        <v>103.06875636545182</v>
      </c>
      <c r="AS29" s="138">
        <f>+'Table 8'!GB12</f>
        <v>104.46925247524753</v>
      </c>
      <c r="AT29" s="138">
        <f>+'Table 8'!GC12</f>
        <v>106.32865983971432</v>
      </c>
      <c r="AU29" s="138">
        <f>+'Table 8'!GD12</f>
        <v>108.25541584158415</v>
      </c>
      <c r="AV29" s="138">
        <f>+'Table 8'!GE12</f>
        <v>109.30817821782179</v>
      </c>
      <c r="AW29" s="138">
        <f>+'Table 8'!GF12</f>
        <v>110.31914851485148</v>
      </c>
      <c r="AX29" s="138">
        <f>+'Table 8'!GG12</f>
        <v>122.1572524752475</v>
      </c>
      <c r="AY29" s="138">
        <f>+'Table 8'!GH12</f>
        <v>125.77624752475248</v>
      </c>
      <c r="AZ29" s="138">
        <f>+'Table 8'!GI12</f>
        <v>125.78321287128713</v>
      </c>
      <c r="BA29" s="138">
        <f>+'Table 8'!GJ12</f>
        <v>135.30384653465347</v>
      </c>
      <c r="BB29" s="138">
        <f>+'Table 8'!GK12</f>
        <v>135.30799999999999</v>
      </c>
      <c r="BC29" s="138">
        <f>+'Table 8'!GL12</f>
        <v>135.31180693069308</v>
      </c>
      <c r="BD29" s="138">
        <f>+'Table 8'!GM12</f>
        <v>135.3147920792079</v>
      </c>
      <c r="BE29" s="138">
        <f>+'Table 8'!GN12</f>
        <v>155.61599999999999</v>
      </c>
      <c r="BF29" s="138">
        <f>+'Table 8'!GO12</f>
        <v>158.94522772277227</v>
      </c>
      <c r="BG29" s="138">
        <f>+'Table 8'!GP12</f>
        <v>160.66865346534652</v>
      </c>
      <c r="BH29" s="138">
        <f>+'Table 8'!GQ12</f>
        <v>165.88171782178216</v>
      </c>
      <c r="BI29" s="138">
        <f>+'Table 8'!GR12</f>
        <v>165.8837</v>
      </c>
      <c r="BJ29" s="138">
        <f>+'Table 8'!GS12</f>
        <v>165.88569801980199</v>
      </c>
      <c r="BK29" s="138">
        <f>+'Table 8'!GT12</f>
        <v>165.88849999999999</v>
      </c>
      <c r="BL29" s="138">
        <f>+'Table 8'!GU12</f>
        <v>165.88967821782177</v>
      </c>
      <c r="BM29" s="138">
        <f>+'Table 8'!GV12</f>
        <v>165.89266336633662</v>
      </c>
      <c r="BN29" s="138">
        <f>+'Table 8'!GW12</f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165.90788602222395</v>
      </c>
      <c r="BS29" s="138">
        <v>165.91156930693069</v>
      </c>
      <c r="BT29" s="138">
        <v>165.91249999999999</v>
      </c>
      <c r="BU29" s="138"/>
    </row>
    <row r="30" spans="3:73" ht="15.75">
      <c r="C30" s="67"/>
      <c r="D30" s="70"/>
      <c r="E30" s="68" t="s">
        <v>290</v>
      </c>
      <c r="F30" s="68"/>
      <c r="G30" s="138">
        <f>+'Table 8'!EQ15</f>
        <v>1368.866</v>
      </c>
      <c r="H30" s="138">
        <f>+'Table 8'!ER15</f>
        <v>1300</v>
      </c>
      <c r="I30" s="138">
        <f>+'Table 8'!ES15</f>
        <v>1430</v>
      </c>
      <c r="J30" s="138">
        <f>+'Table 8'!ET15</f>
        <v>1278.5940425700003</v>
      </c>
      <c r="K30" s="138">
        <f>+'Table 8'!EU15</f>
        <v>1299.9999999999998</v>
      </c>
      <c r="L30" s="138">
        <f>+'Table 8'!EV15</f>
        <v>1515</v>
      </c>
      <c r="M30" s="138">
        <f>+'Table 8'!EW15</f>
        <v>1502.1931125000001</v>
      </c>
      <c r="N30" s="138">
        <f>+'Table 8'!EX15</f>
        <v>1843</v>
      </c>
      <c r="O30" s="138">
        <f>+'Table 8'!EY15</f>
        <v>1500.1</v>
      </c>
      <c r="P30" s="138">
        <f>+'Table 8'!EZ15</f>
        <v>1410</v>
      </c>
      <c r="Q30" s="138">
        <f>+'Table 8'!FA15</f>
        <v>1675</v>
      </c>
      <c r="R30" s="138">
        <f>+'Table 8'!FB15</f>
        <v>1822.1353531300001</v>
      </c>
      <c r="S30" s="138">
        <f>+'Table 8'!FC15</f>
        <v>1625</v>
      </c>
      <c r="T30" s="138">
        <f>+'Table 8'!FD15</f>
        <v>1347.5</v>
      </c>
      <c r="U30" s="138">
        <f>+'Table 8'!FE15</f>
        <v>1459.5</v>
      </c>
      <c r="V30" s="138">
        <f>+'Table 8'!FF15</f>
        <v>1445</v>
      </c>
      <c r="W30" s="138">
        <f>+'Table 8'!FG15</f>
        <v>1980</v>
      </c>
      <c r="X30" s="138">
        <f>+'Table 8'!FH15</f>
        <v>1800</v>
      </c>
      <c r="Y30" s="138">
        <f>+'Table 8'!FI15</f>
        <v>1652.5000000000005</v>
      </c>
      <c r="Z30" s="138">
        <f>+'Table 8'!FJ15</f>
        <v>1950.0000000000002</v>
      </c>
      <c r="AA30" s="138">
        <f>+'Table 8'!FK15</f>
        <v>1215.38870299</v>
      </c>
      <c r="AB30" s="138">
        <f>+'Table 8'!FL15</f>
        <v>1905.1673808600001</v>
      </c>
      <c r="AC30" s="138">
        <f>+'Table 8'!FM15</f>
        <v>1905.1673808600001</v>
      </c>
      <c r="AD30" s="138">
        <f>+'Table 8'!FN15</f>
        <v>1500</v>
      </c>
      <c r="AE30" s="138">
        <f>+'Table 8'!FO15</f>
        <v>1550</v>
      </c>
      <c r="AF30" s="138">
        <f>+'Table 8'!FP15</f>
        <v>1636.1</v>
      </c>
      <c r="AG30" s="138">
        <f>+'Table 8'!FQ15</f>
        <v>1190</v>
      </c>
      <c r="AH30" s="138">
        <f>+'Table 8'!FR15</f>
        <v>1075</v>
      </c>
      <c r="AI30" s="138">
        <f>+'Table 8'!FS15</f>
        <v>950</v>
      </c>
      <c r="AJ30" s="138">
        <f>+'Table 8'!FT15</f>
        <v>1660</v>
      </c>
      <c r="AK30" s="138">
        <f>+'Table 8'!FU15</f>
        <v>2620</v>
      </c>
      <c r="AL30" s="138">
        <f>+'Table 8'!FV15</f>
        <v>2000</v>
      </c>
      <c r="AM30" s="138">
        <f>+'Table 8'!FW15</f>
        <v>2167.8730769200001</v>
      </c>
      <c r="AN30" s="138">
        <f>+'Table 8'!FX15</f>
        <v>1184.5102509200001</v>
      </c>
      <c r="AO30" s="138">
        <f>+'Table 8'!FY15</f>
        <v>1387.97274313</v>
      </c>
      <c r="AP30" s="138">
        <f>+'Table 8'!FZ15</f>
        <v>1520</v>
      </c>
      <c r="AQ30" s="138">
        <f>+'Table 8'!GA15</f>
        <v>1783.0519471700002</v>
      </c>
      <c r="AR30" s="138">
        <f>+'Table 8'!GB15</f>
        <v>1549.4626479999999</v>
      </c>
      <c r="AS30" s="138">
        <f>+'Table 8'!GC15</f>
        <v>1495</v>
      </c>
      <c r="AT30" s="138">
        <f>+'Table 8'!GD15</f>
        <v>1540.1</v>
      </c>
      <c r="AU30" s="138">
        <f>+'Table 8'!GE15</f>
        <v>1357.3</v>
      </c>
      <c r="AV30" s="138">
        <f>+'Table 8'!GF15</f>
        <v>1299.67117601</v>
      </c>
      <c r="AW30" s="138">
        <f>+'Table 8'!GG15</f>
        <v>2219.645178063</v>
      </c>
      <c r="AX30" s="138">
        <f>+'Table 8'!GH15</f>
        <v>1551.62050611</v>
      </c>
      <c r="AY30" s="138">
        <f>+'Table 8'!GI15</f>
        <v>1115.7043735</v>
      </c>
      <c r="AZ30" s="138">
        <f>+'Table 8'!GJ15</f>
        <v>1589.6723806199998</v>
      </c>
      <c r="BA30" s="138">
        <f>+'Table 8'!GK15</f>
        <v>1541.8328410199999</v>
      </c>
      <c r="BB30" s="138">
        <f>+'Table 8'!GL15</f>
        <v>1048.2199110700001</v>
      </c>
      <c r="BC30" s="138">
        <f>+'Table 8'!GM15</f>
        <v>1176.0332005400003</v>
      </c>
      <c r="BD30" s="138">
        <f>+'Table 8'!GN15</f>
        <v>493.21927856000002</v>
      </c>
      <c r="BE30" s="138">
        <f>+'Table 8'!GO15</f>
        <v>227.34233953</v>
      </c>
      <c r="BF30" s="138">
        <f>+'Table 8'!GP15</f>
        <v>0</v>
      </c>
      <c r="BG30" s="138">
        <f>+'Table 8'!GQ15</f>
        <v>0</v>
      </c>
      <c r="BH30" s="138">
        <f>+'Table 8'!GR15</f>
        <v>0</v>
      </c>
      <c r="BI30" s="138">
        <f>+'Table 8'!GS15</f>
        <v>0</v>
      </c>
      <c r="BJ30" s="138">
        <f>+'Table 8'!GT15</f>
        <v>0</v>
      </c>
      <c r="BK30" s="138">
        <f>+'Table 8'!GU15</f>
        <v>0</v>
      </c>
      <c r="BL30" s="138">
        <f>+'Table 8'!GV15</f>
        <v>0</v>
      </c>
      <c r="BM30" s="138">
        <f>+'Table 8'!GW15</f>
        <v>9.5880749999999999</v>
      </c>
      <c r="BN30" s="138">
        <f>+'Table 8'!GX15</f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/>
    </row>
    <row r="31" spans="3:73">
      <c r="C31" s="68"/>
      <c r="D31" s="69"/>
      <c r="E31" s="68"/>
      <c r="F31" s="6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f t="shared" ref="AG31:AI31" si="0">+(AG30/AF30-1)*100</f>
        <v>-27.266059531813458</v>
      </c>
      <c r="AH31" s="138">
        <f t="shared" si="0"/>
        <v>-9.6638655462184868</v>
      </c>
      <c r="AI31" s="138">
        <f t="shared" si="0"/>
        <v>-11.627906976744185</v>
      </c>
      <c r="AJ31" s="138">
        <f>+(AJ30/AI30-1)*100</f>
        <v>74.736842105263165</v>
      </c>
      <c r="AK31" s="138">
        <f>+(AK30/AJ30-1)*100</f>
        <v>57.831325301204828</v>
      </c>
      <c r="AL31" s="138">
        <f t="shared" ref="AL31:AM31" si="1">+(AL30/AK30-1)*100</f>
        <v>-23.664122137404576</v>
      </c>
      <c r="AM31" s="138">
        <f t="shared" si="1"/>
        <v>8.3936538460000154</v>
      </c>
      <c r="AN31" s="138">
        <f t="shared" ref="AN31" si="2">+(AN30/AM30-1)*100</f>
        <v>-45.360719521325031</v>
      </c>
      <c r="AO31" s="138">
        <f t="shared" ref="AO31" si="3">+(AO30/AN30-1)*100</f>
        <v>17.176929625722703</v>
      </c>
      <c r="AP31" s="138">
        <f t="shared" ref="AP31" si="4">+(AP30/AO30-1)*100</f>
        <v>9.5122370034635537</v>
      </c>
      <c r="AQ31" s="138">
        <f t="shared" ref="AQ31" si="5">+(AQ30/AP30-1)*100</f>
        <v>17.306049155921066</v>
      </c>
      <c r="AR31" s="138">
        <f t="shared" ref="AR31" si="6">+(AR30/AQ30-1)*100</f>
        <v>-13.100532462934989</v>
      </c>
      <c r="AS31" s="138">
        <f t="shared" ref="AS31" si="7">+(AS30/AR30-1)*100</f>
        <v>-3.5149377799005843</v>
      </c>
      <c r="AT31" s="138">
        <f t="shared" ref="AT31" si="8">+(AT30/AS30-1)*100</f>
        <v>3.0167224080267507</v>
      </c>
      <c r="AU31" s="138">
        <f t="shared" ref="AU31" si="9">+(AU30/AT30-1)*100</f>
        <v>-11.86935913252386</v>
      </c>
      <c r="AV31" s="138">
        <f t="shared" ref="AV31" si="10">+(AV30/AU30-1)*100</f>
        <v>-4.2458427753628509</v>
      </c>
      <c r="AW31" s="138">
        <f t="shared" ref="AW31" si="11">+(AW30/AV30-1)*100</f>
        <v>70.785135427664628</v>
      </c>
      <c r="AX31" s="138">
        <f t="shared" ref="AX31" si="12">+(AX30/AW30-1)*100</f>
        <v>-30.096011675882352</v>
      </c>
      <c r="AY31" s="138">
        <f t="shared" ref="AY31" si="13">+(AY30/AX30-1)*100</f>
        <v>-28.094249263492031</v>
      </c>
      <c r="AZ31" s="138">
        <f t="shared" ref="AZ31" si="14">+(AZ30/AY30-1)*100</f>
        <v>42.481504812349804</v>
      </c>
      <c r="BA31" s="138">
        <f t="shared" ref="BA31" si="15">+(BA30/AZ30-1)*100</f>
        <v>-3.0093961613236075</v>
      </c>
      <c r="BB31" s="138">
        <f t="shared" ref="BB31" si="16">+(BB30/BA30-1)*100</f>
        <v>-32.014685173228642</v>
      </c>
      <c r="BC31" s="138">
        <f t="shared" ref="BC31" si="17">+(BC30/BB30-1)*100</f>
        <v>12.193365926385734</v>
      </c>
      <c r="BD31" s="138">
        <f t="shared" ref="BD31" si="18">+(BD30/BC30-1)*100</f>
        <v>-58.060769174413785</v>
      </c>
      <c r="BE31" s="138">
        <f t="shared" ref="BE31" si="19">+(BE30/BD30-1)*100</f>
        <v>-53.90643687048339</v>
      </c>
      <c r="BF31" s="138">
        <f t="shared" ref="BF31" si="20">+(BF30/BE30-1)*100</f>
        <v>-100</v>
      </c>
      <c r="BG31" s="138" t="e">
        <f t="shared" ref="BG31" si="21">+(BG30/BF30-1)*100</f>
        <v>#DIV/0!</v>
      </c>
      <c r="BH31" s="138" t="e">
        <f t="shared" ref="BH31" si="22">+(BH30/BG30-1)*100</f>
        <v>#DIV/0!</v>
      </c>
      <c r="BI31" s="138" t="e">
        <f t="shared" ref="BI31" si="23">+(BI30/BH30-1)*100</f>
        <v>#DIV/0!</v>
      </c>
      <c r="BJ31" s="138" t="e">
        <f t="shared" ref="BJ31" si="24">+(BJ30/BI30-1)*100</f>
        <v>#DIV/0!</v>
      </c>
      <c r="BK31" s="138" t="e">
        <f t="shared" ref="BK31" si="25">+(BK30/BJ30-1)*100</f>
        <v>#DIV/0!</v>
      </c>
      <c r="BL31" s="138" t="e">
        <f t="shared" ref="BL31" si="26">+(BL30/BK30-1)*100</f>
        <v>#DIV/0!</v>
      </c>
      <c r="BM31" s="138" t="e">
        <f t="shared" ref="BM31" si="27">+(BM30/BL30-1)*100</f>
        <v>#DIV/0!</v>
      </c>
      <c r="BN31" s="138">
        <f t="shared" ref="BN31" si="28">+(BN30/BM30-1)*100</f>
        <v>-100</v>
      </c>
      <c r="BO31" s="138" t="e">
        <f t="shared" ref="BO31" si="29">+(BO30/BN30-1)*100</f>
        <v>#DIV/0!</v>
      </c>
      <c r="BP31" s="138" t="e">
        <f t="shared" ref="BP31" si="30">+(BP30/BO30-1)*100</f>
        <v>#DIV/0!</v>
      </c>
      <c r="BQ31" s="138" t="e">
        <v>#DIV/0!</v>
      </c>
      <c r="BR31" s="138" t="e">
        <v>#DIV/0!</v>
      </c>
      <c r="BS31" s="138" t="e">
        <v>#DIV/0!</v>
      </c>
      <c r="BT31" s="138" t="e">
        <v>#DIV/0!</v>
      </c>
      <c r="BU31" s="138"/>
    </row>
    <row r="32" spans="3:73">
      <c r="C32" s="68"/>
      <c r="D32" s="71"/>
      <c r="E32" s="68" t="s">
        <v>291</v>
      </c>
      <c r="F32" s="68"/>
      <c r="G32" s="138">
        <f>+'Table 9'!BJ26</f>
        <v>2.2799170295652562</v>
      </c>
      <c r="H32" s="138">
        <f>+'Table 9'!BK26</f>
        <v>1.8335041064983983</v>
      </c>
      <c r="I32" s="138">
        <f>+'Table 9'!BL26</f>
        <v>2.5703786292823336</v>
      </c>
      <c r="J32" s="138">
        <f>+'Table 9'!BM26</f>
        <v>2.3389657455283364</v>
      </c>
      <c r="K32" s="138">
        <f>+'Table 9'!BN26</f>
        <v>2.9353081853131999</v>
      </c>
      <c r="L32" s="138">
        <f>+'Table 9'!BO26</f>
        <v>2.5369972828884579</v>
      </c>
      <c r="M32" s="138">
        <f>+'Table 9'!BP26</f>
        <v>2.1767285237732454</v>
      </c>
      <c r="N32" s="138">
        <f>+'Table 9'!BQ26</f>
        <v>1.9476732087505373</v>
      </c>
      <c r="O32" s="138">
        <f>+'Table 9'!BR26</f>
        <v>1.6535606918432171</v>
      </c>
      <c r="P32" s="138">
        <f>+'Table 9'!BS26</f>
        <v>2.2943208871899139</v>
      </c>
      <c r="Q32" s="138">
        <f>+'Table 9'!BT26</f>
        <v>2.4532844415005717</v>
      </c>
      <c r="R32" s="138">
        <f>+'Table 9'!BU26</f>
        <v>2.0900058994599346</v>
      </c>
      <c r="S32" s="138">
        <f>+'Table 9'!BV26</f>
        <v>1.8066908036545408</v>
      </c>
      <c r="T32" s="138">
        <f>+'Table 9'!BW26</f>
        <v>2.0435525995809751</v>
      </c>
      <c r="U32" s="138">
        <f>+'Table 9'!BX26</f>
        <v>2.1516052040283178</v>
      </c>
      <c r="V32" s="138">
        <f>+'Table 9'!BY26</f>
        <v>2.1376712203161459</v>
      </c>
      <c r="W32" s="138">
        <f>+'Table 9'!BZ26</f>
        <v>1.6136592509829319</v>
      </c>
      <c r="X32" s="138">
        <f>+'Table 9'!CA26</f>
        <v>1.6815394144805087</v>
      </c>
      <c r="Y32" s="138">
        <f>+'Table 9'!CB26</f>
        <v>1.9111596310242867</v>
      </c>
      <c r="Z32" s="138">
        <f>+'Table 9'!CC26</f>
        <v>1.6846418454475931</v>
      </c>
      <c r="AA32" s="138">
        <f>+'Table 9'!CD26</f>
        <v>1.7833698467052765</v>
      </c>
      <c r="AB32" s="138">
        <f>+'Table 9'!CE26</f>
        <v>2.1613398450834529</v>
      </c>
      <c r="AC32" s="138">
        <f>+'Table 9'!CF26</f>
        <v>1.914157742456682</v>
      </c>
      <c r="AD32" s="138">
        <f>+'Table 9'!CG26</f>
        <v>1.9028861227063159</v>
      </c>
      <c r="AE32" s="138">
        <f>+'Table 9'!CH26</f>
        <v>1.6119963853313515</v>
      </c>
      <c r="AF32" s="138">
        <f>+'Table 9'!CI26</f>
        <v>2.380766854464627</v>
      </c>
      <c r="AG32" s="138">
        <f>+'Table 9'!CJ26</f>
        <v>1.4402845097442294</v>
      </c>
      <c r="AH32" s="138">
        <f>+'Table 9'!CK26</f>
        <v>1.4905557267322109</v>
      </c>
      <c r="AI32" s="138">
        <f>+'Table 9'!CL26</f>
        <v>1.816983050396112</v>
      </c>
      <c r="AJ32" s="138">
        <f>+'Table 9'!CM26</f>
        <v>1.2762968921815081</v>
      </c>
      <c r="AK32" s="138">
        <f>+'Table 9'!CN26</f>
        <v>1.8599623863374342</v>
      </c>
      <c r="AL32" s="138">
        <f>+'Table 9'!CO26</f>
        <v>1.7064750965393785</v>
      </c>
      <c r="AM32" s="138">
        <f>+'Table 9'!CP26</f>
        <v>1.7875678645588311</v>
      </c>
      <c r="AN32" s="138">
        <f>+'Table 9'!CQ26</f>
        <v>1.4964485578297975</v>
      </c>
      <c r="AO32" s="138">
        <f>+'Table 9'!CR26</f>
        <v>1.546954117759852</v>
      </c>
      <c r="AP32" s="138">
        <f>+'Table 9'!CS26</f>
        <v>1.1799898209273161</v>
      </c>
      <c r="AQ32" s="138">
        <f>+'Table 9'!CT26</f>
        <v>1.0235969210390454</v>
      </c>
      <c r="AR32" s="138">
        <f>+'Table 9'!CU26</f>
        <v>0.77082021113417754</v>
      </c>
      <c r="AS32" s="138">
        <f>+'Table 9'!CV26</f>
        <v>0.74244278678959119</v>
      </c>
      <c r="AT32" s="138">
        <f>+'Table 9'!CW26</f>
        <v>0.64604196352026666</v>
      </c>
      <c r="AU32" s="138">
        <f>+'Table 9'!CX26</f>
        <v>0.43157653721932154</v>
      </c>
      <c r="AV32" s="138">
        <f>+'Table 9'!CY26</f>
        <v>0.39558404465136887</v>
      </c>
      <c r="AW32" s="138">
        <f>+'Table 9'!CZ26</f>
        <v>0.82674518339763747</v>
      </c>
      <c r="AX32" s="138">
        <f>+'Table 9'!DA26</f>
        <v>0.94246309973329179</v>
      </c>
      <c r="AY32" s="138">
        <f>+'Table 9'!DB26</f>
        <v>1.0218569138198603</v>
      </c>
      <c r="AZ32" s="138">
        <f>+'Table 9'!DC26</f>
        <v>0.60825879689918294</v>
      </c>
      <c r="BA32" s="138">
        <f>+'Table 9'!DD26</f>
        <v>0.75255947943950097</v>
      </c>
      <c r="BB32" s="138">
        <f>+'Table 9'!DE26</f>
        <v>0.29154919062019752</v>
      </c>
      <c r="BC32" s="138">
        <f>+'Table 9'!DF26</f>
        <v>0.40153682508114197</v>
      </c>
      <c r="BD32" s="138">
        <f>+'Table 9'!DG26</f>
        <v>0.34726098773905001</v>
      </c>
      <c r="BE32" s="138">
        <f>+'Table 9'!DH26</f>
        <v>0.37128306562264302</v>
      </c>
      <c r="BF32" s="138">
        <f>+'Table 9'!DI26</f>
        <v>0.28457639467839047</v>
      </c>
      <c r="BG32" s="138">
        <f>+'Table 9'!DJ26</f>
        <v>0.39193899970851837</v>
      </c>
      <c r="BH32" s="138">
        <f>+'Table 9'!DK26</f>
        <v>0.35201242254061127</v>
      </c>
      <c r="BI32" s="138">
        <f>+'Table 9'!DL26</f>
        <v>0.51034805588782028</v>
      </c>
      <c r="BJ32" s="138">
        <f>+'Table 9'!DM26</f>
        <v>0.48068684275884105</v>
      </c>
      <c r="BK32" s="138">
        <f>+'Table 9'!DN26</f>
        <v>0.4691203385470154</v>
      </c>
      <c r="BL32" s="138">
        <f>+'Table 9'!DO26</f>
        <v>0.44886177283600243</v>
      </c>
      <c r="BM32" s="138">
        <f>+'Table 9'!DP26</f>
        <v>0.50758000517553548</v>
      </c>
      <c r="BN32" s="138">
        <f>+'Table 9'!DQ26</f>
        <v>0.57631654746784899</v>
      </c>
      <c r="BO32" s="138">
        <v>0.69039562653448239</v>
      </c>
      <c r="BP32" s="138">
        <v>0.95807484679563493</v>
      </c>
      <c r="BQ32" s="138">
        <v>0.66636935863428837</v>
      </c>
      <c r="BR32" s="138">
        <v>0.80152953218100176</v>
      </c>
      <c r="BS32" s="138">
        <v>0</v>
      </c>
      <c r="BT32" s="138">
        <v>0</v>
      </c>
      <c r="BU32" s="138"/>
    </row>
    <row r="33" spans="3:73">
      <c r="C33" s="68"/>
      <c r="D33" s="68"/>
      <c r="E33" s="68" t="s">
        <v>292</v>
      </c>
      <c r="F33" s="72"/>
      <c r="G33" s="138">
        <f>+'Table 9'!BJ14</f>
        <v>0</v>
      </c>
      <c r="H33" s="138">
        <f>+'Table 9'!BK14</f>
        <v>0</v>
      </c>
      <c r="I33" s="138">
        <f>+'Table 9'!BL14</f>
        <v>0</v>
      </c>
      <c r="J33" s="138">
        <f>+'Table 9'!BM14</f>
        <v>0</v>
      </c>
      <c r="K33" s="138">
        <f>+'Table 9'!BN14</f>
        <v>0</v>
      </c>
      <c r="L33" s="138">
        <f>+'Table 9'!BO14</f>
        <v>0</v>
      </c>
      <c r="M33" s="138">
        <f>+'Table 9'!BP14</f>
        <v>0</v>
      </c>
      <c r="N33" s="138">
        <f>+'Table 9'!BQ14</f>
        <v>0</v>
      </c>
      <c r="O33" s="138">
        <f>+'Table 9'!BR14</f>
        <v>0</v>
      </c>
      <c r="P33" s="138">
        <f>+'Table 9'!BS14</f>
        <v>0</v>
      </c>
      <c r="Q33" s="138">
        <f>+'Table 9'!BT14</f>
        <v>0</v>
      </c>
      <c r="R33" s="138">
        <f>+'Table 9'!BU14</f>
        <v>0</v>
      </c>
      <c r="S33" s="138">
        <f>+'Table 9'!BV14</f>
        <v>0</v>
      </c>
      <c r="T33" s="138">
        <f>+'Table 9'!BW14</f>
        <v>0</v>
      </c>
      <c r="U33" s="138">
        <f>+'Table 9'!BX14</f>
        <v>0</v>
      </c>
      <c r="V33" s="138">
        <f>+'Table 9'!BY14</f>
        <v>0</v>
      </c>
      <c r="W33" s="138">
        <f>+'Table 9'!BZ14</f>
        <v>0</v>
      </c>
      <c r="X33" s="138">
        <f>+'Table 9'!CA14</f>
        <v>0</v>
      </c>
      <c r="Y33" s="138">
        <f>+'Table 9'!CB14</f>
        <v>0</v>
      </c>
      <c r="Z33" s="138">
        <f>+'Table 9'!CC14</f>
        <v>0</v>
      </c>
      <c r="AA33" s="138">
        <f>+'Table 9'!CD14</f>
        <v>0</v>
      </c>
      <c r="AB33" s="138">
        <f>+'Table 9'!CE14</f>
        <v>0</v>
      </c>
      <c r="AC33" s="138">
        <f>+'Table 9'!CF14</f>
        <v>0</v>
      </c>
      <c r="AD33" s="138">
        <f>+'Table 9'!CG14</f>
        <v>0</v>
      </c>
      <c r="AE33" s="138">
        <f>+'Table 9'!CH14</f>
        <v>0</v>
      </c>
      <c r="AF33" s="138">
        <f>+'Table 9'!CI14</f>
        <v>0</v>
      </c>
      <c r="AG33" s="138">
        <f>+'Table 9'!CJ14</f>
        <v>0</v>
      </c>
      <c r="AH33" s="138">
        <f>+'Table 9'!CK14</f>
        <v>0</v>
      </c>
      <c r="AI33" s="138">
        <f>+'Table 9'!CL14</f>
        <v>0</v>
      </c>
      <c r="AJ33" s="138">
        <f>+'Table 9'!CM14</f>
        <v>0</v>
      </c>
      <c r="AK33" s="138">
        <f>+'Table 9'!CN14</f>
        <v>0</v>
      </c>
      <c r="AL33" s="138">
        <f>+'Table 9'!CO14</f>
        <v>0</v>
      </c>
      <c r="AM33" s="138">
        <f>+'Table 9'!CP14</f>
        <v>0</v>
      </c>
      <c r="AN33" s="138">
        <f>+'Table 9'!CQ14</f>
        <v>0</v>
      </c>
      <c r="AO33" s="138">
        <f>+'Table 9'!CR14</f>
        <v>0</v>
      </c>
      <c r="AP33" s="138">
        <f>+'Table 9'!CS14</f>
        <v>0</v>
      </c>
      <c r="AQ33" s="138">
        <f>+'Table 9'!CT14</f>
        <v>0</v>
      </c>
      <c r="AR33" s="138">
        <f>+'Table 9'!CU14</f>
        <v>0</v>
      </c>
      <c r="AS33" s="138">
        <f>+'Table 9'!CV14</f>
        <v>0</v>
      </c>
      <c r="AT33" s="138">
        <f>+'Table 9'!CW14</f>
        <v>0</v>
      </c>
      <c r="AU33" s="138">
        <f>+'Table 9'!CX14</f>
        <v>0</v>
      </c>
      <c r="AV33" s="138">
        <f>+'Table 9'!CY14</f>
        <v>0</v>
      </c>
      <c r="AW33" s="138">
        <f>+'Table 9'!CZ14</f>
        <v>0</v>
      </c>
      <c r="AX33" s="138">
        <f>+'Table 9'!DA14</f>
        <v>0</v>
      </c>
      <c r="AY33" s="138">
        <f>+'Table 9'!DB14</f>
        <v>0</v>
      </c>
      <c r="AZ33" s="138">
        <f>+'Table 9'!DC14</f>
        <v>0</v>
      </c>
      <c r="BA33" s="138">
        <f>+'Table 9'!DD14</f>
        <v>0</v>
      </c>
      <c r="BB33" s="138">
        <f>+'Table 9'!DE14</f>
        <v>0</v>
      </c>
      <c r="BC33" s="138">
        <f>+'Table 9'!DF14</f>
        <v>0</v>
      </c>
      <c r="BD33" s="138">
        <f>+'Table 9'!DG14</f>
        <v>0</v>
      </c>
      <c r="BE33" s="138">
        <f>+'Table 9'!DH14</f>
        <v>0</v>
      </c>
      <c r="BF33" s="138">
        <f>+'Table 9'!DI14</f>
        <v>0</v>
      </c>
      <c r="BG33" s="138">
        <f>+'Table 9'!DJ14</f>
        <v>0</v>
      </c>
      <c r="BH33" s="138">
        <f>+'Table 9'!DK14</f>
        <v>0</v>
      </c>
      <c r="BI33" s="138">
        <f>+'Table 9'!DL14</f>
        <v>0</v>
      </c>
      <c r="BJ33" s="138">
        <f>+'Table 9'!DM14</f>
        <v>0</v>
      </c>
      <c r="BK33" s="138">
        <f>+'Table 9'!DN14</f>
        <v>0</v>
      </c>
      <c r="BL33" s="138">
        <f>+'Table 9'!DO14</f>
        <v>0</v>
      </c>
      <c r="BM33" s="138">
        <f>+'Table 9'!DP14</f>
        <v>0</v>
      </c>
      <c r="BN33" s="138">
        <f>+'Table 9'!DQ14</f>
        <v>0</v>
      </c>
      <c r="BO33" s="138">
        <v>44.597999999999999</v>
      </c>
      <c r="BP33" s="138">
        <v>51.124000000000002</v>
      </c>
      <c r="BQ33" s="138">
        <v>52.884999999999991</v>
      </c>
      <c r="BR33" s="138">
        <v>51.769230769230766</v>
      </c>
      <c r="BS33" s="138">
        <v>0</v>
      </c>
      <c r="BT33" s="138">
        <v>0</v>
      </c>
      <c r="BU33" s="138"/>
    </row>
    <row r="34" spans="3:73">
      <c r="C34" s="68"/>
      <c r="D34" s="68"/>
      <c r="E34" s="68" t="s">
        <v>306</v>
      </c>
      <c r="F34" s="73"/>
      <c r="G34" s="138">
        <f>+'Table 9'!BJ12</f>
        <v>1.6365791935483871</v>
      </c>
      <c r="H34" s="138">
        <f>+'Table 9'!BK12</f>
        <v>1.6878719354838709</v>
      </c>
      <c r="I34" s="138">
        <f>+'Table 9'!BL12</f>
        <v>1.8694793448275862</v>
      </c>
      <c r="J34" s="138">
        <f>+'Table 9'!BM12</f>
        <v>1.6936887419354838</v>
      </c>
      <c r="K34" s="138">
        <f>+'Table 9'!BN12</f>
        <v>1.8272263666666668</v>
      </c>
      <c r="L34" s="138">
        <f>+'Table 9'!BO12</f>
        <v>1.5734375161290324</v>
      </c>
      <c r="M34" s="138">
        <f>+'Table 9'!BP12</f>
        <v>1.8344409333333334</v>
      </c>
      <c r="N34" s="138">
        <f>+'Table 9'!BQ12</f>
        <v>1.6400766129032258</v>
      </c>
      <c r="O34" s="138">
        <f>+'Table 9'!BR12</f>
        <v>1.6217845806451614</v>
      </c>
      <c r="P34" s="138">
        <f>+'Table 9'!BS12</f>
        <v>1.7655397000000002</v>
      </c>
      <c r="Q34" s="138">
        <f>+'Table 9'!BT12</f>
        <v>1.5907007419354839</v>
      </c>
      <c r="R34" s="138">
        <f>+'Table 9'!BU12</f>
        <v>1.8147943333333332</v>
      </c>
      <c r="S34" s="138">
        <f>+'Table 9'!BV12</f>
        <v>1.7005844193548387</v>
      </c>
      <c r="T34" s="138">
        <f>+'Table 9'!BW12</f>
        <v>1.7375992258064514</v>
      </c>
      <c r="U34" s="138">
        <f>+'Table 9'!BX12</f>
        <v>1.9296484285714286</v>
      </c>
      <c r="V34" s="138">
        <f>+'Table 9'!BY12</f>
        <v>1.5073936129032259</v>
      </c>
      <c r="W34" s="138">
        <f>+'Table 9'!BZ12</f>
        <v>1.8563317666666668</v>
      </c>
      <c r="X34" s="138">
        <f>+'Table 9'!CA12</f>
        <v>1.6526259032258064</v>
      </c>
      <c r="Y34" s="138">
        <f>+'Table 9'!CB12</f>
        <v>1.8223311</v>
      </c>
      <c r="Z34" s="138">
        <f>+'Table 9'!CC12</f>
        <v>1.7055635161290323</v>
      </c>
      <c r="AA34" s="138">
        <f>+'Table 9'!CD12</f>
        <v>1.7002700967741935</v>
      </c>
      <c r="AB34" s="138">
        <f>+'Table 9'!CE12</f>
        <v>1.7497901666666666</v>
      </c>
      <c r="AC34" s="138">
        <f>+'Table 9'!CF12</f>
        <v>1.7271643548387099</v>
      </c>
      <c r="AD34" s="138">
        <f>+'Table 9'!CG12</f>
        <v>1.7313677333333333</v>
      </c>
      <c r="AE34" s="138">
        <f>+'Table 9'!CH12</f>
        <v>1.5904952258064515</v>
      </c>
      <c r="AF34" s="138">
        <f>+'Table 9'!CI12</f>
        <v>1.5895302903225805</v>
      </c>
      <c r="AG34" s="138">
        <f>+'Table 9'!CJ12</f>
        <v>1.7214875000000001</v>
      </c>
      <c r="AH34" s="138">
        <f>+'Table 9'!CK12</f>
        <v>1.470427935483871</v>
      </c>
      <c r="AI34" s="138">
        <f>+'Table 9'!CL12</f>
        <v>1.6330305000000001</v>
      </c>
      <c r="AJ34" s="138">
        <f>+'Table 9'!CM12</f>
        <v>1.4670935483870968</v>
      </c>
      <c r="AK34" s="138">
        <f>+'Table 9'!CN12</f>
        <v>1.6981628666666666</v>
      </c>
      <c r="AL34" s="138">
        <f>+'Table 9'!CO12</f>
        <v>1.6201675806451612</v>
      </c>
      <c r="AM34" s="138">
        <f>+'Table 9'!CP12</f>
        <v>1.551271741935484</v>
      </c>
      <c r="AN34" s="138">
        <f>+'Table 9'!CQ12</f>
        <v>1.9054484333333332</v>
      </c>
      <c r="AO34" s="138">
        <f>+'Table 9'!CR12</f>
        <v>1.3764636774193548</v>
      </c>
      <c r="AP34" s="138">
        <f>+'Table 9'!CS12</f>
        <v>1.8172812666666667</v>
      </c>
      <c r="AQ34" s="138">
        <f>+'Table 9'!CT12</f>
        <v>1.6248251612903226</v>
      </c>
      <c r="AR34" s="138">
        <f>+'Table 9'!CU12</f>
        <v>1.6956714516129032</v>
      </c>
      <c r="AS34" s="138">
        <f>+'Table 9'!CV12</f>
        <v>2.0374237499999999</v>
      </c>
      <c r="AT34" s="138">
        <f>+'Table 9'!CW12</f>
        <v>1.5367514838709677</v>
      </c>
      <c r="AU34" s="138">
        <f>+'Table 9'!CX12</f>
        <v>1.7712873</v>
      </c>
      <c r="AV34" s="138">
        <f>+'Table 9'!CY12</f>
        <v>1.7257991612903225</v>
      </c>
      <c r="AW34" s="138">
        <f>+'Table 9'!CZ12</f>
        <v>1.8165308333333334</v>
      </c>
      <c r="AX34" s="138">
        <f>+'Table 9'!DA12</f>
        <v>1.7524204193548387</v>
      </c>
      <c r="AY34" s="138">
        <f>+'Table 9'!DB12</f>
        <v>1.8403680322580644</v>
      </c>
      <c r="AZ34" s="138">
        <f>+'Table 9'!DC12</f>
        <v>1.8436996999999999</v>
      </c>
      <c r="BA34" s="138">
        <f>+'Table 9'!DD12</f>
        <v>1.7612018387096773</v>
      </c>
      <c r="BB34" s="138">
        <f>+'Table 9'!DE12</f>
        <v>1.0278426999999999</v>
      </c>
      <c r="BC34" s="138">
        <f>+'Table 9'!DF12</f>
        <v>1.7067783548387097</v>
      </c>
      <c r="BD34" s="138">
        <f>+'Table 9'!DG12</f>
        <v>1.7652439032258065</v>
      </c>
      <c r="BE34" s="138">
        <f>+'Table 9'!DH12</f>
        <v>1.9725395517241378</v>
      </c>
      <c r="BF34" s="138">
        <f>+'Table 9'!DI12</f>
        <v>1.5544866129032258</v>
      </c>
      <c r="BG34" s="138">
        <f>+'Table 9'!DJ12</f>
        <v>1.8771289666666666</v>
      </c>
      <c r="BH34" s="138">
        <f>+'Table 9'!DK12</f>
        <v>1.6772296774193549</v>
      </c>
      <c r="BI34" s="138">
        <f>+'Table 9'!DL12</f>
        <v>1.8021441333333332</v>
      </c>
      <c r="BJ34" s="138">
        <f>+'Table 9'!DM12</f>
        <v>1.6574888709677418</v>
      </c>
      <c r="BK34" s="138">
        <f>+'Table 9'!DN12</f>
        <v>1.7389272580645161</v>
      </c>
      <c r="BL34" s="138">
        <f>+'Table 9'!DO12</f>
        <v>1.8691825</v>
      </c>
      <c r="BM34" s="138">
        <f>+'Table 9'!DP12</f>
        <v>1.5287799354838709</v>
      </c>
      <c r="BN34" s="138">
        <f>+'Table 9'!DQ12</f>
        <v>1.7102616333333331</v>
      </c>
      <c r="BO34" s="138">
        <v>1.5781860000000001</v>
      </c>
      <c r="BP34" s="138">
        <v>1.6854864193548387</v>
      </c>
      <c r="BQ34" s="138">
        <v>1.6906224999999999</v>
      </c>
      <c r="BR34" s="138">
        <v>1.5313103870967741</v>
      </c>
      <c r="BS34" s="138">
        <v>0</v>
      </c>
      <c r="BT34" s="138">
        <v>0</v>
      </c>
      <c r="BU34" s="138"/>
    </row>
    <row r="35" spans="3:73">
      <c r="C35" s="68"/>
      <c r="D35" s="68"/>
      <c r="E35" s="68"/>
      <c r="F35" s="73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</row>
    <row r="36" spans="3:73" ht="15.75">
      <c r="C36" s="68"/>
      <c r="D36" s="67" t="s">
        <v>297</v>
      </c>
      <c r="E36" s="68"/>
      <c r="F36" s="73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</row>
    <row r="37" spans="3:73" ht="15.75">
      <c r="C37" s="68"/>
      <c r="D37" s="122" t="s">
        <v>298</v>
      </c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</row>
    <row r="38" spans="3:73" ht="15.75">
      <c r="C38" s="67"/>
      <c r="D38" s="68"/>
      <c r="E38" s="68" t="s">
        <v>300</v>
      </c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>
        <f>+(S8-G8)/100</f>
        <v>2395.6275186895905</v>
      </c>
      <c r="T38" s="136">
        <f t="shared" ref="T38" si="31">+(T8-H8)/100</f>
        <v>1750.2486029012223</v>
      </c>
      <c r="U38" s="136">
        <f t="shared" ref="U38" si="32">+(U8-I8)/100</f>
        <v>2417.3614886926862</v>
      </c>
      <c r="V38" s="136">
        <f t="shared" ref="V38" si="33">+(V8-J8)/100</f>
        <v>4221.8521217570405</v>
      </c>
      <c r="W38" s="136">
        <f t="shared" ref="W38" si="34">+(W8-K8)/100</f>
        <v>2972.2852691483636</v>
      </c>
      <c r="X38" s="136">
        <f t="shared" ref="X38" si="35">+(X8-L8)/100</f>
        <v>4193.0103394860307</v>
      </c>
      <c r="Y38" s="136">
        <f t="shared" ref="Y38" si="36">+(Y8-M8)/100</f>
        <v>5337.8959864655926</v>
      </c>
      <c r="Z38" s="136">
        <f t="shared" ref="Z38" si="37">+(Z8-N8)/100</f>
        <v>3700.4565638757731</v>
      </c>
      <c r="AA38" s="136">
        <f t="shared" ref="AA38" si="38">+(AA8-O8)/100</f>
        <v>3055.9520812048299</v>
      </c>
      <c r="AB38" s="136">
        <f t="shared" ref="AB38" si="39">+(AB8-P8)/100</f>
        <v>4364.6136393153711</v>
      </c>
      <c r="AC38" s="136">
        <f t="shared" ref="AC38" si="40">+(AC8-Q8)/100</f>
        <v>3864.4702365581225</v>
      </c>
      <c r="AD38" s="136">
        <f t="shared" ref="AD38" si="41">+(AD8-R8)/100</f>
        <v>2870.4557434144572</v>
      </c>
      <c r="AE38" s="136">
        <f t="shared" ref="AE38" si="42">+(AE8-S8)/100</f>
        <v>-390.17958688763434</v>
      </c>
      <c r="AF38" s="136">
        <f t="shared" ref="AF38" si="43">+(AF8-T8)/100</f>
        <v>-967.71025511532093</v>
      </c>
      <c r="AG38" s="136">
        <f t="shared" ref="AG38" si="44">+(AG8-U8)/100</f>
        <v>-1743.9824034450157</v>
      </c>
      <c r="AH38" s="136">
        <f t="shared" ref="AH38" si="45">+(AH8-V8)/100</f>
        <v>-1535.224192730775</v>
      </c>
      <c r="AI38" s="136">
        <f t="shared" ref="AI38" si="46">+(AI8-W8)/100</f>
        <v>-2067.8388109391276</v>
      </c>
      <c r="AJ38" s="136">
        <f t="shared" ref="AJ38" si="47">+(AJ8-X8)/100</f>
        <v>-3431.5263738197136</v>
      </c>
      <c r="AK38" s="136">
        <f t="shared" ref="AK38" si="48">+(AK8-Y8)/100</f>
        <v>-6072.4105443759772</v>
      </c>
      <c r="AL38" s="136">
        <f t="shared" ref="AL38" si="49">+(AL8-Z8)/100</f>
        <v>-5310.2553003682433</v>
      </c>
      <c r="AM38" s="136">
        <f t="shared" ref="AM38" si="50">+(AM8-AA8)/100</f>
        <v>-5022.7051725083356</v>
      </c>
      <c r="AN38" s="136">
        <f t="shared" ref="AN38" si="51">+(AN8-AB8)/100</f>
        <v>-7222.3980452325704</v>
      </c>
      <c r="AO38" s="136">
        <f t="shared" ref="AO38" si="52">+(AO8-AC8)/100</f>
        <v>-3587.0052306076605</v>
      </c>
      <c r="AP38" s="136">
        <f t="shared" ref="AP38" si="53">+(AP8-AD8)/100</f>
        <v>-3416.9372150844893</v>
      </c>
      <c r="AQ38" s="136">
        <f t="shared" ref="AQ38" si="54">+(AQ8-AE8)/100</f>
        <v>-187.68767185175327</v>
      </c>
      <c r="AR38" s="136">
        <f t="shared" ref="AR38" si="55">+(AR8-AF8)/100</f>
        <v>-710.59785021667835</v>
      </c>
      <c r="AS38" s="136">
        <f t="shared" ref="AS38" si="56">+(AS8-AG8)/100</f>
        <v>901.79112210400865</v>
      </c>
      <c r="AT38" s="136">
        <f t="shared" ref="AT38" si="57">+(AT8-AH8)/100</f>
        <v>-687.78400507015181</v>
      </c>
      <c r="AU38" s="136">
        <f t="shared" ref="AU38" si="58">+(AU8-AI8)/100</f>
        <v>-2844.6401486818122</v>
      </c>
      <c r="AV38" s="136">
        <f t="shared" ref="AV38" si="59">+(AV8-AJ8)/100</f>
        <v>180.24605335600208</v>
      </c>
      <c r="AW38" s="136">
        <f t="shared" ref="AW38" si="60">+(AW8-AK8)/100</f>
        <v>3959.7642712673733</v>
      </c>
      <c r="AX38" s="136">
        <f t="shared" ref="AX38" si="61">+(AX8-AL8)/100</f>
        <v>4679.928923178436</v>
      </c>
      <c r="AY38" s="136">
        <f t="shared" ref="AY38" si="62">+(AY8-AM8)/100</f>
        <v>5497.8049621677255</v>
      </c>
      <c r="AZ38" s="136">
        <f t="shared" ref="AZ38" si="63">+(AZ8-AN8)/100</f>
        <v>8593.63624479799</v>
      </c>
      <c r="BA38" s="136">
        <f t="shared" ref="BA38" si="64">+(BA8-AO8)/100</f>
        <v>4938.0125969404353</v>
      </c>
      <c r="BB38" s="136">
        <f t="shared" ref="BB38" si="65">+(BB8-AP8)/100</f>
        <v>6917.9579062008579</v>
      </c>
      <c r="BC38" s="136">
        <f t="shared" ref="BC38" si="66">+(BC8-AQ8)/100</f>
        <v>4729.7753796316774</v>
      </c>
      <c r="BD38" s="136">
        <f t="shared" ref="BD38" si="67">+(BD8-AR8)/100</f>
        <v>10891.866517100656</v>
      </c>
      <c r="BE38" s="136">
        <f t="shared" ref="BE38" si="68">+(BE8-AS8)/100</f>
        <v>9182.2193428359133</v>
      </c>
      <c r="BF38" s="136">
        <f t="shared" ref="BF38" si="69">+(BF8-AT8)/100</f>
        <v>10773.792748522954</v>
      </c>
      <c r="BG38" s="136">
        <f t="shared" ref="BG38" si="70">+(BG8-AU8)/100</f>
        <v>15303.259162831735</v>
      </c>
      <c r="BH38" s="136">
        <f t="shared" ref="BH38" si="71">+(BH8-AV8)/100</f>
        <v>12120.041088488968</v>
      </c>
      <c r="BI38" s="136">
        <f t="shared" ref="BI38" si="72">+(BI8-AW8)/100</f>
        <v>9733.5310837655325</v>
      </c>
      <c r="BJ38" s="136">
        <f t="shared" ref="BJ38" si="73">+(BJ8-AX8)/100</f>
        <v>9939.3081612748647</v>
      </c>
      <c r="BK38" s="136">
        <f t="shared" ref="BK38" si="74">+(BK8-AY8)/100</f>
        <v>7320.8517865951035</v>
      </c>
      <c r="BL38" s="136">
        <f t="shared" ref="BL38" si="75">+(BL8-AZ8)/100</f>
        <v>4386.9360863507209</v>
      </c>
      <c r="BM38" s="136">
        <f t="shared" ref="BM38" si="76">+(BM8-BA8)/100</f>
        <v>3678.0403694085403</v>
      </c>
      <c r="BN38" s="136">
        <f t="shared" ref="BN38" si="77">+(BN8-BB8)/100</f>
        <v>1963.0914477641043</v>
      </c>
      <c r="BO38" s="136">
        <v>4029.8618134161366</v>
      </c>
      <c r="BP38" s="136">
        <v>-1817.2043017686904</v>
      </c>
      <c r="BQ38" s="136">
        <v>-1011.8017634497722</v>
      </c>
      <c r="BR38" s="136">
        <v>-3748.3103430711244</v>
      </c>
      <c r="BS38" s="136">
        <v>-7795.4957418376671</v>
      </c>
      <c r="BT38" s="136">
        <v>-8928.9148362321503</v>
      </c>
      <c r="BU38" s="136"/>
    </row>
    <row r="39" spans="3:73" ht="15.75">
      <c r="C39" s="67"/>
      <c r="D39" s="68"/>
      <c r="F39" s="68" t="s">
        <v>299</v>
      </c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>
        <f>+(S8/G8-1)*100</f>
        <v>8.2163380584442169</v>
      </c>
      <c r="T39" s="136">
        <f t="shared" ref="T39:AM39" si="78">+(T8/H8-1)*100</f>
        <v>5.8650875540892766</v>
      </c>
      <c r="U39" s="136">
        <f t="shared" si="78"/>
        <v>8.1745754805105708</v>
      </c>
      <c r="V39" s="136">
        <f t="shared" si="78"/>
        <v>14.939127219956983</v>
      </c>
      <c r="W39" s="136">
        <f t="shared" si="78"/>
        <v>9.9432178318892959</v>
      </c>
      <c r="X39" s="136">
        <f t="shared" si="78"/>
        <v>14.110608038903095</v>
      </c>
      <c r="Y39" s="136">
        <f t="shared" si="78"/>
        <v>17.915895936860604</v>
      </c>
      <c r="Z39" s="136">
        <f t="shared" si="78"/>
        <v>12.260029030728713</v>
      </c>
      <c r="AA39" s="136">
        <f t="shared" si="78"/>
        <v>10.225385015093625</v>
      </c>
      <c r="AB39" s="136">
        <f t="shared" si="78"/>
        <v>14.80550682586308</v>
      </c>
      <c r="AC39" s="136">
        <f t="shared" si="78"/>
        <v>13.04472941685404</v>
      </c>
      <c r="AD39" s="136">
        <f t="shared" si="78"/>
        <v>9.4457061185530655</v>
      </c>
      <c r="AE39" s="136">
        <f t="shared" si="78"/>
        <v>-1.2366042008665201</v>
      </c>
      <c r="AF39" s="136">
        <f t="shared" si="78"/>
        <v>-3.0631434970567639</v>
      </c>
      <c r="AG39" s="136">
        <f t="shared" si="78"/>
        <v>-5.4518074447795772</v>
      </c>
      <c r="AH39" s="136">
        <f t="shared" si="78"/>
        <v>-4.7263526087075842</v>
      </c>
      <c r="AI39" s="136">
        <f t="shared" si="78"/>
        <v>-6.2919418935610043</v>
      </c>
      <c r="AJ39" s="136">
        <f t="shared" si="78"/>
        <v>-10.120014076142292</v>
      </c>
      <c r="AK39" s="136">
        <f t="shared" si="78"/>
        <v>-17.284514881177206</v>
      </c>
      <c r="AL39" s="136">
        <f t="shared" si="78"/>
        <v>-15.672072737693121</v>
      </c>
      <c r="AM39" s="136">
        <f t="shared" si="78"/>
        <v>-15.247168197822713</v>
      </c>
      <c r="AN39" s="136">
        <f t="shared" ref="AN39" si="79">+(AN8/AB8-1)*100</f>
        <v>-21.340086381282575</v>
      </c>
      <c r="AO39" s="136">
        <f t="shared" ref="AO39" si="80">+(AO8/AC8-1)*100</f>
        <v>-10.710920592555739</v>
      </c>
      <c r="AP39" s="136">
        <f t="shared" ref="AP39" si="81">+(AP8/AD8-1)*100</f>
        <v>-10.273580904825474</v>
      </c>
      <c r="AQ39" s="136">
        <f t="shared" ref="AQ39" si="82">+(AQ8/AE8-1)*100</f>
        <v>-0.60229035180923152</v>
      </c>
      <c r="AR39" s="136">
        <f t="shared" ref="AR39" si="83">+(AR8/AF8-1)*100</f>
        <v>-2.3203684730556229</v>
      </c>
      <c r="AS39" s="136">
        <f t="shared" ref="AS39" si="84">+(AS8/AG8-1)*100</f>
        <v>2.9816120449601025</v>
      </c>
      <c r="AT39" s="136">
        <f t="shared" ref="AT39" si="85">+(AT8/AH8-1)*100</f>
        <v>-2.2224581583994651</v>
      </c>
      <c r="AU39" s="136">
        <f t="shared" ref="AU39" si="86">+(AU8/AI8-1)*100</f>
        <v>-9.2367335983874916</v>
      </c>
      <c r="AV39" s="136">
        <f t="shared" ref="AV39" si="87">+(AV8/AJ8-1)*100</f>
        <v>0.59142073132496531</v>
      </c>
      <c r="AW39" s="136">
        <f t="shared" ref="AW39" si="88">+(AW8/AK8-1)*100</f>
        <v>13.626319904964991</v>
      </c>
      <c r="AX39" s="136">
        <f t="shared" ref="AX39" si="89">+(AX8/AL8-1)*100</f>
        <v>16.378678912029354</v>
      </c>
      <c r="AY39" s="136">
        <f t="shared" ref="AY39" si="90">+(AY8/AM8-1)*100</f>
        <v>19.691854395981579</v>
      </c>
      <c r="AZ39" s="136">
        <f t="shared" ref="AZ39" si="91">+(AZ8/AN8-1)*100</f>
        <v>32.280351475890569</v>
      </c>
      <c r="BA39" s="136">
        <f t="shared" ref="BA39" si="92">+(BA8/AO8-1)*100</f>
        <v>16.513861496964367</v>
      </c>
      <c r="BB39" s="136">
        <f t="shared" ref="BB39" si="93">+(BB8/AP8-1)*100</f>
        <v>23.181547586549421</v>
      </c>
      <c r="BC39" s="136">
        <f t="shared" ref="BC39" si="94">+(BC8/AQ8-1)*100</f>
        <v>15.269833370004626</v>
      </c>
      <c r="BD39" s="136">
        <f t="shared" ref="BD39" si="95">+(BD8/AR8-1)*100</f>
        <v>36.410895850789558</v>
      </c>
      <c r="BE39" s="136">
        <f t="shared" ref="BE39" si="96">+(BE8/AS8-1)*100</f>
        <v>29.480385327467708</v>
      </c>
      <c r="BF39" s="136">
        <f t="shared" ref="BF39" si="97">+(BF8/AT8-1)*100</f>
        <v>35.605002760728468</v>
      </c>
      <c r="BG39" s="136">
        <f t="shared" ref="BG39" si="98">+(BG8/AU8-1)*100</f>
        <v>54.747576485371631</v>
      </c>
      <c r="BH39" s="136">
        <f t="shared" ref="BH39" si="99">+(BH8/AV8-1)*100</f>
        <v>39.534288737686431</v>
      </c>
      <c r="BI39" s="136">
        <f t="shared" ref="BI39" si="100">+(BI8/AW8-1)*100</f>
        <v>29.478184109032533</v>
      </c>
      <c r="BJ39" s="136">
        <f t="shared" ref="BJ39" si="101">+(BJ8/AX8-1)*100</f>
        <v>29.889754275566972</v>
      </c>
      <c r="BK39" s="136">
        <f t="shared" ref="BK39" si="102">+(BK8/AY8-1)*100</f>
        <v>21.907574933681893</v>
      </c>
      <c r="BL39" s="136">
        <f t="shared" ref="BL39" si="103">+(BL8/AZ8-1)*100</f>
        <v>12.457395565846108</v>
      </c>
      <c r="BM39" s="136">
        <f t="shared" ref="BM39" si="104">+(BM8/BA8-1)*100</f>
        <v>10.556874048284005</v>
      </c>
      <c r="BN39" s="136">
        <f t="shared" ref="BN39" si="105">+(BN8/BB8-1)*100</f>
        <v>5.3402229116333189</v>
      </c>
      <c r="BO39" s="136">
        <v>11.286733492920774</v>
      </c>
      <c r="BP39" s="136">
        <v>-4.4533184221839495</v>
      </c>
      <c r="BQ39" s="136">
        <v>-2.5088629709430044</v>
      </c>
      <c r="BR39" s="136">
        <v>-9.1348671619698507</v>
      </c>
      <c r="BS39" s="136">
        <v>-18.021911317367589</v>
      </c>
      <c r="BT39" s="136">
        <v>-20.873129877539643</v>
      </c>
      <c r="BU39" s="136"/>
    </row>
    <row r="40" spans="3:73" ht="15.75">
      <c r="C40" s="67"/>
      <c r="D40" s="68"/>
      <c r="E40" s="68" t="s">
        <v>301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f t="shared" ref="S40:AM40" si="106">+(S9-G9)/100</f>
        <v>-4888.0170676854932</v>
      </c>
      <c r="T40" s="136">
        <f t="shared" si="106"/>
        <v>-2959.5784564316041</v>
      </c>
      <c r="U40" s="136">
        <f t="shared" si="106"/>
        <v>-7360.1009489363923</v>
      </c>
      <c r="V40" s="136">
        <f t="shared" si="106"/>
        <v>-7052.5921063798996</v>
      </c>
      <c r="W40" s="136">
        <f t="shared" si="106"/>
        <v>-7698.572286565397</v>
      </c>
      <c r="X40" s="136">
        <f t="shared" si="106"/>
        <v>-8126.6731144612722</v>
      </c>
      <c r="Y40" s="136">
        <f t="shared" si="106"/>
        <v>-7302.8806204465382</v>
      </c>
      <c r="Z40" s="136">
        <f t="shared" si="106"/>
        <v>-6884.4279360684704</v>
      </c>
      <c r="AA40" s="136">
        <f t="shared" si="106"/>
        <v>-4393.3975804747015</v>
      </c>
      <c r="AB40" s="136">
        <f t="shared" si="106"/>
        <v>-2962.5827483548014</v>
      </c>
      <c r="AC40" s="136">
        <f t="shared" si="106"/>
        <v>-1812.619209464204</v>
      </c>
      <c r="AD40" s="136">
        <f t="shared" si="106"/>
        <v>-617.75890004169662</v>
      </c>
      <c r="AE40" s="136">
        <f t="shared" si="106"/>
        <v>2767.1890168810914</v>
      </c>
      <c r="AF40" s="136">
        <f t="shared" si="106"/>
        <v>4957.2854986145048</v>
      </c>
      <c r="AG40" s="136">
        <f t="shared" si="106"/>
        <v>9502.8805166094953</v>
      </c>
      <c r="AH40" s="136">
        <f t="shared" si="106"/>
        <v>7369.2823301194958</v>
      </c>
      <c r="AI40" s="136">
        <f t="shared" si="106"/>
        <v>10208.149737866297</v>
      </c>
      <c r="AJ40" s="136">
        <f t="shared" si="106"/>
        <v>10432.437477691908</v>
      </c>
      <c r="AK40" s="136">
        <f t="shared" si="106"/>
        <v>9812.1511861966992</v>
      </c>
      <c r="AL40" s="136">
        <f t="shared" si="106"/>
        <v>10207.828975713299</v>
      </c>
      <c r="AM40" s="136">
        <f t="shared" si="106"/>
        <v>10964.902731388902</v>
      </c>
      <c r="AN40" s="136">
        <f t="shared" ref="AN40" si="107">+(AN9-AB9)/100</f>
        <v>10706.037921845</v>
      </c>
      <c r="AO40" s="136">
        <f t="shared" ref="AO40" si="108">+(AO9-AC9)/100</f>
        <v>9418.8339790138998</v>
      </c>
      <c r="AP40" s="136">
        <f t="shared" ref="AP40" si="109">+(AP9-AD9)/100</f>
        <v>8643.3746207497006</v>
      </c>
      <c r="AQ40" s="136">
        <f t="shared" ref="AQ40" si="110">+(AQ9-AE9)/100</f>
        <v>7351.1756426703041</v>
      </c>
      <c r="AR40" s="136">
        <f t="shared" ref="AR40" si="111">+(AR9-AF9)/100</f>
        <v>4622.5290989707992</v>
      </c>
      <c r="AS40" s="136">
        <f t="shared" ref="AS40" si="112">+(AS9-AG9)/100</f>
        <v>5178.0881149284987</v>
      </c>
      <c r="AT40" s="136">
        <f t="shared" ref="AT40" si="113">+(AT9-AH9)/100</f>
        <v>7913.7902616935971</v>
      </c>
      <c r="AU40" s="136">
        <f t="shared" ref="AU40" si="114">+(AU9-AI9)/100</f>
        <v>6174.3887723015059</v>
      </c>
      <c r="AV40" s="136">
        <f t="shared" ref="AV40" si="115">+(AV9-AJ9)/100</f>
        <v>6363.205099212495</v>
      </c>
      <c r="AW40" s="136">
        <f t="shared" ref="AW40" si="116">+(AW9-AK9)/100</f>
        <v>5722.0476821924913</v>
      </c>
      <c r="AX40" s="136">
        <f t="shared" ref="AX40" si="117">+(AX9-AL9)/100</f>
        <v>6526.414489663206</v>
      </c>
      <c r="AY40" s="136">
        <f t="shared" ref="AY40" si="118">+(AY9-AM9)/100</f>
        <v>4542.6473561170042</v>
      </c>
      <c r="AZ40" s="136">
        <f t="shared" ref="AZ40" si="119">+(AZ9-AN9)/100</f>
        <v>7677.8291741784988</v>
      </c>
      <c r="BA40" s="136">
        <f t="shared" ref="BA40" si="120">+(BA9-AO9)/100</f>
        <v>4738.4012941373003</v>
      </c>
      <c r="BB40" s="136">
        <f t="shared" ref="BB40" si="121">+(BB9-AP9)/100</f>
        <v>2493.7134591217969</v>
      </c>
      <c r="BC40" s="136">
        <f t="shared" ref="BC40" si="122">+(BC9-AQ9)/100</f>
        <v>2826.5168912399004</v>
      </c>
      <c r="BD40" s="136">
        <f t="shared" ref="BD40" si="123">+(BD9-AR9)/100</f>
        <v>3966.7906901720025</v>
      </c>
      <c r="BE40" s="136">
        <f t="shared" ref="BE40" si="124">+(BE9-AS9)/100</f>
        <v>2969.2821043378954</v>
      </c>
      <c r="BF40" s="136">
        <f t="shared" ref="BF40" si="125">+(BF9-AT9)/100</f>
        <v>4875.5363509636982</v>
      </c>
      <c r="BG40" s="136">
        <f t="shared" ref="BG40" si="126">+(BG9-AU9)/100</f>
        <v>2840.8840927530919</v>
      </c>
      <c r="BH40" s="136">
        <f t="shared" ref="BH40" si="127">+(BH9-AV9)/100</f>
        <v>6019.4398628248882</v>
      </c>
      <c r="BI40" s="136">
        <f t="shared" ref="BI40" si="128">+(BI9-AW9)/100</f>
        <v>6767.4923562479999</v>
      </c>
      <c r="BJ40" s="136">
        <f t="shared" ref="BJ40" si="129">+(BJ9-AX9)/100</f>
        <v>6472.6542463632022</v>
      </c>
      <c r="BK40" s="136">
        <f t="shared" ref="BK40" si="130">+(BK9-AY9)/100</f>
        <v>8082.9274614333917</v>
      </c>
      <c r="BL40" s="136">
        <f t="shared" ref="BL40" si="131">+(BL9-AZ9)/100</f>
        <v>5570.6127680173986</v>
      </c>
      <c r="BM40" s="136">
        <f t="shared" ref="BM40" si="132">+(BM9-BA9)/100</f>
        <v>9005.1812076677052</v>
      </c>
      <c r="BN40" s="136">
        <f t="shared" ref="BN40" si="133">+(BN9-BB9)/100</f>
        <v>11483.837448161799</v>
      </c>
      <c r="BO40" s="136">
        <v>6472.3501301191891</v>
      </c>
      <c r="BP40" s="136">
        <v>6977.5294771037061</v>
      </c>
      <c r="BQ40" s="136">
        <v>5337.2510985828985</v>
      </c>
      <c r="BR40" s="136">
        <v>4077.7847185122969</v>
      </c>
      <c r="BS40" s="136">
        <v>8294.310366318794</v>
      </c>
      <c r="BT40" s="136">
        <v>6330.707355845012</v>
      </c>
      <c r="BU40" s="136"/>
    </row>
    <row r="41" spans="3:73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f>+((S9/G9-1))*100</f>
        <v>107.68091005104283</v>
      </c>
      <c r="T41" s="136">
        <f t="shared" ref="T41:AM41" si="134">+((T9/H9-1))*100</f>
        <v>52.879078495651811</v>
      </c>
      <c r="U41" s="136">
        <f t="shared" si="134"/>
        <v>152.60033647686964</v>
      </c>
      <c r="V41" s="136">
        <f t="shared" si="134"/>
        <v>136.11314782364533</v>
      </c>
      <c r="W41" s="136">
        <f t="shared" si="134"/>
        <v>152.71286714622025</v>
      </c>
      <c r="X41" s="136">
        <f t="shared" si="134"/>
        <v>152.05910203462793</v>
      </c>
      <c r="Y41" s="136">
        <f t="shared" si="134"/>
        <v>130.44386284259267</v>
      </c>
      <c r="Z41" s="136">
        <f t="shared" si="134"/>
        <v>105.93416005877457</v>
      </c>
      <c r="AA41" s="136">
        <f t="shared" si="134"/>
        <v>57.760895274173826</v>
      </c>
      <c r="AB41" s="136">
        <f t="shared" si="134"/>
        <v>33.311085959138943</v>
      </c>
      <c r="AC41" s="136">
        <f t="shared" si="134"/>
        <v>20.936125807333241</v>
      </c>
      <c r="AD41" s="136">
        <f t="shared" si="134"/>
        <v>7.4552849314585279</v>
      </c>
      <c r="AE41" s="136">
        <f t="shared" si="134"/>
        <v>-29.352713166080736</v>
      </c>
      <c r="AF41" s="136">
        <f t="shared" si="134"/>
        <v>-57.93618524124917</v>
      </c>
      <c r="AG41" s="136">
        <f t="shared" si="134"/>
        <v>-77.999723687317797</v>
      </c>
      <c r="AH41" s="136">
        <f t="shared" si="134"/>
        <v>-60.236029226131024</v>
      </c>
      <c r="AI41" s="136">
        <f t="shared" si="134"/>
        <v>-80.12814999312188</v>
      </c>
      <c r="AJ41" s="136">
        <f t="shared" si="134"/>
        <v>-77.443154753564869</v>
      </c>
      <c r="AK41" s="136">
        <f t="shared" si="134"/>
        <v>-76.055133761101118</v>
      </c>
      <c r="AL41" s="136">
        <f t="shared" si="134"/>
        <v>-76.273409750457418</v>
      </c>
      <c r="AM41" s="136">
        <f t="shared" si="134"/>
        <v>-91.377407164969156</v>
      </c>
      <c r="AN41" s="136">
        <f t="shared" ref="AN41" si="135">+((AN9/AB9-1))*100</f>
        <v>-90.298557531704247</v>
      </c>
      <c r="AO41" s="136">
        <f t="shared" ref="AO41" si="136">+((AO9/AC9-1))*100</f>
        <v>-89.956144046424555</v>
      </c>
      <c r="AP41" s="136">
        <f t="shared" ref="AP41" si="137">+((AP9/AD9-1))*100</f>
        <v>-97.073523094854593</v>
      </c>
      <c r="AQ41" s="136">
        <f t="shared" ref="AQ41" si="138">+((AQ9/AE9-1))*100</f>
        <v>-110.37500525224104</v>
      </c>
      <c r="AR41" s="136">
        <f t="shared" ref="AR41" si="139">+((AR9/AF9-1))*100</f>
        <v>-128.43309908576839</v>
      </c>
      <c r="AS41" s="136">
        <f t="shared" ref="AS41" si="140">+((AS9/AG9-1))*100</f>
        <v>-193.18753299627238</v>
      </c>
      <c r="AT41" s="136">
        <f t="shared" ref="AT41" si="141">+((AT9/AH9-1))*100</f>
        <v>-162.67691580538778</v>
      </c>
      <c r="AU41" s="136">
        <f t="shared" ref="AU41" si="142">+((AU9/AI9-1))*100</f>
        <v>-243.88986596081162</v>
      </c>
      <c r="AV41" s="136">
        <f t="shared" ref="AV41" si="143">+((AV9/AJ9-1))*100</f>
        <v>-209.40874171946047</v>
      </c>
      <c r="AW41" s="136">
        <f t="shared" ref="AW41" si="144">+((AW9/AK9-1))*100</f>
        <v>-185.22660234119962</v>
      </c>
      <c r="AX41" s="136">
        <f t="shared" ref="AX41" si="145">+((AX9/AL9-1))*100</f>
        <v>-205.53183443291115</v>
      </c>
      <c r="AY41" s="136">
        <f t="shared" ref="AY41" si="146">+((AY9/AM9-1))*100</f>
        <v>-439.04111482584688</v>
      </c>
      <c r="AZ41" s="136">
        <f t="shared" ref="AZ41" si="147">+((AZ9/AN9-1))*100</f>
        <v>-667.50445412286194</v>
      </c>
      <c r="BA41" s="136">
        <f t="shared" ref="BA41" si="148">+((BA9/AO9-1))*100</f>
        <v>-450.57288421375148</v>
      </c>
      <c r="BB41" s="136">
        <f t="shared" ref="BB41" si="149">+((BB9/AP9-1))*100</f>
        <v>-957.01534924202883</v>
      </c>
      <c r="BC41" s="136">
        <f t="shared" ref="BC41" si="150">+((BC9/AQ9-1))*100</f>
        <v>409.05075408674236</v>
      </c>
      <c r="BD41" s="136">
        <f t="shared" ref="BD41" si="151">+((BD9/AR9-1))*100</f>
        <v>387.62554980494724</v>
      </c>
      <c r="BE41" s="136">
        <f t="shared" ref="BE41" si="152">+((BE9/AS9-1))*100</f>
        <v>118.87849720309931</v>
      </c>
      <c r="BF41" s="136">
        <f t="shared" ref="BF41" si="153">+((BF9/AT9-1))*100</f>
        <v>159.90283923470847</v>
      </c>
      <c r="BG41" s="136">
        <f t="shared" ref="BG41" si="154">+((BG9/AU9-1))*100</f>
        <v>77.987157348662578</v>
      </c>
      <c r="BH41" s="136">
        <f t="shared" ref="BH41" si="155">+((BH9/AV9-1))*100</f>
        <v>181.06017767646816</v>
      </c>
      <c r="BI41" s="136">
        <f t="shared" ref="BI41" si="156">+((BI9/AW9-1))*100</f>
        <v>257.04223378381283</v>
      </c>
      <c r="BJ41" s="136">
        <f t="shared" ref="BJ41" si="157">+((BJ9/AX9-1))*100</f>
        <v>193.15384931905655</v>
      </c>
      <c r="BK41" s="136">
        <f t="shared" ref="BK41" si="158">+((BK9/AY9-1))*100</f>
        <v>230.4159200615166</v>
      </c>
      <c r="BL41" s="136">
        <f t="shared" ref="BL41" si="159">+((BL9/AZ9-1))*100</f>
        <v>85.339367277268963</v>
      </c>
      <c r="BM41" s="136">
        <f t="shared" ref="BM41" si="160">+((BM9/BA9-1))*100</f>
        <v>244.25718547999784</v>
      </c>
      <c r="BN41" s="136">
        <f t="shared" ref="BN41" si="161">+((BN9/BB9-1))*100</f>
        <v>514.24584373572304</v>
      </c>
      <c r="BO41" s="136">
        <v>184.00368910768185</v>
      </c>
      <c r="BP41" s="136">
        <v>139.82612970312496</v>
      </c>
      <c r="BQ41" s="136">
        <v>97.626199414506914</v>
      </c>
      <c r="BR41" s="136">
        <v>51.457306134897294</v>
      </c>
      <c r="BS41" s="136">
        <v>127.92669819066393</v>
      </c>
      <c r="BT41" s="136">
        <v>67.751635592297106</v>
      </c>
      <c r="BU41" s="136"/>
    </row>
    <row r="42" spans="3:73">
      <c r="C42" s="68"/>
      <c r="D42" s="68"/>
      <c r="E42" s="68" t="s">
        <v>282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f t="shared" ref="S42:AM42" si="162">+(S10-G10)/100</f>
        <v>1012.9833006216001</v>
      </c>
      <c r="T42" s="136">
        <f t="shared" si="162"/>
        <v>-29.271912502100005</v>
      </c>
      <c r="U42" s="136">
        <f t="shared" si="162"/>
        <v>922.86963035839983</v>
      </c>
      <c r="V42" s="136">
        <f t="shared" si="162"/>
        <v>823.73603283570003</v>
      </c>
      <c r="W42" s="136">
        <f t="shared" si="162"/>
        <v>872.66766219699991</v>
      </c>
      <c r="X42" s="136">
        <f t="shared" si="162"/>
        <v>128.48705163</v>
      </c>
      <c r="Y42" s="136">
        <f t="shared" si="162"/>
        <v>-57.384993625300048</v>
      </c>
      <c r="Z42" s="136">
        <f t="shared" si="162"/>
        <v>-711.2707290674</v>
      </c>
      <c r="AA42" s="136">
        <f t="shared" si="162"/>
        <v>-1286.6170560152</v>
      </c>
      <c r="AB42" s="136">
        <f t="shared" si="162"/>
        <v>-1290.4367702040997</v>
      </c>
      <c r="AC42" s="136">
        <f t="shared" si="162"/>
        <v>-920.74095939009999</v>
      </c>
      <c r="AD42" s="136">
        <f t="shared" si="162"/>
        <v>-750.36557847469987</v>
      </c>
      <c r="AE42" s="136">
        <f t="shared" si="162"/>
        <v>-789.27050807660009</v>
      </c>
      <c r="AF42" s="136">
        <f t="shared" si="162"/>
        <v>244.66137239779997</v>
      </c>
      <c r="AG42" s="136">
        <f t="shared" si="162"/>
        <v>-749.73025804170004</v>
      </c>
      <c r="AH42" s="136">
        <f t="shared" si="162"/>
        <v>-720.58863587490009</v>
      </c>
      <c r="AI42" s="136">
        <f t="shared" si="162"/>
        <v>-710.63962901929972</v>
      </c>
      <c r="AJ42" s="136">
        <f t="shared" si="162"/>
        <v>66.107274005799951</v>
      </c>
      <c r="AK42" s="136">
        <f t="shared" si="162"/>
        <v>69.13199475120004</v>
      </c>
      <c r="AL42" s="136">
        <f t="shared" si="162"/>
        <v>83.556599527499969</v>
      </c>
      <c r="AM42" s="136">
        <f t="shared" si="162"/>
        <v>95.032452077900047</v>
      </c>
      <c r="AN42" s="136">
        <f t="shared" ref="AN42:AN44" si="163">+(AN10-AB10)/100</f>
        <v>962.33663660620016</v>
      </c>
      <c r="AO42" s="136">
        <f t="shared" ref="AO42:AO44" si="164">+(AO10-AC10)/100</f>
        <v>259.73883169060008</v>
      </c>
      <c r="AP42" s="136">
        <f t="shared" ref="AP42:AP44" si="165">+(AP10-AD10)/100</f>
        <v>185.98263858800004</v>
      </c>
      <c r="AQ42" s="136">
        <f t="shared" ref="AQ42:AQ44" si="166">+(AQ10-AE10)/100</f>
        <v>-7.1560445502999936</v>
      </c>
      <c r="AR42" s="136">
        <f t="shared" ref="AR42:AR44" si="167">+(AR10-AF10)/100</f>
        <v>-15.733050751900009</v>
      </c>
      <c r="AS42" s="136">
        <f t="shared" ref="AS42:AS44" si="168">+(AS10-AG10)/100</f>
        <v>-22.707094164399969</v>
      </c>
      <c r="AT42" s="136">
        <f t="shared" ref="AT42:AT44" si="169">+(AT10-AH10)/100</f>
        <v>-136.88881907980002</v>
      </c>
      <c r="AU42" s="136">
        <f t="shared" ref="AU42:AU44" si="170">+(AU10-AI10)/100</f>
        <v>-131.9557597573</v>
      </c>
      <c r="AV42" s="136">
        <f t="shared" ref="AV42:AV44" si="171">+(AV10-AJ10)/100</f>
        <v>-138.06021156139997</v>
      </c>
      <c r="AW42" s="136">
        <f t="shared" ref="AW42:AW44" si="172">+(AW10-AK10)/100</f>
        <v>-95.380722501700006</v>
      </c>
      <c r="AX42" s="136">
        <f t="shared" ref="AX42:AX44" si="173">+(AX10-AL10)/100</f>
        <v>-129.07887809779996</v>
      </c>
      <c r="AY42" s="136">
        <f t="shared" ref="AY42:AY44" si="174">+(AY10-AM10)/100</f>
        <v>-98.873758338600013</v>
      </c>
      <c r="AZ42" s="136">
        <f t="shared" ref="AZ42:AZ44" si="175">+(AZ10-AN10)/100</f>
        <v>-922.89877860950014</v>
      </c>
      <c r="BA42" s="136">
        <f t="shared" ref="BA42:BA44" si="176">+(BA10-AO10)/100</f>
        <v>-264.00272955560001</v>
      </c>
      <c r="BB42" s="136">
        <f t="shared" ref="BB42:BB44" si="177">+(BB10-AP10)/100</f>
        <v>-169.62089856870003</v>
      </c>
      <c r="BC42" s="136">
        <f t="shared" ref="BC42:BC44" si="178">+(BC10-AQ10)/100</f>
        <v>-0.30387306399999942</v>
      </c>
      <c r="BD42" s="136">
        <f t="shared" ref="BD42:BD44" si="179">+(BD10-AR10)/100</f>
        <v>108.60605001220007</v>
      </c>
      <c r="BE42" s="136">
        <f t="shared" ref="BE42:BE44" si="180">+(BE10-AS10)/100</f>
        <v>111.13356011969998</v>
      </c>
      <c r="BF42" s="136">
        <f t="shared" ref="BF42:BF44" si="181">+(BF10-AT10)/100</f>
        <v>282.93883195179995</v>
      </c>
      <c r="BG42" s="136">
        <f t="shared" ref="BG42:BG44" si="182">+(BG10-AU10)/100</f>
        <v>309.38025106159995</v>
      </c>
      <c r="BH42" s="136">
        <f t="shared" ref="BH42:BH44" si="183">+(BH10-AV10)/100</f>
        <v>329.5651480715</v>
      </c>
      <c r="BI42" s="136">
        <f t="shared" ref="BI42:BI44" si="184">+(BI10-AW10)/100</f>
        <v>178.08568843909998</v>
      </c>
      <c r="BJ42" s="136">
        <f t="shared" ref="BJ42:BJ44" si="185">+(BJ10-AX10)/100</f>
        <v>182.33682315420003</v>
      </c>
      <c r="BK42" s="136">
        <f t="shared" ref="BK42:BK44" si="186">+(BK10-AY10)/100</f>
        <v>137.63999729789998</v>
      </c>
      <c r="BL42" s="136">
        <f t="shared" ref="BL42:BL44" si="187">+(BL10-AZ10)/100</f>
        <v>190.87840649450001</v>
      </c>
      <c r="BM42" s="136">
        <f t="shared" ref="BM42:BM44" si="188">+(BM10-BA10)/100</f>
        <v>255.75757090220003</v>
      </c>
      <c r="BN42" s="136">
        <f t="shared" ref="BN42:BN44" si="189">+(BN10-BB10)/100</f>
        <v>15.630181935800028</v>
      </c>
      <c r="BO42" s="136">
        <v>-281.93676833929999</v>
      </c>
      <c r="BP42" s="136">
        <v>-385.17844505330004</v>
      </c>
      <c r="BQ42" s="136">
        <v>-378.62736228210002</v>
      </c>
      <c r="BR42" s="136">
        <v>-438.91367079839989</v>
      </c>
      <c r="BS42" s="136">
        <v>-479.41194704750001</v>
      </c>
      <c r="BT42" s="136">
        <v>-511.41776528079993</v>
      </c>
      <c r="BU42" s="136"/>
    </row>
    <row r="43" spans="3:73">
      <c r="C43" s="68"/>
      <c r="D43" s="68"/>
      <c r="E43" s="68" t="s">
        <v>283</v>
      </c>
      <c r="F43" s="68"/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f t="shared" ref="S43:S44" si="190">+(S11-G11)/100</f>
        <v>985.67070772600016</v>
      </c>
      <c r="T43" s="136">
        <f t="shared" ref="T43:AC44" si="191">+(T11-H11)/100</f>
        <v>21.948010051800001</v>
      </c>
      <c r="U43" s="136">
        <f t="shared" si="191"/>
        <v>913.27920738839998</v>
      </c>
      <c r="V43" s="136">
        <f t="shared" si="191"/>
        <v>866.87647737500015</v>
      </c>
      <c r="W43" s="136">
        <f t="shared" si="191"/>
        <v>910.12437819339993</v>
      </c>
      <c r="X43" s="136">
        <f t="shared" si="191"/>
        <v>155.95312806679999</v>
      </c>
      <c r="Y43" s="136">
        <f t="shared" si="191"/>
        <v>-44.522761277999997</v>
      </c>
      <c r="Z43" s="136">
        <f t="shared" si="191"/>
        <v>-263.9557509672</v>
      </c>
      <c r="AA43" s="136">
        <f t="shared" si="191"/>
        <v>-581.18872140680003</v>
      </c>
      <c r="AB43" s="136">
        <f t="shared" si="191"/>
        <v>-587.56838101939991</v>
      </c>
      <c r="AC43" s="136">
        <f t="shared" si="191"/>
        <v>-564.21401797400006</v>
      </c>
      <c r="AD43" s="136">
        <f t="shared" ref="AD43:AM44" si="192">+(AD11-R11)/100</f>
        <v>-643.52733384699991</v>
      </c>
      <c r="AE43" s="136">
        <f t="shared" si="192"/>
        <v>-985.4275982800001</v>
      </c>
      <c r="AF43" s="136">
        <f t="shared" si="192"/>
        <v>-25.8810604753</v>
      </c>
      <c r="AG43" s="136">
        <f t="shared" si="192"/>
        <v>-960.07514500629998</v>
      </c>
      <c r="AH43" s="136">
        <f t="shared" si="192"/>
        <v>-961.39181587960013</v>
      </c>
      <c r="AI43" s="136">
        <f t="shared" si="192"/>
        <v>-962.01245856459991</v>
      </c>
      <c r="AJ43" s="136">
        <f t="shared" si="192"/>
        <v>-201.96784716409999</v>
      </c>
      <c r="AK43" s="136">
        <f t="shared" si="192"/>
        <v>-1.9899501832000004</v>
      </c>
      <c r="AL43" s="136">
        <f t="shared" si="192"/>
        <v>-1.0364004251000005</v>
      </c>
      <c r="AM43" s="136">
        <f t="shared" si="192"/>
        <v>-6.3371851861000001</v>
      </c>
      <c r="AN43" s="136">
        <f t="shared" si="163"/>
        <v>561.52648463690014</v>
      </c>
      <c r="AO43" s="136">
        <f t="shared" si="164"/>
        <v>87.119201177799994</v>
      </c>
      <c r="AP43" s="136">
        <f t="shared" si="165"/>
        <v>86.396023520599996</v>
      </c>
      <c r="AQ43" s="136">
        <f t="shared" si="166"/>
        <v>47.395674330800006</v>
      </c>
      <c r="AR43" s="136">
        <f t="shared" si="167"/>
        <v>48.217834047299995</v>
      </c>
      <c r="AS43" s="136">
        <f t="shared" si="168"/>
        <v>49.243330826400005</v>
      </c>
      <c r="AT43" s="136">
        <f t="shared" si="169"/>
        <v>53.262402660499994</v>
      </c>
      <c r="AU43" s="136">
        <f t="shared" si="170"/>
        <v>52.311359040999996</v>
      </c>
      <c r="AV43" s="136">
        <f t="shared" si="171"/>
        <v>54.789040201699997</v>
      </c>
      <c r="AW43" s="136">
        <f t="shared" si="172"/>
        <v>63.571229230799993</v>
      </c>
      <c r="AX43" s="136">
        <f t="shared" si="173"/>
        <v>59.762427971700006</v>
      </c>
      <c r="AY43" s="136">
        <f t="shared" si="174"/>
        <v>60.673681557600005</v>
      </c>
      <c r="AZ43" s="136">
        <f t="shared" si="175"/>
        <v>-494.78060033300011</v>
      </c>
      <c r="BA43" s="136">
        <f t="shared" si="176"/>
        <v>-17.211739792399968</v>
      </c>
      <c r="BB43" s="136">
        <f t="shared" si="177"/>
        <v>-14.581484446900014</v>
      </c>
      <c r="BC43" s="136">
        <f t="shared" si="178"/>
        <v>27.6745111231</v>
      </c>
      <c r="BD43" s="136">
        <f t="shared" si="179"/>
        <v>45.051632148899991</v>
      </c>
      <c r="BE43" s="136">
        <f t="shared" si="180"/>
        <v>46.72367628609998</v>
      </c>
      <c r="BF43" s="136">
        <f t="shared" si="181"/>
        <v>45.510588643100007</v>
      </c>
      <c r="BG43" s="136">
        <f t="shared" si="182"/>
        <v>65.371550654200021</v>
      </c>
      <c r="BH43" s="136">
        <f t="shared" si="183"/>
        <v>56.850444823499991</v>
      </c>
      <c r="BI43" s="136">
        <f t="shared" si="184"/>
        <v>-49.635001000099983</v>
      </c>
      <c r="BJ43" s="136">
        <f t="shared" si="185"/>
        <v>-49.120912104100007</v>
      </c>
      <c r="BK43" s="136">
        <f t="shared" si="186"/>
        <v>-47.785166850999993</v>
      </c>
      <c r="BL43" s="136">
        <f t="shared" si="187"/>
        <v>-55.587372695899994</v>
      </c>
      <c r="BM43" s="136">
        <f t="shared" si="188"/>
        <v>-55.94979667150001</v>
      </c>
      <c r="BN43" s="136">
        <f t="shared" si="189"/>
        <v>-56.521657704499987</v>
      </c>
      <c r="BO43" s="136">
        <v>-64.4192276271</v>
      </c>
      <c r="BP43" s="136">
        <v>-82.832845458499975</v>
      </c>
      <c r="BQ43" s="136">
        <v>-85.350731755299989</v>
      </c>
      <c r="BR43" s="136">
        <v>-99.624783644800004</v>
      </c>
      <c r="BS43" s="136">
        <v>-118.53255086820003</v>
      </c>
      <c r="BT43" s="136">
        <v>-112.4850861748</v>
      </c>
      <c r="BU43" s="136"/>
    </row>
    <row r="44" spans="3:73">
      <c r="C44" s="68"/>
      <c r="D44" s="68"/>
      <c r="E44" s="68" t="s">
        <v>284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f t="shared" si="190"/>
        <v>4137.9758876243004</v>
      </c>
      <c r="T44" s="136">
        <f t="shared" si="191"/>
        <v>4910.9441531859993</v>
      </c>
      <c r="U44" s="136">
        <f t="shared" si="191"/>
        <v>4852.0220166482941</v>
      </c>
      <c r="V44" s="136">
        <f t="shared" si="191"/>
        <v>6706.7885792009065</v>
      </c>
      <c r="W44" s="136">
        <f t="shared" si="191"/>
        <v>3895.5242436040007</v>
      </c>
      <c r="X44" s="136">
        <f t="shared" si="191"/>
        <v>4311.3670733589961</v>
      </c>
      <c r="Y44" s="136">
        <f t="shared" si="191"/>
        <v>4192.5240846219058</v>
      </c>
      <c r="Z44" s="136">
        <f t="shared" si="191"/>
        <v>4478.2521960829008</v>
      </c>
      <c r="AA44" s="136">
        <f t="shared" si="191"/>
        <v>3520.365841572499</v>
      </c>
      <c r="AB44" s="136">
        <f t="shared" si="191"/>
        <v>4071.4599954311038</v>
      </c>
      <c r="AC44" s="136">
        <f t="shared" si="191"/>
        <v>4038.0066052388029</v>
      </c>
      <c r="AD44" s="136">
        <f t="shared" si="192"/>
        <v>3669.8906213759956</v>
      </c>
      <c r="AE44" s="136">
        <f t="shared" si="192"/>
        <v>3706.492122476101</v>
      </c>
      <c r="AF44" s="136">
        <f t="shared" si="192"/>
        <v>4283.8605609665065</v>
      </c>
      <c r="AG44" s="136">
        <f t="shared" si="192"/>
        <v>3714.1143517905102</v>
      </c>
      <c r="AH44" s="136">
        <f t="shared" si="192"/>
        <v>4062.9889034300995</v>
      </c>
      <c r="AI44" s="136">
        <f t="shared" si="192"/>
        <v>4347.4500232851042</v>
      </c>
      <c r="AJ44" s="136">
        <f t="shared" si="192"/>
        <v>4649.4418567080984</v>
      </c>
      <c r="AK44" s="136">
        <f t="shared" si="192"/>
        <v>4487.773611405697</v>
      </c>
      <c r="AL44" s="136">
        <f t="shared" si="192"/>
        <v>5003.5846390281013</v>
      </c>
      <c r="AM44" s="136">
        <f t="shared" si="192"/>
        <v>5601.1821935688004</v>
      </c>
      <c r="AN44" s="136">
        <f t="shared" si="163"/>
        <v>4446.8001869344016</v>
      </c>
      <c r="AO44" s="136">
        <f t="shared" si="164"/>
        <v>5177.3742832556045</v>
      </c>
      <c r="AP44" s="136">
        <f t="shared" si="165"/>
        <v>5296.9987570659023</v>
      </c>
      <c r="AQ44" s="136">
        <f t="shared" si="166"/>
        <v>315.26074633810202</v>
      </c>
      <c r="AR44" s="136">
        <f t="shared" si="167"/>
        <v>234.50965375709814</v>
      </c>
      <c r="AS44" s="136">
        <f t="shared" si="168"/>
        <v>631.97037783519363</v>
      </c>
      <c r="AT44" s="136">
        <f t="shared" si="169"/>
        <v>274.89201180350034</v>
      </c>
      <c r="AU44" s="136">
        <f t="shared" si="170"/>
        <v>-325.77705222650434</v>
      </c>
      <c r="AV44" s="136">
        <f t="shared" si="171"/>
        <v>-1033.6941979308938</v>
      </c>
      <c r="AW44" s="136">
        <f t="shared" si="172"/>
        <v>-267.19560524119532</v>
      </c>
      <c r="AX44" s="136">
        <f t="shared" si="173"/>
        <v>-91.267976070703014</v>
      </c>
      <c r="AY44" s="136">
        <f t="shared" si="174"/>
        <v>-443.46250253550244</v>
      </c>
      <c r="AZ44" s="136">
        <f t="shared" si="175"/>
        <v>1500.6519192640017</v>
      </c>
      <c r="BA44" s="136">
        <f t="shared" si="176"/>
        <v>6.2942918154923246</v>
      </c>
      <c r="BB44" s="136">
        <f t="shared" si="177"/>
        <v>-350.28072468840054</v>
      </c>
      <c r="BC44" s="136">
        <f t="shared" si="178"/>
        <v>5023.7937233611847</v>
      </c>
      <c r="BD44" s="136">
        <f t="shared" si="179"/>
        <v>6375.9959406034977</v>
      </c>
      <c r="BE44" s="136">
        <f t="shared" si="180"/>
        <v>6274.0608282573012</v>
      </c>
      <c r="BF44" s="136">
        <f t="shared" si="181"/>
        <v>6443.0417274786023</v>
      </c>
      <c r="BG44" s="136">
        <f t="shared" si="182"/>
        <v>7213.9567481548993</v>
      </c>
      <c r="BH44" s="136">
        <f t="shared" si="183"/>
        <v>7154.7531783181939</v>
      </c>
      <c r="BI44" s="136">
        <f t="shared" si="184"/>
        <v>6608.9548120539912</v>
      </c>
      <c r="BJ44" s="136">
        <f t="shared" si="185"/>
        <v>6609.3712145932113</v>
      </c>
      <c r="BK44" s="136">
        <f t="shared" si="186"/>
        <v>6614.0517544110116</v>
      </c>
      <c r="BL44" s="136">
        <f t="shared" si="187"/>
        <v>5575.9575074845043</v>
      </c>
      <c r="BM44" s="136">
        <f t="shared" si="188"/>
        <v>6090.6957467530992</v>
      </c>
      <c r="BN44" s="136">
        <f t="shared" si="189"/>
        <v>5770.0673383384947</v>
      </c>
      <c r="BO44" s="136">
        <v>-55.753244375879873</v>
      </c>
      <c r="BP44" s="136">
        <v>-2376.5015934182052</v>
      </c>
      <c r="BQ44" s="136">
        <v>4519.8259873326078</v>
      </c>
      <c r="BR44" s="136">
        <v>-3011.2507679001055</v>
      </c>
      <c r="BS44" s="136">
        <v>-3527.8201589212149</v>
      </c>
      <c r="BT44" s="136">
        <v>-3330.3740102953975</v>
      </c>
      <c r="BU44" s="136"/>
    </row>
    <row r="45" spans="3:73">
      <c r="C45" s="68"/>
      <c r="D45" s="68"/>
      <c r="F45" s="68" t="s">
        <v>299</v>
      </c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f>+(S12/G12-1)*100</f>
        <v>20.323344932369181</v>
      </c>
      <c r="T45" s="136">
        <f t="shared" ref="T45:AM45" si="193">+(T12/H12-1)*100</f>
        <v>25.369440216170712</v>
      </c>
      <c r="U45" s="136">
        <f t="shared" si="193"/>
        <v>24.35418346225773</v>
      </c>
      <c r="V45" s="136">
        <f t="shared" si="193"/>
        <v>36.749602066098383</v>
      </c>
      <c r="W45" s="136">
        <f t="shared" si="193"/>
        <v>18.356929922507902</v>
      </c>
      <c r="X45" s="136">
        <f t="shared" si="193"/>
        <v>20.364856937850394</v>
      </c>
      <c r="Y45" s="136">
        <f t="shared" si="193"/>
        <v>19.340404065612393</v>
      </c>
      <c r="Z45" s="136">
        <f t="shared" si="193"/>
        <v>20.838781841074152</v>
      </c>
      <c r="AA45" s="136">
        <f t="shared" si="193"/>
        <v>15.678721428609155</v>
      </c>
      <c r="AB45" s="136">
        <f t="shared" si="193"/>
        <v>18.212715663197599</v>
      </c>
      <c r="AC45" s="136">
        <f t="shared" si="193"/>
        <v>17.730889450729357</v>
      </c>
      <c r="AD45" s="136">
        <f t="shared" si="193"/>
        <v>15.571568939271764</v>
      </c>
      <c r="AE45" s="136">
        <f t="shared" si="193"/>
        <v>15.129355136626476</v>
      </c>
      <c r="AF45" s="136">
        <f t="shared" si="193"/>
        <v>17.651821559309887</v>
      </c>
      <c r="AG45" s="136">
        <f t="shared" si="193"/>
        <v>14.991520436108718</v>
      </c>
      <c r="AH45" s="136">
        <f t="shared" si="193"/>
        <v>16.280119547457762</v>
      </c>
      <c r="AI45" s="136">
        <f t="shared" si="193"/>
        <v>17.309122252079923</v>
      </c>
      <c r="AJ45" s="136">
        <f t="shared" si="193"/>
        <v>18.24599199421646</v>
      </c>
      <c r="AK45" s="136">
        <f t="shared" si="193"/>
        <v>17.347360895926101</v>
      </c>
      <c r="AL45" s="136">
        <f t="shared" si="193"/>
        <v>19.268091169318492</v>
      </c>
      <c r="AM45" s="136">
        <f t="shared" si="193"/>
        <v>21.564980273045919</v>
      </c>
      <c r="AN45" s="136">
        <f t="shared" ref="AN45" si="194">+(AN12/AB12-1)*100</f>
        <v>16.827048883840124</v>
      </c>
      <c r="AO45" s="136">
        <f t="shared" ref="AO45" si="195">+(AO12/AC12-1)*100</f>
        <v>19.310016021664865</v>
      </c>
      <c r="AP45" s="136">
        <f t="shared" ref="AP45" si="196">+(AP12/AD12-1)*100</f>
        <v>19.44724628266481</v>
      </c>
      <c r="AQ45" s="136">
        <f t="shared" ref="AQ45" si="197">+(AQ12/AE12-1)*100</f>
        <v>1.1177409524651738</v>
      </c>
      <c r="AR45" s="136">
        <f t="shared" ref="AR45" si="198">+(AR12/AF12-1)*100</f>
        <v>0.82132732597106628</v>
      </c>
      <c r="AS45" s="136">
        <f t="shared" ref="AS45" si="199">+(AS12/AG12-1)*100</f>
        <v>2.2183052964560357</v>
      </c>
      <c r="AT45" s="136">
        <f t="shared" ref="AT45" si="200">+(AT12/AH12-1)*100</f>
        <v>0.94725870183560712</v>
      </c>
      <c r="AU45" s="136">
        <f t="shared" ref="AU45" si="201">+(AU12/AI12-1)*100</f>
        <v>-1.1056792290036421</v>
      </c>
      <c r="AV45" s="136">
        <f t="shared" ref="AV45" si="202">+(AV12/AJ12-1)*100</f>
        <v>-3.4306175776662173</v>
      </c>
      <c r="AW45" s="136">
        <f t="shared" ref="AW45" si="203">+(AW12/AK12-1)*100</f>
        <v>-0.88015357422581708</v>
      </c>
      <c r="AX45" s="136">
        <f t="shared" ref="AX45" si="204">+(AX12/AL12-1)*100</f>
        <v>-0.29468063241930853</v>
      </c>
      <c r="AY45" s="136">
        <f t="shared" ref="AY45" si="205">+(AY12/AM12-1)*100</f>
        <v>-1.4044871989603358</v>
      </c>
      <c r="AZ45" s="136">
        <f t="shared" ref="AZ45" si="206">+(AZ12/AN12-1)*100</f>
        <v>4.8606785712888234</v>
      </c>
      <c r="BA45" s="136">
        <f t="shared" ref="BA45" si="207">+(BA12/AO12-1)*100</f>
        <v>1.9676282156666502E-2</v>
      </c>
      <c r="BB45" s="136">
        <f t="shared" ref="BB45" si="208">+(BB12/AP12-1)*100</f>
        <v>-1.076634619733885</v>
      </c>
      <c r="BC45" s="136">
        <f t="shared" ref="BC45" si="209">+(BC12/AQ12-1)*100</f>
        <v>17.614718382092232</v>
      </c>
      <c r="BD45" s="136">
        <f t="shared" ref="BD45" si="210">+(BD12/AR12-1)*100</f>
        <v>22.148849288610585</v>
      </c>
      <c r="BE45" s="136">
        <f t="shared" ref="BE45" si="211">+(BE12/AS12-1)*100</f>
        <v>21.544907928643276</v>
      </c>
      <c r="BF45" s="136">
        <f t="shared" ref="BF45" si="212">+(BF12/AT12-1)*100</f>
        <v>21.993933013850373</v>
      </c>
      <c r="BG45" s="136">
        <f t="shared" ref="BG45" si="213">+(BG12/AU12-1)*100</f>
        <v>24.757731234327672</v>
      </c>
      <c r="BH45" s="136">
        <f t="shared" ref="BH45" si="214">+(BH12/AV12-1)*100</f>
        <v>24.588692290834334</v>
      </c>
      <c r="BI45" s="136">
        <f t="shared" ref="BI45" si="215">+(BI12/AW12-1)*100</f>
        <v>21.963487851479545</v>
      </c>
      <c r="BJ45" s="136">
        <f t="shared" ref="BJ45" si="216">+(BJ12/AX12-1)*100</f>
        <v>21.403016638271843</v>
      </c>
      <c r="BK45" s="136">
        <f t="shared" ref="BK45" si="217">+(BK12/AY12-1)*100</f>
        <v>21.245713492566921</v>
      </c>
      <c r="BL45" s="136">
        <f t="shared" ref="BL45" si="218">+(BL12/AZ12-1)*100</f>
        <v>17.223591895326116</v>
      </c>
      <c r="BM45" s="136">
        <f t="shared" ref="BM45" si="219">+(BM12/BA12-1)*100</f>
        <v>19.036084709092261</v>
      </c>
      <c r="BN45" s="136">
        <f t="shared" ref="BN45" si="220">+(BN12/BB12-1)*100</f>
        <v>17.928093148303613</v>
      </c>
      <c r="BO45" s="136">
        <v>-0.16620817351011841</v>
      </c>
      <c r="BP45" s="136">
        <v>-6.7585240866306791</v>
      </c>
      <c r="BQ45" s="136">
        <v>12.769704967863049</v>
      </c>
      <c r="BR45" s="136">
        <v>-8.4259842853082851</v>
      </c>
      <c r="BS45" s="136">
        <v>-9.7045695999385941</v>
      </c>
      <c r="BT45" s="136">
        <v>-9.1866074101931261</v>
      </c>
      <c r="BU45" s="136"/>
    </row>
    <row r="46" spans="3:73">
      <c r="C46" s="68"/>
      <c r="D46" s="68"/>
      <c r="E46" s="68" t="s">
        <v>223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f t="shared" ref="S46:AM46" si="221">+(S13-G13)/100</f>
        <v>2099.2681298155103</v>
      </c>
      <c r="T46" s="136">
        <f t="shared" si="221"/>
        <v>1929.6952780380984</v>
      </c>
      <c r="U46" s="136">
        <f t="shared" si="221"/>
        <v>2180.5543499674927</v>
      </c>
      <c r="V46" s="136">
        <f t="shared" si="221"/>
        <v>2530.9199923983078</v>
      </c>
      <c r="W46" s="136">
        <f t="shared" si="221"/>
        <v>1503.384849233008</v>
      </c>
      <c r="X46" s="136">
        <f t="shared" si="221"/>
        <v>1155.2004477304965</v>
      </c>
      <c r="Y46" s="136">
        <f t="shared" si="221"/>
        <v>3416.6705936368089</v>
      </c>
      <c r="Z46" s="136">
        <f t="shared" si="221"/>
        <v>2871.1639293963976</v>
      </c>
      <c r="AA46" s="136">
        <f t="shared" si="221"/>
        <v>2392.5429890919104</v>
      </c>
      <c r="AB46" s="136">
        <f t="shared" si="221"/>
        <v>5068.9319339883887</v>
      </c>
      <c r="AC46" s="136">
        <f t="shared" si="221"/>
        <v>5234.0340215253973</v>
      </c>
      <c r="AD46" s="136">
        <f t="shared" si="221"/>
        <v>5476.6070047797912</v>
      </c>
      <c r="AE46" s="136">
        <f t="shared" si="221"/>
        <v>5136.4307755637965</v>
      </c>
      <c r="AF46" s="136">
        <f t="shared" si="221"/>
        <v>7619.8469665912862</v>
      </c>
      <c r="AG46" s="136">
        <f t="shared" si="221"/>
        <v>9272.3007444023988</v>
      </c>
      <c r="AH46" s="136">
        <f t="shared" si="221"/>
        <v>8503.6871583792981</v>
      </c>
      <c r="AI46" s="136">
        <f t="shared" si="221"/>
        <v>10962.051884205095</v>
      </c>
      <c r="AJ46" s="136">
        <f t="shared" si="221"/>
        <v>10670.244261869895</v>
      </c>
      <c r="AK46" s="136">
        <f t="shared" si="221"/>
        <v>6459.1128797174988</v>
      </c>
      <c r="AL46" s="136">
        <f t="shared" si="221"/>
        <v>7128.074001344512</v>
      </c>
      <c r="AM46" s="136">
        <f t="shared" si="221"/>
        <v>7713.4816301203937</v>
      </c>
      <c r="AN46" s="136">
        <f t="shared" ref="AN46" si="222">+(AN13-AB13)/100</f>
        <v>6265.5908659644938</v>
      </c>
      <c r="AO46" s="136">
        <f t="shared" ref="AO46" si="223">+(AO13-AC13)/100</f>
        <v>7163.7044614224878</v>
      </c>
      <c r="AP46" s="136">
        <f t="shared" ref="AP46" si="224">+(AP13-AD13)/100</f>
        <v>5482.7246028482077</v>
      </c>
      <c r="AQ46" s="136">
        <f t="shared" ref="AQ46" si="225">+(AQ13-AE13)/100</f>
        <v>7134.3541138444934</v>
      </c>
      <c r="AR46" s="136">
        <f t="shared" ref="AR46" si="226">+(AR13-AF13)/100</f>
        <v>4258.0406015322078</v>
      </c>
      <c r="AS46" s="136">
        <f t="shared" ref="AS46" si="227">+(AS13-AG13)/100</f>
        <v>4406.7183596798968</v>
      </c>
      <c r="AT46" s="136">
        <f t="shared" ref="AT46" si="228">+(AT13-AH13)/100</f>
        <v>5376.677057413096</v>
      </c>
      <c r="AU46" s="136">
        <f t="shared" ref="AU46" si="229">+(AU13-AI13)/100</f>
        <v>1911.8268736434077</v>
      </c>
      <c r="AV46" s="136">
        <f t="shared" ref="AV46" si="230">+(AV13-AJ13)/100</f>
        <v>2959.4684200847987</v>
      </c>
      <c r="AW46" s="136">
        <f t="shared" ref="AW46" si="231">+(AW13-AK13)/100</f>
        <v>5606.0499328425904</v>
      </c>
      <c r="AX46" s="136">
        <f t="shared" ref="AX46" si="232">+(AX13-AL13)/100</f>
        <v>6197.007713578595</v>
      </c>
      <c r="AY46" s="136">
        <f t="shared" ref="AY46" si="233">+(AY13-AM13)/100</f>
        <v>5548.6219207012937</v>
      </c>
      <c r="AZ46" s="136">
        <f t="shared" ref="AZ46" si="234">+(AZ13-AN13)/100</f>
        <v>9825.8061451199192</v>
      </c>
      <c r="BA46" s="136">
        <f t="shared" ref="BA46" si="235">+(BA13-AO13)/100</f>
        <v>5403.4294950540179</v>
      </c>
      <c r="BB46" s="136">
        <f t="shared" ref="BB46" si="236">+(BB13-AP13)/100</f>
        <v>5721.0537849120046</v>
      </c>
      <c r="BC46" s="136">
        <f t="shared" ref="BC46" si="237">+(BC13-AQ13)/100</f>
        <v>6017.8326935836949</v>
      </c>
      <c r="BD46" s="136">
        <f t="shared" ref="BD46" si="238">+(BD13-AR13)/100</f>
        <v>9701.8003479168929</v>
      </c>
      <c r="BE46" s="136">
        <f t="shared" ref="BE46" si="239">+(BE13-AS13)/100</f>
        <v>9337.8034436245271</v>
      </c>
      <c r="BF46" s="136">
        <f t="shared" ref="BF46" si="240">+(BF13-AT13)/100</f>
        <v>11799.099357995596</v>
      </c>
      <c r="BG46" s="136">
        <f t="shared" ref="BG46" si="241">+(BG13-AU13)/100</f>
        <v>13029.993197425101</v>
      </c>
      <c r="BH46" s="136">
        <f t="shared" ref="BH46" si="242">+(BH13-AV13)/100</f>
        <v>13831.165416221489</v>
      </c>
      <c r="BI46" s="136">
        <f t="shared" ref="BI46" si="243">+(BI13-AW13)/100</f>
        <v>13342.000898219514</v>
      </c>
      <c r="BJ46" s="136">
        <f t="shared" ref="BJ46" si="244">+(BJ13-AX13)/100</f>
        <v>13026.035974617907</v>
      </c>
      <c r="BK46" s="136">
        <f t="shared" ref="BK46" si="245">+(BK13-AY13)/100</f>
        <v>11948.856250566691</v>
      </c>
      <c r="BL46" s="136">
        <f t="shared" ref="BL46" si="246">+(BL13-AZ13)/100</f>
        <v>7962.648312651897</v>
      </c>
      <c r="BM46" s="136">
        <f t="shared" ref="BM46" si="247">+(BM13-BA13)/100</f>
        <v>10391.719202980688</v>
      </c>
      <c r="BN46" s="136">
        <f t="shared" ref="BN46" si="248">+(BN13-BB13)/100</f>
        <v>9898.290625350206</v>
      </c>
      <c r="BO46" s="136">
        <v>8078.7749864662155</v>
      </c>
      <c r="BP46" s="136">
        <v>4014.7593781517166</v>
      </c>
      <c r="BQ46" s="136">
        <v>2337.9743724577779</v>
      </c>
      <c r="BR46" s="136">
        <v>-564.10505620689128</v>
      </c>
      <c r="BS46" s="136">
        <v>-675.30618643170226</v>
      </c>
      <c r="BT46" s="136">
        <v>-2322.0253622427863</v>
      </c>
      <c r="BU46" s="136"/>
    </row>
    <row r="47" spans="3:73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f>+(S13/G13-1)*100</f>
        <v>5.7152325041520236</v>
      </c>
      <c r="T47" s="136">
        <f t="shared" ref="T47:AM47" si="249">+(T13/H13-1)*100</f>
        <v>5.2722241722335417</v>
      </c>
      <c r="U47" s="136">
        <f t="shared" si="249"/>
        <v>6.1735235376854325</v>
      </c>
      <c r="V47" s="136">
        <f t="shared" si="249"/>
        <v>7.2457201479543043</v>
      </c>
      <c r="W47" s="136">
        <f t="shared" si="249"/>
        <v>4.154884036684825</v>
      </c>
      <c r="X47" s="136">
        <f t="shared" si="249"/>
        <v>3.1471518475492566</v>
      </c>
      <c r="Y47" s="136">
        <f t="shared" si="249"/>
        <v>9.2479165176265976</v>
      </c>
      <c r="Z47" s="136">
        <f t="shared" si="249"/>
        <v>7.6966961167578285</v>
      </c>
      <c r="AA47" s="136">
        <f t="shared" si="249"/>
        <v>6.2625593690333936</v>
      </c>
      <c r="AB47" s="136">
        <f t="shared" si="249"/>
        <v>13.976836914995516</v>
      </c>
      <c r="AC47" s="136">
        <f t="shared" si="249"/>
        <v>14.288287854941117</v>
      </c>
      <c r="AD47" s="136">
        <f t="shared" si="249"/>
        <v>14.402684015701261</v>
      </c>
      <c r="AE47" s="136">
        <f t="shared" si="249"/>
        <v>13.227868242487716</v>
      </c>
      <c r="AF47" s="136">
        <f t="shared" si="249"/>
        <v>19.775960427129526</v>
      </c>
      <c r="AG47" s="136">
        <f t="shared" si="249"/>
        <v>24.725066679664543</v>
      </c>
      <c r="AH47" s="136">
        <f t="shared" si="249"/>
        <v>22.700239776463469</v>
      </c>
      <c r="AI47" s="136">
        <f t="shared" si="249"/>
        <v>29.087135324752822</v>
      </c>
      <c r="AJ47" s="136">
        <f t="shared" si="249"/>
        <v>28.182367255843666</v>
      </c>
      <c r="AK47" s="136">
        <f t="shared" si="249"/>
        <v>16.002966715298129</v>
      </c>
      <c r="AL47" s="136">
        <f t="shared" si="249"/>
        <v>17.742555403968009</v>
      </c>
      <c r="AM47" s="136">
        <f t="shared" si="249"/>
        <v>19.000379872994767</v>
      </c>
      <c r="AN47" s="136">
        <f t="shared" ref="AN47" si="250">+(AN13/AB13-1)*100</f>
        <v>15.157859269913111</v>
      </c>
      <c r="AO47" s="136">
        <f t="shared" ref="AO47" si="251">+(AO13/AC13-1)*100</f>
        <v>17.111165186477663</v>
      </c>
      <c r="AP47" s="136">
        <f t="shared" ref="AP47" si="252">+(AP13/AD13-1)*100</f>
        <v>12.603526339898474</v>
      </c>
      <c r="AQ47" s="136">
        <f t="shared" ref="AQ47" si="253">+(AQ13/AE13-1)*100</f>
        <v>16.226682995953112</v>
      </c>
      <c r="AR47" s="136">
        <f t="shared" ref="AR47" si="254">+(AR13/AF13-1)*100</f>
        <v>9.2263828421537362</v>
      </c>
      <c r="AS47" s="136">
        <f t="shared" ref="AS47" si="255">+(AS13/AG13-1)*100</f>
        <v>9.4213147323025215</v>
      </c>
      <c r="AT47" s="136">
        <f t="shared" ref="AT47" si="256">+(AT13/AH13-1)*100</f>
        <v>11.697463818163921</v>
      </c>
      <c r="AU47" s="136">
        <f t="shared" ref="AU47" si="257">+(AU13/AI13-1)*100</f>
        <v>3.9298384452205903</v>
      </c>
      <c r="AV47" s="136">
        <f t="shared" ref="AV47" si="258">+(AV13/AJ13-1)*100</f>
        <v>6.098015598794948</v>
      </c>
      <c r="AW47" s="136">
        <f t="shared" ref="AW47" si="259">+(AW13/AK13-1)*100</f>
        <v>11.973344906332951</v>
      </c>
      <c r="AX47" s="136">
        <f t="shared" ref="AX47" si="260">+(AX13/AL13-1)*100</f>
        <v>13.100641123408362</v>
      </c>
      <c r="AY47" s="136">
        <f t="shared" ref="AY47" si="261">+(AY13/AM13-1)*100</f>
        <v>11.485465981384536</v>
      </c>
      <c r="AZ47" s="136">
        <f t="shared" ref="AZ47" si="262">+(AZ13/AN13-1)*100</f>
        <v>20.641936923638159</v>
      </c>
      <c r="BA47" s="136">
        <f t="shared" ref="BA47" si="263">+(BA13/AO13-1)*100</f>
        <v>11.020799724855257</v>
      </c>
      <c r="BB47" s="136">
        <f t="shared" ref="BB47" si="264">+(BB13/AP13-1)*100</f>
        <v>11.679377097299337</v>
      </c>
      <c r="BC47" s="136">
        <f t="shared" ref="BC47" si="265">+(BC13/AQ13-1)*100</f>
        <v>11.776313427523588</v>
      </c>
      <c r="BD47" s="136">
        <f t="shared" ref="BD47" si="266">+(BD13/AR13-1)*100</f>
        <v>19.246264701160023</v>
      </c>
      <c r="BE47" s="136">
        <f t="shared" ref="BE47" si="267">+(BE13/AS13-1)*100</f>
        <v>18.244796204846779</v>
      </c>
      <c r="BF47" s="136">
        <f t="shared" ref="BF47" si="268">+(BF13/AT13-1)*100</f>
        <v>22.98176103892613</v>
      </c>
      <c r="BG47" s="136">
        <f t="shared" ref="BG47" si="269">+(BG13/AU13-1)*100</f>
        <v>25.770928842958195</v>
      </c>
      <c r="BH47" s="136">
        <f t="shared" ref="BH47" si="270">+(BH13/AV13-1)*100</f>
        <v>26.861257188597953</v>
      </c>
      <c r="BI47" s="136">
        <f t="shared" ref="BI47" si="271">+(BI13/AW13-1)*100</f>
        <v>25.448655642568262</v>
      </c>
      <c r="BJ47" s="136">
        <f t="shared" ref="BJ47" si="272">+(BJ13/AX13-1)*100</f>
        <v>24.347687532051477</v>
      </c>
      <c r="BK47" s="136">
        <f t="shared" ref="BK47" si="273">+(BK13/AY13-1)*100</f>
        <v>22.185619974106487</v>
      </c>
      <c r="BL47" s="136">
        <f t="shared" ref="BL47" si="274">+(BL13/AZ13-1)*100</f>
        <v>13.86569006619014</v>
      </c>
      <c r="BM47" s="136">
        <f t="shared" ref="BM47" si="275">+(BM13/BA13-1)*100</f>
        <v>19.090911871518259</v>
      </c>
      <c r="BN47" s="136">
        <f t="shared" ref="BN47" si="276">+(BN13/BB13-1)*100</f>
        <v>18.093845112251316</v>
      </c>
      <c r="BO47" s="136">
        <v>14.143763209587101</v>
      </c>
      <c r="BP47" s="136">
        <v>6.6789602490494371</v>
      </c>
      <c r="BQ47" s="136">
        <v>3.863242746851725</v>
      </c>
      <c r="BR47" s="136">
        <v>-0.89341601078148924</v>
      </c>
      <c r="BS47" s="136">
        <v>-1.0619555593942676</v>
      </c>
      <c r="BT47" s="136">
        <v>-3.5547209014253123</v>
      </c>
      <c r="BU47" s="136"/>
    </row>
    <row r="48" spans="3:73">
      <c r="C48" s="68"/>
      <c r="D48" s="68"/>
      <c r="E48" s="68" t="s">
        <v>285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f t="shared" ref="S48:AM48" si="277">+(S14-G14)/100</f>
        <v>358.52283439169986</v>
      </c>
      <c r="T48" s="136">
        <f t="shared" si="277"/>
        <v>453.52330025359987</v>
      </c>
      <c r="U48" s="136">
        <f t="shared" si="277"/>
        <v>331.3610272825</v>
      </c>
      <c r="V48" s="136">
        <f t="shared" si="277"/>
        <v>194.45959396129999</v>
      </c>
      <c r="W48" s="136">
        <f t="shared" si="277"/>
        <v>259.38173526709988</v>
      </c>
      <c r="X48" s="136">
        <f t="shared" si="277"/>
        <v>242.64884969730048</v>
      </c>
      <c r="Y48" s="136">
        <f t="shared" si="277"/>
        <v>264.39196696329981</v>
      </c>
      <c r="Z48" s="136">
        <f t="shared" si="277"/>
        <v>171.70746842869966</v>
      </c>
      <c r="AA48" s="136">
        <f t="shared" si="277"/>
        <v>-6.218400499499694</v>
      </c>
      <c r="AB48" s="136">
        <f t="shared" si="277"/>
        <v>226.61713906960009</v>
      </c>
      <c r="AC48" s="136">
        <f t="shared" si="277"/>
        <v>160.11962368970009</v>
      </c>
      <c r="AD48" s="136">
        <f t="shared" si="277"/>
        <v>415.11452359439977</v>
      </c>
      <c r="AE48" s="136">
        <f t="shared" si="277"/>
        <v>313.01891601609998</v>
      </c>
      <c r="AF48" s="136">
        <f t="shared" si="277"/>
        <v>417.3204266338999</v>
      </c>
      <c r="AG48" s="136">
        <f t="shared" si="277"/>
        <v>561.7197254086999</v>
      </c>
      <c r="AH48" s="136">
        <f t="shared" si="277"/>
        <v>573.32089070950019</v>
      </c>
      <c r="AI48" s="136">
        <f t="shared" si="277"/>
        <v>544.05119920170023</v>
      </c>
      <c r="AJ48" s="136">
        <f t="shared" si="277"/>
        <v>721.94521631270004</v>
      </c>
      <c r="AK48" s="136">
        <f t="shared" si="277"/>
        <v>748.70785817490071</v>
      </c>
      <c r="AL48" s="136">
        <f t="shared" si="277"/>
        <v>903.44326073040077</v>
      </c>
      <c r="AM48" s="136">
        <f t="shared" si="277"/>
        <v>665.03773825009966</v>
      </c>
      <c r="AN48" s="136">
        <f t="shared" ref="AN48" si="278">+(AN14-AB14)/100</f>
        <v>637.30376210810005</v>
      </c>
      <c r="AO48" s="136">
        <f t="shared" ref="AO48" si="279">+(AO14-AC14)/100</f>
        <v>549.87028879860009</v>
      </c>
      <c r="AP48" s="136">
        <f t="shared" ref="AP48" si="280">+(AP14-AD14)/100</f>
        <v>351.62022616460047</v>
      </c>
      <c r="AQ48" s="136">
        <f t="shared" ref="AQ48" si="281">+(AQ14-AE14)/100</f>
        <v>641.15941120410048</v>
      </c>
      <c r="AR48" s="136">
        <f t="shared" ref="AR48" si="282">+(AR14-AF14)/100</f>
        <v>585.85616361780058</v>
      </c>
      <c r="AS48" s="136">
        <f t="shared" ref="AS48" si="283">+(AS14-AG14)/100</f>
        <v>572.41452620870029</v>
      </c>
      <c r="AT48" s="136">
        <f t="shared" ref="AT48" si="284">+(AT14-AH14)/100</f>
        <v>523.48748702069975</v>
      </c>
      <c r="AU48" s="136">
        <f t="shared" ref="AU48" si="285">+(AU14-AI14)/100</f>
        <v>471.76996294829934</v>
      </c>
      <c r="AV48" s="136">
        <f t="shared" ref="AV48" si="286">+(AV14-AJ14)/100</f>
        <v>270.4812793087994</v>
      </c>
      <c r="AW48" s="136">
        <f t="shared" ref="AW48" si="287">+(AW14-AK14)/100</f>
        <v>142.06651143029913</v>
      </c>
      <c r="AX48" s="136">
        <f t="shared" ref="AX48" si="288">+(AX14-AL14)/100</f>
        <v>255.34018577319918</v>
      </c>
      <c r="AY48" s="136">
        <f t="shared" ref="AY48" si="289">+(AY14-AM14)/100</f>
        <v>572.64865524359982</v>
      </c>
      <c r="AZ48" s="136">
        <f t="shared" ref="AZ48" si="290">+(AZ14-AN14)/100</f>
        <v>299.13106463549951</v>
      </c>
      <c r="BA48" s="136">
        <f t="shared" ref="BA48" si="291">+(BA14-AO14)/100</f>
        <v>503.63681858060011</v>
      </c>
      <c r="BB48" s="136">
        <f t="shared" ref="BB48" si="292">+(BB14-AP14)/100</f>
        <v>548.42031800710015</v>
      </c>
      <c r="BC48" s="136">
        <f t="shared" ref="BC48" si="293">+(BC14-AQ14)/100</f>
        <v>410.33602077839953</v>
      </c>
      <c r="BD48" s="136">
        <f t="shared" ref="BD48" si="294">+(BD14-AR14)/100</f>
        <v>289.53008389909985</v>
      </c>
      <c r="BE48" s="136">
        <f t="shared" ref="BE48" si="295">+(BE14-AS14)/100</f>
        <v>412.78447060789972</v>
      </c>
      <c r="BF48" s="136">
        <f t="shared" ref="BF48" si="296">+(BF14-AT14)/100</f>
        <v>870.8722674950003</v>
      </c>
      <c r="BG48" s="136">
        <f t="shared" ref="BG48" si="297">+(BG14-AU14)/100</f>
        <v>465.69677976790058</v>
      </c>
      <c r="BH48" s="136">
        <f t="shared" ref="BH48" si="298">+(BH14-AV14)/100</f>
        <v>876.97646316010037</v>
      </c>
      <c r="BI48" s="136">
        <f t="shared" ref="BI48" si="299">+(BI14-AW14)/100</f>
        <v>568.59120211469997</v>
      </c>
      <c r="BJ48" s="136">
        <f t="shared" ref="BJ48" si="300">+(BJ14-AX14)/100</f>
        <v>602.59051375190029</v>
      </c>
      <c r="BK48" s="136">
        <f t="shared" ref="BK48" si="301">+(BK14-AY14)/100</f>
        <v>480.23628523030027</v>
      </c>
      <c r="BL48" s="136">
        <f t="shared" ref="BL48" si="302">+(BL14-AZ14)/100</f>
        <v>699.91518706939996</v>
      </c>
      <c r="BM48" s="136">
        <f t="shared" ref="BM48" si="303">+(BM14-BA14)/100</f>
        <v>377.36308836409938</v>
      </c>
      <c r="BN48" s="136">
        <f t="shared" ref="BN48" si="304">+(BN14-BB14)/100</f>
        <v>68.393096938300289</v>
      </c>
      <c r="BO48" s="136">
        <v>55.01749181500054</v>
      </c>
      <c r="BP48" s="136">
        <v>-22.840857187400108</v>
      </c>
      <c r="BQ48" s="136">
        <v>-97.432058664800138</v>
      </c>
      <c r="BR48" s="136">
        <v>-680.88373260090009</v>
      </c>
      <c r="BS48" s="136">
        <v>-241.83481177929963</v>
      </c>
      <c r="BT48" s="136">
        <v>-419.71066124000004</v>
      </c>
      <c r="BU48" s="136"/>
    </row>
    <row r="49" spans="3:73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f>+(S14/G14-1)*100</f>
        <v>17.203772683563457</v>
      </c>
      <c r="T49" s="136">
        <f t="shared" ref="T49:AM49" si="305">+(T14/H14-1)*100</f>
        <v>27.564052857834788</v>
      </c>
      <c r="U49" s="136">
        <f t="shared" si="305"/>
        <v>20.733526708973436</v>
      </c>
      <c r="V49" s="136">
        <f t="shared" si="305"/>
        <v>10.610105567457762</v>
      </c>
      <c r="W49" s="136">
        <f t="shared" si="305"/>
        <v>14.671646235071577</v>
      </c>
      <c r="X49" s="136">
        <f t="shared" si="305"/>
        <v>13.8401531585719</v>
      </c>
      <c r="Y49" s="136">
        <f t="shared" si="305"/>
        <v>15.149988578438744</v>
      </c>
      <c r="Z49" s="136">
        <f t="shared" si="305"/>
        <v>9.2478371525537497</v>
      </c>
      <c r="AA49" s="136">
        <f t="shared" si="305"/>
        <v>-0.28790011266749405</v>
      </c>
      <c r="AB49" s="136">
        <f t="shared" si="305"/>
        <v>11.899726586079273</v>
      </c>
      <c r="AC49" s="136">
        <f t="shared" si="305"/>
        <v>7.9004468109589387</v>
      </c>
      <c r="AD49" s="136">
        <f t="shared" si="305"/>
        <v>19.651693930300862</v>
      </c>
      <c r="AE49" s="136">
        <f t="shared" si="305"/>
        <v>12.815509178898665</v>
      </c>
      <c r="AF49" s="136">
        <f t="shared" si="305"/>
        <v>19.883132361431379</v>
      </c>
      <c r="AG49" s="136">
        <f t="shared" si="305"/>
        <v>29.111430093697834</v>
      </c>
      <c r="AH49" s="136">
        <f t="shared" si="305"/>
        <v>28.280904191779488</v>
      </c>
      <c r="AI49" s="136">
        <f t="shared" si="305"/>
        <v>26.836333476295017</v>
      </c>
      <c r="AJ49" s="136">
        <f t="shared" si="305"/>
        <v>36.171909118631973</v>
      </c>
      <c r="AK49" s="136">
        <f t="shared" si="305"/>
        <v>37.257399765773577</v>
      </c>
      <c r="AL49" s="136">
        <f t="shared" si="305"/>
        <v>44.538852449437847</v>
      </c>
      <c r="AM49" s="136">
        <f t="shared" si="305"/>
        <v>30.878882388963035</v>
      </c>
      <c r="AN49" s="136">
        <f t="shared" ref="AN49" si="306">+(AN14/AB14-1)*100</f>
        <v>29.906231256864622</v>
      </c>
      <c r="AO49" s="136">
        <f t="shared" ref="AO49" si="307">+(AO14/AC14-1)*100</f>
        <v>25.144563669593943</v>
      </c>
      <c r="AP49" s="136">
        <f t="shared" ref="AP49" si="308">+(AP14/AD14-1)*100</f>
        <v>13.911919652877991</v>
      </c>
      <c r="AQ49" s="136">
        <f t="shared" ref="AQ49" si="309">+(AQ14/AE14-1)*100</f>
        <v>23.268184372406743</v>
      </c>
      <c r="AR49" s="136">
        <f t="shared" ref="AR49" si="310">+(AR14/AF14-1)*100</f>
        <v>23.28349023855305</v>
      </c>
      <c r="AS49" s="136">
        <f t="shared" ref="AS49" si="311">+(AS14/AG14-1)*100</f>
        <v>22.976814629672361</v>
      </c>
      <c r="AT49" s="136">
        <f t="shared" ref="AT49" si="312">+(AT14/AH14-1)*100</f>
        <v>20.129816518741993</v>
      </c>
      <c r="AU49" s="136">
        <f t="shared" ref="AU49" si="313">+(AU14/AI14-1)*100</f>
        <v>18.347209297182076</v>
      </c>
      <c r="AV49" s="136">
        <f t="shared" ref="AV49" si="314">+(AV14/AJ14-1)*100</f>
        <v>9.9521490927042535</v>
      </c>
      <c r="AW49" s="136">
        <f t="shared" ref="AW49" si="315">+(AW14/AK14-1)*100</f>
        <v>5.1505795505339735</v>
      </c>
      <c r="AX49" s="136">
        <f t="shared" ref="AX49" si="316">+(AX14/AL14-1)*100</f>
        <v>8.7090885891213397</v>
      </c>
      <c r="AY49" s="136">
        <f t="shared" ref="AY49" si="317">+(AY14/AM14-1)*100</f>
        <v>20.315801008038825</v>
      </c>
      <c r="AZ49" s="136">
        <f t="shared" ref="AZ49" si="318">+(AZ14/AN14-1)*100</f>
        <v>10.805546540335499</v>
      </c>
      <c r="BA49" s="136">
        <f t="shared" ref="BA49" si="319">+(BA14/AO14-1)*100</f>
        <v>18.403029961341378</v>
      </c>
      <c r="BB49" s="136">
        <f t="shared" ref="BB49" si="320">+(BB14/AP14-1)*100</f>
        <v>19.048359433691541</v>
      </c>
      <c r="BC49" s="136">
        <f t="shared" ref="BC49" si="321">+(BC14/AQ14-1)*100</f>
        <v>12.080505803321916</v>
      </c>
      <c r="BD49" s="136">
        <f t="shared" ref="BD49" si="322">+(BD14/AR14-1)*100</f>
        <v>9.3335284193127865</v>
      </c>
      <c r="BE49" s="136">
        <f t="shared" ref="BE49" si="323">+(BE14/AS14-1)*100</f>
        <v>13.473464573172823</v>
      </c>
      <c r="BF49" s="136">
        <f t="shared" ref="BF49" si="324">+(BF14/AT14-1)*100</f>
        <v>27.876430214579841</v>
      </c>
      <c r="BG49" s="136">
        <f t="shared" ref="BG49" si="325">+(BG14/AU14-1)*100</f>
        <v>15.303294720442985</v>
      </c>
      <c r="BH49" s="136">
        <f t="shared" ref="BH49" si="326">+(BH14/AV14-1)*100</f>
        <v>29.347011143131407</v>
      </c>
      <c r="BI49" s="136">
        <f t="shared" ref="BI49" si="327">+(BI14/AW14-1)*100</f>
        <v>19.604368078215238</v>
      </c>
      <c r="BJ49" s="136">
        <f t="shared" ref="BJ49" si="328">+(BJ14/AX14-1)*100</f>
        <v>18.906449285667691</v>
      </c>
      <c r="BK49" s="136">
        <f t="shared" ref="BK49" si="329">+(BK14/AY14-1)*100</f>
        <v>14.160481120500879</v>
      </c>
      <c r="BL49" s="136">
        <f t="shared" ref="BL49" si="330">+(BL14/AZ14-1)*100</f>
        <v>22.817556703923071</v>
      </c>
      <c r="BM49" s="136">
        <f t="shared" ref="BM49" si="331">+(BM14/BA14-1)*100</f>
        <v>11.645776809393338</v>
      </c>
      <c r="BN49" s="136">
        <f t="shared" ref="BN49" si="332">+(BN14/BB14-1)*100</f>
        <v>1.9954134530310919</v>
      </c>
      <c r="BO49" s="136">
        <v>1.4451608274065997</v>
      </c>
      <c r="BP49" s="136">
        <v>-0.67345904857658567</v>
      </c>
      <c r="BQ49" s="136">
        <v>-2.8026153639236662</v>
      </c>
      <c r="BR49" s="136">
        <v>-17.043749860093506</v>
      </c>
      <c r="BS49" s="136">
        <v>-6.8922148522347797</v>
      </c>
      <c r="BT49" s="136">
        <v>-10.858492670532183</v>
      </c>
      <c r="BU49" s="136"/>
    </row>
    <row r="50" spans="3:73">
      <c r="C50" s="68"/>
      <c r="E50" s="68" t="s">
        <v>229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f t="shared" ref="S50:AM50" si="333">+(S15-G15)/100</f>
        <v>4462.5230587060287</v>
      </c>
      <c r="T50" s="136">
        <f t="shared" si="333"/>
        <v>4000.1948277690913</v>
      </c>
      <c r="U50" s="136">
        <f t="shared" si="333"/>
        <v>4764.5619430641227</v>
      </c>
      <c r="V50" s="136">
        <f t="shared" si="333"/>
        <v>5186.7138133559893</v>
      </c>
      <c r="W50" s="136">
        <f t="shared" si="333"/>
        <v>4249.7538965131671</v>
      </c>
      <c r="X50" s="136">
        <f t="shared" si="333"/>
        <v>2829.6349919062386</v>
      </c>
      <c r="Y50" s="136">
        <f t="shared" si="333"/>
        <v>2119.8270064610847</v>
      </c>
      <c r="Z50" s="136">
        <f t="shared" si="333"/>
        <v>3007.2510475806798</v>
      </c>
      <c r="AA50" s="136">
        <f t="shared" si="333"/>
        <v>2572.4615237134367</v>
      </c>
      <c r="AB50" s="136">
        <f t="shared" si="333"/>
        <v>4157.4750660161444</v>
      </c>
      <c r="AC50" s="136">
        <f t="shared" si="333"/>
        <v>3401.5635482518978</v>
      </c>
      <c r="AD50" s="136">
        <f t="shared" si="333"/>
        <v>2910.5070179446275</v>
      </c>
      <c r="AE50" s="136">
        <f t="shared" si="333"/>
        <v>871.12460947901479</v>
      </c>
      <c r="AF50" s="136">
        <f t="shared" si="333"/>
        <v>143.39267423066775</v>
      </c>
      <c r="AG50" s="136">
        <f t="shared" si="333"/>
        <v>-1416.1509269095491</v>
      </c>
      <c r="AH50" s="136">
        <f t="shared" si="333"/>
        <v>-657.18217957454738</v>
      </c>
      <c r="AI50" s="136">
        <f t="shared" si="333"/>
        <v>-1867.4122098911832</v>
      </c>
      <c r="AJ50" s="136">
        <f t="shared" si="333"/>
        <v>-2764.1951803862257</v>
      </c>
      <c r="AK50" s="136">
        <f t="shared" si="333"/>
        <v>-2068.9331140739982</v>
      </c>
      <c r="AL50" s="136">
        <f t="shared" si="333"/>
        <v>-3922.423239245848</v>
      </c>
      <c r="AM50" s="136">
        <f t="shared" si="333"/>
        <v>-5224.8111629191271</v>
      </c>
      <c r="AN50" s="136">
        <f t="shared" ref="AN50" si="334">+(AN15-AB15)/100</f>
        <v>-6601.7849390000156</v>
      </c>
      <c r="AO50" s="136">
        <f t="shared" ref="AO50" si="335">+(AO15-AC15)/100</f>
        <v>-6141.6328631667748</v>
      </c>
      <c r="AP50" s="136">
        <f t="shared" ref="AP50" si="336">+(AP15-AD15)/100</f>
        <v>-5312.5296565146928</v>
      </c>
      <c r="AQ50" s="136">
        <f t="shared" ref="AQ50" si="337">+(AQ15-AE15)/100</f>
        <v>-2355.3627732783416</v>
      </c>
      <c r="AR50" s="136">
        <f t="shared" ref="AR50" si="338">+(AR15-AF15)/100</f>
        <v>-2050.8213019735272</v>
      </c>
      <c r="AS50" s="136">
        <f t="shared" ref="AS50" si="339">+(AS15-AG15)/100</f>
        <v>-1649.2936882438185</v>
      </c>
      <c r="AT50" s="136">
        <f t="shared" ref="AT50" si="340">+(AT15-AH15)/100</f>
        <v>-2857.1272712119808</v>
      </c>
      <c r="AU50" s="136">
        <f t="shared" ref="AU50" si="341">+(AU15-AI15)/100</f>
        <v>-2142.6185046008882</v>
      </c>
      <c r="AV50" s="136">
        <f t="shared" ref="AV50" si="342">+(AV15-AJ15)/100</f>
        <v>-1614.2931960359169</v>
      </c>
      <c r="AW50" s="136">
        <f t="shared" ref="AW50" si="343">+(AW15-AK15)/100</f>
        <v>957.1470199646335</v>
      </c>
      <c r="AX50" s="136">
        <f t="shared" ref="AX50" si="344">+(AX15-AL15)/100</f>
        <v>2166.7825596963798</v>
      </c>
      <c r="AY50" s="136">
        <f t="shared" ref="AY50" si="345">+(AY15-AM15)/100</f>
        <v>3912.5438199793548</v>
      </c>
      <c r="AZ50" s="136">
        <f t="shared" ref="AZ50" si="346">+(AZ15-AN15)/100</f>
        <v>5730.9820172332929</v>
      </c>
      <c r="BA50" s="136">
        <f t="shared" ref="BA50" si="347">+(BA15-AO15)/100</f>
        <v>5141.3980589416487</v>
      </c>
      <c r="BB50" s="136">
        <f t="shared" ref="BB50" si="348">+(BB15-AP15)/100</f>
        <v>6681.6927448418783</v>
      </c>
      <c r="BC50" s="136">
        <f t="shared" ref="BC50" si="349">+(BC15-AQ15)/100</f>
        <v>5163.0407042625684</v>
      </c>
      <c r="BD50" s="136">
        <f t="shared" ref="BD50" si="350">+(BD15-AR15)/100</f>
        <v>9818.1318455143919</v>
      </c>
      <c r="BE50" s="136">
        <f t="shared" ref="BE50" si="351">+(BE15-AS15)/100</f>
        <v>10135.2086167118</v>
      </c>
      <c r="BF50" s="136">
        <f t="shared" ref="BF50" si="352">+(BF15-AT15)/100</f>
        <v>11365.421549548777</v>
      </c>
      <c r="BG50" s="136">
        <f t="shared" ref="BG50" si="353">+(BG15-AU15)/100</f>
        <v>13185.923381899647</v>
      </c>
      <c r="BH50" s="136">
        <f t="shared" ref="BH50" si="354">+(BH15-AV15)/100</f>
        <v>12141.241167357024</v>
      </c>
      <c r="BI50" s="136">
        <f t="shared" ref="BI50" si="355">+(BI15-AW15)/100</f>
        <v>9497.8117768936318</v>
      </c>
      <c r="BJ50" s="136">
        <f t="shared" ref="BJ50" si="356">+(BJ15-AX15)/100</f>
        <v>9340.8215154627251</v>
      </c>
      <c r="BK50" s="136">
        <f t="shared" ref="BK50" si="357">+(BK15-AY15)/100</f>
        <v>6919.7886857552176</v>
      </c>
      <c r="BL50" s="136">
        <f t="shared" ref="BL50" si="358">+(BL15-AZ15)/100</f>
        <v>4113.3055858415555</v>
      </c>
      <c r="BM50" s="136">
        <f t="shared" ref="BM50" si="359">+(BM15-BA15)/100</f>
        <v>3018.6147898657528</v>
      </c>
      <c r="BN50" s="136">
        <f t="shared" ref="BN50" si="360">+(BN15-BB15)/100</f>
        <v>-5.0500552609562872</v>
      </c>
      <c r="BO50" s="136">
        <v>2666.8105836277455</v>
      </c>
      <c r="BP50" s="136">
        <v>-4103.117030334286</v>
      </c>
      <c r="BQ50" s="136">
        <v>-3312.2098174151033</v>
      </c>
      <c r="BR50" s="136">
        <v>-7179.3756490686819</v>
      </c>
      <c r="BS50" s="136">
        <v>-10510.550781512065</v>
      </c>
      <c r="BT50" s="136">
        <v>-10466.785532525606</v>
      </c>
      <c r="BU50" s="136"/>
    </row>
    <row r="51" spans="3:73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f>+(S15/G15-1)*100</f>
        <v>17.794025480978149</v>
      </c>
      <c r="T51" s="136">
        <f t="shared" ref="T51:AM51" si="361">+(T15/H15-1)*100</f>
        <v>15.45152858869907</v>
      </c>
      <c r="U51" s="136">
        <f t="shared" si="361"/>
        <v>18.231451262140098</v>
      </c>
      <c r="V51" s="136">
        <f t="shared" si="361"/>
        <v>19.949431947727181</v>
      </c>
      <c r="W51" s="136">
        <f t="shared" si="361"/>
        <v>15.358615232698902</v>
      </c>
      <c r="X51" s="136">
        <f t="shared" si="361"/>
        <v>9.5010318149246977</v>
      </c>
      <c r="Y51" s="136">
        <f t="shared" si="361"/>
        <v>7.2426467911878234</v>
      </c>
      <c r="Z51" s="136">
        <f t="shared" si="361"/>
        <v>10.301376680081443</v>
      </c>
      <c r="AA51" s="136">
        <f t="shared" si="361"/>
        <v>8.7166786542117514</v>
      </c>
      <c r="AB51" s="136">
        <f t="shared" si="361"/>
        <v>14.349521671104725</v>
      </c>
      <c r="AC51" s="136">
        <f t="shared" si="361"/>
        <v>11.582605079891351</v>
      </c>
      <c r="AD51" s="136">
        <f t="shared" si="361"/>
        <v>9.900034289450609</v>
      </c>
      <c r="AE51" s="136">
        <f t="shared" si="361"/>
        <v>2.9488369121127844</v>
      </c>
      <c r="AF51" s="136">
        <f t="shared" si="361"/>
        <v>0.47975287134982558</v>
      </c>
      <c r="AG51" s="136">
        <f t="shared" si="361"/>
        <v>-4.5832630508743417</v>
      </c>
      <c r="AH51" s="136">
        <f t="shared" si="361"/>
        <v>-2.1072973984978094</v>
      </c>
      <c r="AI51" s="136">
        <f t="shared" si="361"/>
        <v>-5.8503040770105041</v>
      </c>
      <c r="AJ51" s="136">
        <f t="shared" si="361"/>
        <v>-8.4759980640769168</v>
      </c>
      <c r="AK51" s="136">
        <f t="shared" si="361"/>
        <v>-6.5913718370356644</v>
      </c>
      <c r="AL51" s="136">
        <f t="shared" si="361"/>
        <v>-12.181453266667376</v>
      </c>
      <c r="AM51" s="136">
        <f t="shared" si="361"/>
        <v>-16.284580321279918</v>
      </c>
      <c r="AN51" s="136">
        <f t="shared" ref="AN51" si="362">+(AN15/AB15-1)*100</f>
        <v>-19.926672884709639</v>
      </c>
      <c r="AO51" s="136">
        <f t="shared" ref="AO51" si="363">+(AO15/AC15-1)*100</f>
        <v>-18.741960358741359</v>
      </c>
      <c r="AP51" s="136">
        <f t="shared" ref="AP51" si="364">+(AP15/AD15-1)*100</f>
        <v>-16.442641484295251</v>
      </c>
      <c r="AQ51" s="136">
        <f t="shared" ref="AQ51" si="365">+(AQ15/AE15-1)*100</f>
        <v>-7.7447398406409462</v>
      </c>
      <c r="AR51" s="136">
        <f t="shared" ref="AR51" si="366">+(AR15/AF15-1)*100</f>
        <v>-6.8287290317673</v>
      </c>
      <c r="AS51" s="136">
        <f t="shared" ref="AS51" si="367">+(AS15/AG15-1)*100</f>
        <v>-5.5942088924636035</v>
      </c>
      <c r="AT51" s="136">
        <f t="shared" ref="AT51" si="368">+(AT15/AH15-1)*100</f>
        <v>-9.3587817725814144</v>
      </c>
      <c r="AU51" s="136">
        <f t="shared" ref="AU51" si="369">+(AU15/AI15-1)*100</f>
        <v>-7.1295837547369683</v>
      </c>
      <c r="AV51" s="136">
        <f t="shared" ref="AV51" si="370">+(AV15/AJ15-1)*100</f>
        <v>-5.4084093896990426</v>
      </c>
      <c r="AW51" s="136">
        <f t="shared" ref="AW51" si="371">+(AW15/AK15-1)*100</f>
        <v>3.2645326682714693</v>
      </c>
      <c r="AX51" s="136">
        <f t="shared" ref="AX51" si="372">+(AX15/AL15-1)*100</f>
        <v>7.662557306204465</v>
      </c>
      <c r="AY51" s="136">
        <f t="shared" ref="AY51" si="373">+(AY15/AM15-1)*100</f>
        <v>14.566651425031241</v>
      </c>
      <c r="AZ51" s="136">
        <f t="shared" ref="AZ51" si="374">+(AZ15/AN15-1)*100</f>
        <v>21.603026106598367</v>
      </c>
      <c r="BA51" s="136">
        <f t="shared" ref="BA51" si="375">+(BA15/AO15-1)*100</f>
        <v>19.308389542763283</v>
      </c>
      <c r="BB51" s="136">
        <f t="shared" ref="BB51" si="376">+(BB15/AP15-1)*100</f>
        <v>24.749818516000378</v>
      </c>
      <c r="BC51" s="136">
        <f t="shared" ref="BC51" si="377">+(BC15/AQ15-1)*100</f>
        <v>18.401932696004096</v>
      </c>
      <c r="BD51" s="136">
        <f t="shared" ref="BD51" si="378">+(BD15/AR15-1)*100</f>
        <v>35.088023093995076</v>
      </c>
      <c r="BE51" s="136">
        <f t="shared" ref="BE51" si="379">+(BE15/AS15-1)*100</f>
        <v>36.41453250125133</v>
      </c>
      <c r="BF51" s="136">
        <f t="shared" ref="BF51" si="380">+(BF15/AT15-1)*100</f>
        <v>41.072349671240559</v>
      </c>
      <c r="BG51" s="136">
        <f t="shared" ref="BG51" si="381">+(BG15/AU15-1)*100</f>
        <v>47.244633004218706</v>
      </c>
      <c r="BH51" s="136">
        <f t="shared" ref="BH51" si="382">+(BH15/AV15-1)*100</f>
        <v>43.00289554046843</v>
      </c>
      <c r="BI51" s="136">
        <f t="shared" ref="BI51" si="383">+(BI15/AW15-1)*100</f>
        <v>31.370016142633659</v>
      </c>
      <c r="BJ51" s="136">
        <f t="shared" ref="BJ51" si="384">+(BJ15/AX15-1)*100</f>
        <v>30.681655300774779</v>
      </c>
      <c r="BK51" s="136">
        <f t="shared" ref="BK51" si="385">+(BK15/AY15-1)*100</f>
        <v>22.48718671267067</v>
      </c>
      <c r="BL51" s="136">
        <f t="shared" ref="BL51" si="386">+(BL15/AZ15-1)*100</f>
        <v>12.750644504634367</v>
      </c>
      <c r="BM51" s="136">
        <f t="shared" ref="BM51" si="387">+(BM15/BA15-1)*100</f>
        <v>9.5017048271942137</v>
      </c>
      <c r="BN51" s="136">
        <f t="shared" ref="BN51" si="388">+(BN15/BB15-1)*100</f>
        <v>-1.4994836193515937E-2</v>
      </c>
      <c r="BO51" s="136">
        <v>8.1218001726411906</v>
      </c>
      <c r="BP51" s="136">
        <v>-10.85493177965391</v>
      </c>
      <c r="BQ51" s="136">
        <v>-8.7236703773826427</v>
      </c>
      <c r="BR51" s="136">
        <v>-18.391145399180321</v>
      </c>
      <c r="BS51" s="136">
        <v>-25.575723773162373</v>
      </c>
      <c r="BT51" s="136">
        <v>-25.924065353409542</v>
      </c>
      <c r="BU51" s="136"/>
    </row>
    <row r="52" spans="3:73" ht="15.75">
      <c r="C52" s="67"/>
      <c r="D52" s="68"/>
      <c r="E52" s="68" t="s">
        <v>238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f>+(S16-G16)</f>
        <v>48463.630323750433</v>
      </c>
      <c r="T52" s="136">
        <f t="shared" ref="T52:AM52" si="389">+(T16-H16)</f>
        <v>69641.678325089626</v>
      </c>
      <c r="U52" s="136">
        <f t="shared" si="389"/>
        <v>-10058.725720879855</v>
      </c>
      <c r="V52" s="136">
        <f t="shared" si="389"/>
        <v>-14021.072094650241</v>
      </c>
      <c r="W52" s="136">
        <f t="shared" si="389"/>
        <v>-79208.051694840193</v>
      </c>
      <c r="X52" s="136">
        <f t="shared" si="389"/>
        <v>-78446.675927198725</v>
      </c>
      <c r="Y52" s="136">
        <f t="shared" si="389"/>
        <v>-79753.530933279777</v>
      </c>
      <c r="Z52" s="136">
        <f t="shared" si="389"/>
        <v>-54837.402862891322</v>
      </c>
      <c r="AA52" s="136">
        <f t="shared" si="389"/>
        <v>7271.5856999601237</v>
      </c>
      <c r="AB52" s="136">
        <f t="shared" si="389"/>
        <v>31043.936186771374</v>
      </c>
      <c r="AC52" s="136">
        <f t="shared" si="389"/>
        <v>3690.9333758004941</v>
      </c>
      <c r="AD52" s="136">
        <f t="shared" si="389"/>
        <v>12726.981830229284</v>
      </c>
      <c r="AE52" s="136">
        <f t="shared" si="389"/>
        <v>68462.847170279827</v>
      </c>
      <c r="AF52" s="136">
        <f t="shared" si="389"/>
        <v>136807.74208343984</v>
      </c>
      <c r="AG52" s="136">
        <f t="shared" si="389"/>
        <v>146414.74824639992</v>
      </c>
      <c r="AH52" s="136">
        <f t="shared" si="389"/>
        <v>200038.82341467077</v>
      </c>
      <c r="AI52" s="136">
        <f t="shared" si="389"/>
        <v>196329.98116113106</v>
      </c>
      <c r="AJ52" s="136">
        <f t="shared" si="389"/>
        <v>345896.5091173395</v>
      </c>
      <c r="AK52" s="136">
        <f t="shared" si="389"/>
        <v>352278.47842451907</v>
      </c>
      <c r="AL52" s="136">
        <f t="shared" si="389"/>
        <v>211369.98367244052</v>
      </c>
      <c r="AM52" s="136">
        <f t="shared" si="389"/>
        <v>59434.115100509487</v>
      </c>
      <c r="AN52" s="136">
        <f t="shared" ref="AN52" si="390">+(AN16-AB16)</f>
        <v>45637.543296508957</v>
      </c>
      <c r="AO52" s="136">
        <f t="shared" ref="AO52" si="391">+(AO16-AC16)</f>
        <v>94162.853318169946</v>
      </c>
      <c r="AP52" s="136">
        <f t="shared" ref="AP52" si="392">+(AP16-AD16)</f>
        <v>165948.04665851011</v>
      </c>
      <c r="AQ52" s="136">
        <f t="shared" ref="AQ52" si="393">+(AQ16-AE16)</f>
        <v>188595.94051464996</v>
      </c>
      <c r="AR52" s="136">
        <f t="shared" ref="AR52" si="394">+(AR16-AF16)</f>
        <v>96440.531703220215</v>
      </c>
      <c r="AS52" s="136">
        <f t="shared" ref="AS52" si="395">+(AS16-AG16)</f>
        <v>193812.61619015993</v>
      </c>
      <c r="AT52" s="136">
        <f t="shared" ref="AT52" si="396">+(AT16-AH16)</f>
        <v>135942.37630976993</v>
      </c>
      <c r="AU52" s="136">
        <f t="shared" ref="AU52" si="397">+(AU16-AI16)</f>
        <v>81815.105374839855</v>
      </c>
      <c r="AV52" s="136">
        <f t="shared" ref="AV52" si="398">+(AV16-AJ16)</f>
        <v>-73572.746858469909</v>
      </c>
      <c r="AW52" s="136">
        <f t="shared" ref="AW52" si="399">+(AW16-AK16)</f>
        <v>-8846.7458943198435</v>
      </c>
      <c r="AX52" s="136">
        <f t="shared" ref="AX52" si="400">+(AX16-AL16)</f>
        <v>308370.35213570017</v>
      </c>
      <c r="AY52" s="136">
        <f t="shared" ref="AY52" si="401">+(AY16-AM16)</f>
        <v>419575.61012295005</v>
      </c>
      <c r="AZ52" s="136">
        <f t="shared" ref="AZ52" si="402">+(AZ16-AN16)</f>
        <v>325995.75580490008</v>
      </c>
      <c r="BA52" s="136">
        <f t="shared" ref="BA52" si="403">+(BA16-AO16)</f>
        <v>283927.08938868018</v>
      </c>
      <c r="BB52" s="136">
        <f t="shared" ref="BB52" si="404">+(BB16-AP16)</f>
        <v>285780.15494838986</v>
      </c>
      <c r="BC52" s="136">
        <f t="shared" ref="BC52" si="405">+(BC16-AQ16)</f>
        <v>94812.479559030151</v>
      </c>
      <c r="BD52" s="136">
        <f t="shared" ref="BD52" si="406">+(BD16-AR16)</f>
        <v>274370.63283713977</v>
      </c>
      <c r="BE52" s="136">
        <f t="shared" ref="BE52" si="407">+(BE16-AS16)</f>
        <v>216587.69516781997</v>
      </c>
      <c r="BF52" s="136">
        <f t="shared" ref="BF52" si="408">+(BF16-AT16)</f>
        <v>329192.66441666009</v>
      </c>
      <c r="BG52" s="136">
        <f t="shared" ref="BG52" si="409">+(BG16-AU16)</f>
        <v>217083.72450608015</v>
      </c>
      <c r="BH52" s="136">
        <f t="shared" ref="BH52" si="410">+(BH16-AV16)</f>
        <v>383669.91167856986</v>
      </c>
      <c r="BI52" s="136">
        <f t="shared" ref="BI52" si="411">+(BI16-AW16)</f>
        <v>274082.66890116013</v>
      </c>
      <c r="BJ52" s="136">
        <f t="shared" ref="BJ52" si="412">+(BJ16-AX16)</f>
        <v>9354.6547919102013</v>
      </c>
      <c r="BK52" s="136">
        <f t="shared" ref="BK52" si="413">+(BK16-AY16)</f>
        <v>-7015.3308432300109</v>
      </c>
      <c r="BL52" s="136">
        <f t="shared" ref="BL52" si="414">+(BL16-AZ16)</f>
        <v>-75132.446129819844</v>
      </c>
      <c r="BM52" s="136">
        <f t="shared" ref="BM52" si="415">+(BM16-BA16)</f>
        <v>-123913.83472783025</v>
      </c>
      <c r="BN52" s="136">
        <f t="shared" ref="BN52" si="416">+(BN16-BB16)</f>
        <v>-229981.83463216992</v>
      </c>
      <c r="BO52" s="136">
        <v>-120981.32581209997</v>
      </c>
      <c r="BP52" s="136">
        <v>-150865.76575783012</v>
      </c>
      <c r="BQ52" s="136">
        <v>-117637.73041040986</v>
      </c>
      <c r="BR52" s="136">
        <v>-425664.77269821987</v>
      </c>
      <c r="BS52" s="136">
        <v>-229071.08980796998</v>
      </c>
      <c r="BT52" s="136">
        <v>-297629.06516383984</v>
      </c>
      <c r="BU52" s="136"/>
    </row>
    <row r="53" spans="3:73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f>+(S16/G16-1)*100</f>
        <v>3.8007145285964716</v>
      </c>
      <c r="T53" s="136">
        <f t="shared" ref="T53:AM53" si="417">+(T16/H16-1)*100</f>
        <v>5.6620676043411589</v>
      </c>
      <c r="U53" s="136">
        <f t="shared" si="417"/>
        <v>-0.81011645674451405</v>
      </c>
      <c r="V53" s="136">
        <f t="shared" si="417"/>
        <v>-1.1087949223956395</v>
      </c>
      <c r="W53" s="136">
        <f t="shared" si="417"/>
        <v>-5.7462581866678519</v>
      </c>
      <c r="X53" s="136">
        <f t="shared" si="417"/>
        <v>-5.9281499133392419</v>
      </c>
      <c r="Y53" s="136">
        <f t="shared" si="417"/>
        <v>-6.0422320306816495</v>
      </c>
      <c r="Z53" s="136">
        <f t="shared" si="417"/>
        <v>-4.2786988073765357</v>
      </c>
      <c r="AA53" s="136">
        <f t="shared" si="417"/>
        <v>0.55624812299059911</v>
      </c>
      <c r="AB53" s="136">
        <f t="shared" si="417"/>
        <v>2.4193495570229651</v>
      </c>
      <c r="AC53" s="136">
        <f t="shared" si="417"/>
        <v>0.28487805832650981</v>
      </c>
      <c r="AD53" s="136">
        <f t="shared" si="417"/>
        <v>0.99140597632700889</v>
      </c>
      <c r="AE53" s="136">
        <f t="shared" si="417"/>
        <v>5.1725407516179489</v>
      </c>
      <c r="AF53" s="136">
        <f t="shared" si="417"/>
        <v>10.526824731902295</v>
      </c>
      <c r="AG53" s="136">
        <f t="shared" si="417"/>
        <v>11.888359600068711</v>
      </c>
      <c r="AH53" s="136">
        <f t="shared" si="417"/>
        <v>15.996561069237281</v>
      </c>
      <c r="AI53" s="136">
        <f t="shared" si="417"/>
        <v>15.111369640778417</v>
      </c>
      <c r="AJ53" s="136">
        <f t="shared" si="417"/>
        <v>27.786325941285494</v>
      </c>
      <c r="AK53" s="136">
        <f t="shared" si="417"/>
        <v>28.405399370537033</v>
      </c>
      <c r="AL53" s="136">
        <f t="shared" si="417"/>
        <v>17.229376372948568</v>
      </c>
      <c r="AM53" s="136">
        <f t="shared" si="417"/>
        <v>4.5213296404574166</v>
      </c>
      <c r="AN53" s="136">
        <f t="shared" ref="AN53" si="418">+(AN16/AB16-1)*100</f>
        <v>3.4726585555069134</v>
      </c>
      <c r="AO53" s="136">
        <f t="shared" ref="AO53" si="419">+(AO16/AC16-1)*100</f>
        <v>7.2471450538091675</v>
      </c>
      <c r="AP53" s="136">
        <f t="shared" ref="AP53" si="420">+(AP16/AD16-1)*100</f>
        <v>12.800113920772516</v>
      </c>
      <c r="AQ53" s="136">
        <f t="shared" ref="AQ53" si="421">+(AQ16/AE16-1)*100</f>
        <v>13.548117028074614</v>
      </c>
      <c r="AR53" s="136">
        <f t="shared" ref="AR53" si="422">+(AR16/AF16-1)*100</f>
        <v>6.7139579890320711</v>
      </c>
      <c r="AS53" s="136">
        <f t="shared" ref="AS53" si="423">+(AS16/AG16-1)*100</f>
        <v>14.064822165968938</v>
      </c>
      <c r="AT53" s="136">
        <f t="shared" ref="AT53" si="424">+(AT16/AH16-1)*100</f>
        <v>9.3717798932614791</v>
      </c>
      <c r="AU53" s="136">
        <f t="shared" ref="AU53" si="425">+(AU16/AI16-1)*100</f>
        <v>5.4705687065323305</v>
      </c>
      <c r="AV53" s="136">
        <f t="shared" ref="AV53" si="426">+(AV16/AJ16-1)*100</f>
        <v>-4.6250617341472511</v>
      </c>
      <c r="AW53" s="136">
        <f t="shared" ref="AW53" si="427">+(AW16/AK16-1)*100</f>
        <v>-0.55553964259676958</v>
      </c>
      <c r="AX53" s="136">
        <f t="shared" ref="AX53" si="428">+(AX16/AL16-1)*100</f>
        <v>21.441857547718612</v>
      </c>
      <c r="AY53" s="136">
        <f t="shared" ref="AY53" si="429">+(AY16/AM16-1)*100</f>
        <v>30.537654666873237</v>
      </c>
      <c r="AZ53" s="136">
        <f t="shared" ref="AZ53" si="430">+(AZ16/AN16-1)*100</f>
        <v>23.973208594690256</v>
      </c>
      <c r="BA53" s="136">
        <f t="shared" ref="BA53" si="431">+(BA16/AO16-1)*100</f>
        <v>20.375507484766906</v>
      </c>
      <c r="BB53" s="136">
        <f t="shared" ref="BB53" si="432">+(BB16/AP16-1)*100</f>
        <v>19.541784476658353</v>
      </c>
      <c r="BC53" s="136">
        <f t="shared" ref="BC53" si="433">+(BC16/AQ16-1)*100</f>
        <v>5.9983550250159556</v>
      </c>
      <c r="BD53" s="136">
        <f t="shared" ref="BD53" si="434">+(BD16/AR16-1)*100</f>
        <v>17.899274165663613</v>
      </c>
      <c r="BE53" s="136">
        <f t="shared" ref="BE53" si="435">+(BE16/AS16-1)*100</f>
        <v>13.779525202210952</v>
      </c>
      <c r="BF53" s="136">
        <f t="shared" ref="BF53" si="436">+(BF16/AT16-1)*100</f>
        <v>20.74971290490646</v>
      </c>
      <c r="BG53" s="136">
        <f t="shared" ref="BG53" si="437">+(BG16/AU16-1)*100</f>
        <v>13.762424806944939</v>
      </c>
      <c r="BH53" s="136">
        <f t="shared" ref="BH53" si="438">+(BH16/AV16-1)*100</f>
        <v>25.2885562295025</v>
      </c>
      <c r="BI53" s="136">
        <f t="shared" ref="BI53" si="439">+(BI16/AW16-1)*100</f>
        <v>17.307425909814111</v>
      </c>
      <c r="BJ53" s="136">
        <f t="shared" ref="BJ53" si="440">+(BJ16/AX16-1)*100</f>
        <v>0.53561058833908604</v>
      </c>
      <c r="BK53" s="136">
        <f t="shared" ref="BK53" si="441">+(BK16/AY16-1)*100</f>
        <v>-0.39114501206246599</v>
      </c>
      <c r="BL53" s="136">
        <f t="shared" ref="BL53" si="442">+(BL16/AZ16-1)*100</f>
        <v>-4.4567051789419443</v>
      </c>
      <c r="BM53" s="136">
        <f t="shared" ref="BM53" si="443">+(BM16/BA16-1)*100</f>
        <v>-7.3872580520008775</v>
      </c>
      <c r="BN53" s="136">
        <f t="shared" ref="BN53" si="444">+(BN16/BB16-1)*100</f>
        <v>-13.155457365125079</v>
      </c>
      <c r="BO53" s="136">
        <v>-7.221220510478144</v>
      </c>
      <c r="BP53" s="136">
        <v>-8.3479024478921744</v>
      </c>
      <c r="BQ53" s="136">
        <v>-6.5778352768588793</v>
      </c>
      <c r="BR53" s="136">
        <v>-22.21997400176463</v>
      </c>
      <c r="BS53" s="136">
        <v>-12.765538409031151</v>
      </c>
      <c r="BT53" s="136">
        <v>-15.657781520443958</v>
      </c>
      <c r="BU53" s="136"/>
    </row>
    <row r="54" spans="3:73">
      <c r="E54" s="68"/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</row>
    <row r="55" spans="3:73" ht="15.75">
      <c r="D55" s="122" t="s">
        <v>302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</row>
    <row r="56" spans="3:73">
      <c r="E56" s="68" t="s">
        <v>305</v>
      </c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>
        <f t="shared" ref="S56:AS56" si="445">((+(S29/G29-1)*100)*-1)*-1</f>
        <v>0.30291679929643767</v>
      </c>
      <c r="T56" s="136">
        <f t="shared" si="445"/>
        <v>0.57084546891317256</v>
      </c>
      <c r="U56" s="136">
        <f t="shared" si="445"/>
        <v>0.67595493974832443</v>
      </c>
      <c r="V56" s="136">
        <f t="shared" si="445"/>
        <v>0.68974901090619323</v>
      </c>
      <c r="W56" s="136">
        <f t="shared" si="445"/>
        <v>0.69592699568841176</v>
      </c>
      <c r="X56" s="136">
        <f t="shared" si="445"/>
        <v>0.74140546645240502</v>
      </c>
      <c r="Y56" s="136">
        <f t="shared" si="445"/>
        <v>0.86336892807972188</v>
      </c>
      <c r="Z56" s="136">
        <f t="shared" si="445"/>
        <v>1.0124082699483949</v>
      </c>
      <c r="AA56" s="136">
        <f t="shared" si="445"/>
        <v>1.2041385257885118</v>
      </c>
      <c r="AB56" s="136">
        <f t="shared" si="445"/>
        <v>1.1029266390366166</v>
      </c>
      <c r="AC56" s="136">
        <f t="shared" si="445"/>
        <v>2.0714265031233969</v>
      </c>
      <c r="AD56" s="136">
        <f t="shared" si="445"/>
        <v>1.7271169367412131</v>
      </c>
      <c r="AE56" s="136">
        <f t="shared" si="445"/>
        <v>1.9289541991124537</v>
      </c>
      <c r="AF56" s="136">
        <f t="shared" si="445"/>
        <v>1.8706428203773218</v>
      </c>
      <c r="AG56" s="136">
        <f t="shared" si="445"/>
        <v>1.7486185093378959</v>
      </c>
      <c r="AH56" s="136">
        <f t="shared" si="445"/>
        <v>1.7099614349123327</v>
      </c>
      <c r="AI56" s="136">
        <f t="shared" si="445"/>
        <v>1.699213269452593</v>
      </c>
      <c r="AJ56" s="136">
        <f t="shared" si="445"/>
        <v>1.6652016483405641</v>
      </c>
      <c r="AK56" s="136">
        <f t="shared" si="445"/>
        <v>1.5507425734891056</v>
      </c>
      <c r="AL56" s="136">
        <f t="shared" si="445"/>
        <v>1.302573258463724</v>
      </c>
      <c r="AM56" s="136">
        <f t="shared" si="445"/>
        <v>1.4258457816584302</v>
      </c>
      <c r="AN56" s="136">
        <f t="shared" si="445"/>
        <v>1.2079666703767478</v>
      </c>
      <c r="AO56" s="136">
        <f t="shared" si="445"/>
        <v>0.9597664963152841</v>
      </c>
      <c r="AP56" s="136">
        <f t="shared" si="445"/>
        <v>2.664516432236419</v>
      </c>
      <c r="AQ56" s="136">
        <f t="shared" si="445"/>
        <v>4.2094628752267882</v>
      </c>
      <c r="AR56" s="136">
        <f t="shared" si="445"/>
        <v>5.5831535050084424</v>
      </c>
      <c r="AS56" s="136">
        <f t="shared" si="445"/>
        <v>7.0221896031689601</v>
      </c>
      <c r="AT56" s="136">
        <f t="shared" ref="AT56" si="446">((+(AT29/AH29-1)*100)*-1)*-1</f>
        <v>8.9403946941436487</v>
      </c>
      <c r="AU56" s="136">
        <f t="shared" ref="AU56" si="447">((+(AU29/AI29-1)*100)*-1)*-1</f>
        <v>10.90314285492131</v>
      </c>
      <c r="AV56" s="136">
        <f t="shared" ref="AV56" si="448">((+(AV29/AJ29-1)*100)*-1)*-1</f>
        <v>11.954216115716765</v>
      </c>
      <c r="AW56" s="136">
        <f t="shared" ref="AW56" si="449">((+(AW29/AK29-1)*100)*-1)*-1</f>
        <v>12.963048668948197</v>
      </c>
      <c r="AX56" s="136">
        <f t="shared" ref="AX56" si="450">((+(AX29/AL29-1)*100)*-1)*-1</f>
        <v>25.186130912679783</v>
      </c>
      <c r="AY56" s="136">
        <f t="shared" ref="AY56" si="451">((+(AY29/AM29-1)*100)*-1)*-1</f>
        <v>28.471875820331462</v>
      </c>
      <c r="AZ56" s="136">
        <f t="shared" ref="AZ56" si="452">((+(AZ29/AN29-1)*100)*-1)*-1</f>
        <v>28.862855151301293</v>
      </c>
      <c r="BA56" s="136">
        <f t="shared" ref="BA56" si="453">((+(BA29/AO29-1)*100)*-1)*-1</f>
        <v>37.604255106090335</v>
      </c>
      <c r="BB56" s="136">
        <f t="shared" ref="BB56" si="454">((+(BB29/AP29-1)*100)*-1)*-1</f>
        <v>35.838449143906949</v>
      </c>
      <c r="BC56" s="136">
        <f t="shared" ref="BC56" si="455">((+(BC29/AQ29-1)*100)*-1)*-1</f>
        <v>33.329898507932668</v>
      </c>
      <c r="BD56" s="136">
        <f t="shared" ref="BD56" si="456">((+(BD29/AR29-1)*100)*-1)*-1</f>
        <v>31.285946246815111</v>
      </c>
      <c r="BE56" s="136">
        <f t="shared" ref="BE56" si="457">((+(BE29/AS29-1)*100)*-1)*-1</f>
        <v>48.958661340925104</v>
      </c>
      <c r="BF56" s="136">
        <f t="shared" ref="BF56" si="458">((+(BF29/AT29-1)*100)*-1)*-1</f>
        <v>49.484840646327214</v>
      </c>
      <c r="BG56" s="136">
        <f t="shared" ref="BG56" si="459">((+(BG29/AU29-1)*100)*-1)*-1</f>
        <v>48.416272956229214</v>
      </c>
      <c r="BH56" s="136">
        <f t="shared" ref="BH56" si="460">((+(BH29/AV29-1)*100)*-1)*-1</f>
        <v>51.755998980446385</v>
      </c>
      <c r="BI56" s="136">
        <f t="shared" ref="BI56" si="461">((+(BI29/AW29-1)*100)*-1)*-1</f>
        <v>50.367096041960721</v>
      </c>
      <c r="BJ56" s="136">
        <f t="shared" ref="BJ56" si="462">((+(BJ29/AX29-1)*100)*-1)*-1</f>
        <v>35.796847635726834</v>
      </c>
      <c r="BK56" s="136">
        <f t="shared" ref="BK56" si="463">((+(BK29/AY29-1)*100)*-1)*-1</f>
        <v>31.891754814320983</v>
      </c>
      <c r="BL56" s="136">
        <f t="shared" ref="BL56" si="464">((+(BL29/AZ29-1)*100)*-1)*-1</f>
        <v>31.885387907506569</v>
      </c>
      <c r="BM56" s="136">
        <f t="shared" ref="BM56" si="465">((+(BM29/BA29-1)*100)*-1)*-1</f>
        <v>22.607499797759889</v>
      </c>
      <c r="BN56" s="136">
        <f t="shared" ref="BN56" si="466">((+(BN29/BB29-1)*100)*-1)*-1</f>
        <v>22.606677775413473</v>
      </c>
      <c r="BO56" s="136">
        <v>22.605434422914271</v>
      </c>
      <c r="BP56" s="136">
        <v>22.604935729623232</v>
      </c>
      <c r="BQ56" s="136">
        <v>6.6127519021180303</v>
      </c>
      <c r="BR56" s="136">
        <v>4.3805393840422369</v>
      </c>
      <c r="BS56" s="136">
        <v>3.2631852751009438</v>
      </c>
      <c r="BT56" s="136">
        <v>1.8556703307659461E-2</v>
      </c>
      <c r="BU56" s="136"/>
    </row>
    <row r="57" spans="3:73">
      <c r="E57" s="68"/>
      <c r="F57" s="68" t="s">
        <v>299</v>
      </c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</row>
    <row r="58" spans="3:73">
      <c r="E58" s="68" t="s">
        <v>290</v>
      </c>
      <c r="G58" s="124"/>
      <c r="H58" s="138">
        <f>+(H30-G30)</f>
        <v>-68.865999999999985</v>
      </c>
      <c r="I58" s="138">
        <f t="shared" ref="I58:AM58" si="467">+(I30-H30)</f>
        <v>130</v>
      </c>
      <c r="J58" s="138">
        <f t="shared" si="467"/>
        <v>-151.40595742999972</v>
      </c>
      <c r="K58" s="138">
        <f t="shared" si="467"/>
        <v>21.405957429999489</v>
      </c>
      <c r="L58" s="138">
        <f t="shared" si="467"/>
        <v>215.00000000000023</v>
      </c>
      <c r="M58" s="138">
        <f t="shared" si="467"/>
        <v>-12.806887499999903</v>
      </c>
      <c r="N58" s="138">
        <f t="shared" si="467"/>
        <v>340.8068874999999</v>
      </c>
      <c r="O58" s="138">
        <f t="shared" si="467"/>
        <v>-342.90000000000009</v>
      </c>
      <c r="P58" s="138">
        <f t="shared" si="467"/>
        <v>-90.099999999999909</v>
      </c>
      <c r="Q58" s="138">
        <f t="shared" si="467"/>
        <v>265</v>
      </c>
      <c r="R58" s="138">
        <f t="shared" si="467"/>
        <v>147.13535313000011</v>
      </c>
      <c r="S58" s="138">
        <f t="shared" si="467"/>
        <v>-197.13535313000011</v>
      </c>
      <c r="T58" s="138">
        <f t="shared" si="467"/>
        <v>-277.5</v>
      </c>
      <c r="U58" s="138">
        <f t="shared" si="467"/>
        <v>112</v>
      </c>
      <c r="V58" s="138">
        <f t="shared" si="467"/>
        <v>-14.5</v>
      </c>
      <c r="W58" s="138">
        <f t="shared" si="467"/>
        <v>535</v>
      </c>
      <c r="X58" s="138">
        <f t="shared" si="467"/>
        <v>-180</v>
      </c>
      <c r="Y58" s="138">
        <f t="shared" si="467"/>
        <v>-147.49999999999955</v>
      </c>
      <c r="Z58" s="138">
        <f t="shared" si="467"/>
        <v>297.49999999999977</v>
      </c>
      <c r="AA58" s="138">
        <f t="shared" si="467"/>
        <v>-734.61129701000027</v>
      </c>
      <c r="AB58" s="138">
        <f t="shared" si="467"/>
        <v>689.77867787000014</v>
      </c>
      <c r="AC58" s="138">
        <f t="shared" si="467"/>
        <v>0</v>
      </c>
      <c r="AD58" s="138">
        <f t="shared" si="467"/>
        <v>-405.16738086000009</v>
      </c>
      <c r="AE58" s="138">
        <f t="shared" si="467"/>
        <v>50</v>
      </c>
      <c r="AF58" s="138">
        <f t="shared" si="467"/>
        <v>86.099999999999909</v>
      </c>
      <c r="AG58" s="138">
        <f t="shared" si="467"/>
        <v>-446.09999999999991</v>
      </c>
      <c r="AH58" s="138">
        <f t="shared" si="467"/>
        <v>-115</v>
      </c>
      <c r="AI58" s="138">
        <f t="shared" si="467"/>
        <v>-125</v>
      </c>
      <c r="AJ58" s="138">
        <f t="shared" si="467"/>
        <v>710</v>
      </c>
      <c r="AK58" s="138">
        <f t="shared" si="467"/>
        <v>960</v>
      </c>
      <c r="AL58" s="138">
        <f t="shared" si="467"/>
        <v>-620</v>
      </c>
      <c r="AM58" s="138">
        <f t="shared" si="467"/>
        <v>167.87307692000013</v>
      </c>
      <c r="AN58" s="138">
        <f t="shared" ref="AN58" si="468">+(AN30-AM30)</f>
        <v>-983.36282600000004</v>
      </c>
      <c r="AO58" s="138">
        <f t="shared" ref="AO58" si="469">+(AO30-AN30)</f>
        <v>203.46249220999994</v>
      </c>
      <c r="AP58" s="138">
        <f t="shared" ref="AP58" si="470">+(AP30-AO30)</f>
        <v>132.02725686999997</v>
      </c>
      <c r="AQ58" s="138">
        <f t="shared" ref="AQ58" si="471">+(AQ30-AP30)</f>
        <v>263.05194717000018</v>
      </c>
      <c r="AR58" s="138">
        <f t="shared" ref="AR58" si="472">+(AR30-AQ30)</f>
        <v>-233.58929917000023</v>
      </c>
      <c r="AS58" s="138">
        <f t="shared" ref="AS58" si="473">+(AS30-AR30)</f>
        <v>-54.462647999999945</v>
      </c>
      <c r="AT58" s="138">
        <f t="shared" ref="AT58" si="474">+(AT30-AS30)</f>
        <v>45.099999999999909</v>
      </c>
      <c r="AU58" s="138">
        <f t="shared" ref="AU58" si="475">+(AU30-AT30)</f>
        <v>-182.79999999999995</v>
      </c>
      <c r="AV58" s="138">
        <f t="shared" ref="AV58" si="476">+(AV30-AU30)</f>
        <v>-57.628823990000001</v>
      </c>
      <c r="AW58" s="138">
        <f t="shared" ref="AW58" si="477">+(AW30-AV30)</f>
        <v>919.97400205300005</v>
      </c>
      <c r="AX58" s="138">
        <f t="shared" ref="AX58" si="478">+(AX30-AW30)</f>
        <v>-668.02467195300005</v>
      </c>
      <c r="AY58" s="138">
        <f t="shared" ref="AY58" si="479">+(AY30-AX30)</f>
        <v>-435.91613260999998</v>
      </c>
      <c r="AZ58" s="138">
        <f t="shared" ref="AZ58" si="480">+(AZ30-AY30)</f>
        <v>473.96800711999981</v>
      </c>
      <c r="BA58" s="138">
        <f t="shared" ref="BA58" si="481">+(BA30-AZ30)</f>
        <v>-47.839539599999853</v>
      </c>
      <c r="BB58" s="138">
        <f t="shared" ref="BB58" si="482">+(BB30-BA30)</f>
        <v>-493.61292994999985</v>
      </c>
      <c r="BC58" s="138">
        <f t="shared" ref="BC58" si="483">+(BC30-BB30)</f>
        <v>127.8132894700002</v>
      </c>
      <c r="BD58" s="138">
        <f t="shared" ref="BD58" si="484">+(BD30-BC30)</f>
        <v>-682.81392198000026</v>
      </c>
      <c r="BE58" s="138">
        <f t="shared" ref="BE58" si="485">+(BE30-BD30)</f>
        <v>-265.87693903000002</v>
      </c>
      <c r="BF58" s="138">
        <f t="shared" ref="BF58" si="486">+(BF30-BE30)</f>
        <v>-227.34233953</v>
      </c>
      <c r="BG58" s="138">
        <f t="shared" ref="BG58" si="487">+(BG30-BF30)</f>
        <v>0</v>
      </c>
      <c r="BH58" s="138">
        <f t="shared" ref="BH58" si="488">+(BH30-BG30)</f>
        <v>0</v>
      </c>
      <c r="BI58" s="138">
        <f t="shared" ref="BI58" si="489">+(BI30-BH30)</f>
        <v>0</v>
      </c>
      <c r="BJ58" s="138">
        <f t="shared" ref="BJ58" si="490">+(BJ30-BI30)</f>
        <v>0</v>
      </c>
      <c r="BK58" s="138">
        <f t="shared" ref="BK58" si="491">+(BK30-BJ30)</f>
        <v>0</v>
      </c>
      <c r="BL58" s="138">
        <f t="shared" ref="BL58" si="492">+(BL30-BK30)</f>
        <v>0</v>
      </c>
      <c r="BM58" s="138">
        <f t="shared" ref="BM58" si="493">+(BM30-BL30)</f>
        <v>9.5880749999999999</v>
      </c>
      <c r="BN58" s="138">
        <f t="shared" ref="BN58" si="494">+(BN30-BM30)</f>
        <v>-9.5880749999999999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/>
    </row>
    <row r="59" spans="3:73">
      <c r="E59" s="68"/>
      <c r="F59" s="68" t="s">
        <v>299</v>
      </c>
      <c r="G59" s="124"/>
      <c r="H59" s="138">
        <f>+(H30/G30-1)*100</f>
        <v>-5.0308795747721069</v>
      </c>
      <c r="I59" s="138">
        <f>+(I30/H30-1)*100</f>
        <v>10.000000000000009</v>
      </c>
      <c r="J59" s="138">
        <f t="shared" ref="J59:AM59" si="495">+(J30/I30-1)*100</f>
        <v>-10.587829190909071</v>
      </c>
      <c r="K59" s="138">
        <f t="shared" si="495"/>
        <v>1.6741793499188473</v>
      </c>
      <c r="L59" s="138">
        <f t="shared" si="495"/>
        <v>16.538461538461569</v>
      </c>
      <c r="M59" s="138">
        <f t="shared" si="495"/>
        <v>-0.84533910891088082</v>
      </c>
      <c r="N59" s="138">
        <f t="shared" si="495"/>
        <v>22.687288649115001</v>
      </c>
      <c r="O59" s="138">
        <f t="shared" si="495"/>
        <v>-18.605534454693441</v>
      </c>
      <c r="P59" s="138">
        <f t="shared" si="495"/>
        <v>-6.0062662489167362</v>
      </c>
      <c r="Q59" s="138">
        <f t="shared" si="495"/>
        <v>18.794326241134751</v>
      </c>
      <c r="R59" s="138">
        <f t="shared" si="495"/>
        <v>8.7842001868656752</v>
      </c>
      <c r="S59" s="138">
        <f t="shared" si="495"/>
        <v>-10.818919285626505</v>
      </c>
      <c r="T59" s="138">
        <f t="shared" si="495"/>
        <v>-17.07692307692308</v>
      </c>
      <c r="U59" s="138">
        <f t="shared" si="495"/>
        <v>8.3116883116883145</v>
      </c>
      <c r="V59" s="138">
        <f t="shared" si="495"/>
        <v>-0.99349092154847884</v>
      </c>
      <c r="W59" s="138">
        <f t="shared" si="495"/>
        <v>37.02422145328719</v>
      </c>
      <c r="X59" s="138">
        <f t="shared" si="495"/>
        <v>-9.0909090909090935</v>
      </c>
      <c r="Y59" s="138">
        <f t="shared" si="495"/>
        <v>-8.1944444444444144</v>
      </c>
      <c r="Z59" s="138">
        <f t="shared" si="495"/>
        <v>18.003025718608146</v>
      </c>
      <c r="AA59" s="138">
        <f t="shared" si="495"/>
        <v>-37.672374205641034</v>
      </c>
      <c r="AB59" s="138">
        <f t="shared" si="495"/>
        <v>56.753750974734494</v>
      </c>
      <c r="AC59" s="138">
        <f t="shared" si="495"/>
        <v>0</v>
      </c>
      <c r="AD59" s="138">
        <f t="shared" si="495"/>
        <v>-21.266760334575217</v>
      </c>
      <c r="AE59" s="138">
        <f t="shared" si="495"/>
        <v>3.3333333333333437</v>
      </c>
      <c r="AF59" s="138">
        <f t="shared" si="495"/>
        <v>5.5548387096774121</v>
      </c>
      <c r="AG59" s="138">
        <f>+(AG30/AF30-1)*100</f>
        <v>-27.266059531813458</v>
      </c>
      <c r="AH59" s="138">
        <f t="shared" si="495"/>
        <v>-9.6638655462184868</v>
      </c>
      <c r="AI59" s="138">
        <f t="shared" si="495"/>
        <v>-11.627906976744185</v>
      </c>
      <c r="AJ59" s="138">
        <f t="shared" si="495"/>
        <v>74.736842105263165</v>
      </c>
      <c r="AK59" s="138">
        <f t="shared" si="495"/>
        <v>57.831325301204828</v>
      </c>
      <c r="AL59" s="138">
        <f t="shared" si="495"/>
        <v>-23.664122137404576</v>
      </c>
      <c r="AM59" s="138">
        <f t="shared" si="495"/>
        <v>8.3936538460000154</v>
      </c>
      <c r="AN59" s="138">
        <f t="shared" ref="AN59" si="496">+(AN30/AM30-1)*100</f>
        <v>-45.360719521325031</v>
      </c>
      <c r="AO59" s="138">
        <f t="shared" ref="AO59" si="497">+(AO30/AN30-1)*100</f>
        <v>17.176929625722703</v>
      </c>
      <c r="AP59" s="138">
        <f t="shared" ref="AP59" si="498">+(AP30/AO30-1)*100</f>
        <v>9.5122370034635537</v>
      </c>
      <c r="AQ59" s="138">
        <f t="shared" ref="AQ59" si="499">+(AQ30/AP30-1)*100</f>
        <v>17.306049155921066</v>
      </c>
      <c r="AR59" s="138">
        <f t="shared" ref="AR59" si="500">+(AR30/AQ30-1)*100</f>
        <v>-13.100532462934989</v>
      </c>
      <c r="AS59" s="138">
        <f t="shared" ref="AS59" si="501">+(AS30/AR30-1)*100</f>
        <v>-3.5149377799005843</v>
      </c>
      <c r="AT59" s="138">
        <f t="shared" ref="AT59" si="502">+(AT30/AS30-1)*100</f>
        <v>3.0167224080267507</v>
      </c>
      <c r="AU59" s="138">
        <f t="shared" ref="AU59" si="503">+(AU30/AT30-1)*100</f>
        <v>-11.86935913252386</v>
      </c>
      <c r="AV59" s="138">
        <f t="shared" ref="AV59" si="504">+(AV30/AU30-1)*100</f>
        <v>-4.2458427753628509</v>
      </c>
      <c r="AW59" s="138">
        <f t="shared" ref="AW59" si="505">+(AW30/AV30-1)*100</f>
        <v>70.785135427664628</v>
      </c>
      <c r="AX59" s="138">
        <f t="shared" ref="AX59" si="506">+(AX30/AW30-1)*100</f>
        <v>-30.096011675882352</v>
      </c>
      <c r="AY59" s="138">
        <f t="shared" ref="AY59" si="507">+(AY30/AX30-1)*100</f>
        <v>-28.094249263492031</v>
      </c>
      <c r="AZ59" s="138">
        <f t="shared" ref="AZ59" si="508">+(AZ30/AY30-1)*100</f>
        <v>42.481504812349804</v>
      </c>
      <c r="BA59" s="138">
        <f t="shared" ref="BA59" si="509">+(BA30/AZ30-1)*100</f>
        <v>-3.0093961613236075</v>
      </c>
      <c r="BB59" s="138">
        <f t="shared" ref="BB59" si="510">+(BB30/BA30-1)*100</f>
        <v>-32.014685173228642</v>
      </c>
      <c r="BC59" s="138">
        <f t="shared" ref="BC59" si="511">+(BC30/BB30-1)*100</f>
        <v>12.193365926385734</v>
      </c>
      <c r="BD59" s="138">
        <f t="shared" ref="BD59" si="512">+(BD30/BC30-1)*100</f>
        <v>-58.060769174413785</v>
      </c>
      <c r="BE59" s="138">
        <f t="shared" ref="BE59" si="513">+(BE30/BD30-1)*100</f>
        <v>-53.90643687048339</v>
      </c>
      <c r="BF59" s="138">
        <f t="shared" ref="BF59" si="514">+(BF30/BE30-1)*100</f>
        <v>-100</v>
      </c>
      <c r="BG59" s="138" t="e">
        <f t="shared" ref="BG59" si="515">+(BG30/BF30-1)*100</f>
        <v>#DIV/0!</v>
      </c>
      <c r="BH59" s="138" t="e">
        <f t="shared" ref="BH59" si="516">+(BH30/BG30-1)*100</f>
        <v>#DIV/0!</v>
      </c>
      <c r="BI59" s="138" t="e">
        <f t="shared" ref="BI59" si="517">+(BI30/BH30-1)*100</f>
        <v>#DIV/0!</v>
      </c>
      <c r="BJ59" s="138" t="e">
        <f t="shared" ref="BJ59" si="518">+(BJ30/BI30-1)*100</f>
        <v>#DIV/0!</v>
      </c>
      <c r="BK59" s="138" t="e">
        <f t="shared" ref="BK59" si="519">+(BK30/BJ30-1)*100</f>
        <v>#DIV/0!</v>
      </c>
      <c r="BL59" s="138" t="e">
        <f t="shared" ref="BL59" si="520">+(BL30/BK30-1)*100</f>
        <v>#DIV/0!</v>
      </c>
      <c r="BM59" s="138" t="e">
        <f t="shared" ref="BM59" si="521">+(BM30/BL30-1)*100</f>
        <v>#DIV/0!</v>
      </c>
      <c r="BN59" s="138">
        <f t="shared" ref="BN59" si="522">+(BN30/BM30-1)*100</f>
        <v>-100</v>
      </c>
      <c r="BO59" s="138" t="e">
        <v>#DIV/0!</v>
      </c>
      <c r="BP59" s="138" t="e">
        <v>#DIV/0!</v>
      </c>
      <c r="BQ59" s="138" t="e">
        <v>#DIV/0!</v>
      </c>
      <c r="BR59" s="138" t="e">
        <v>#DIV/0!</v>
      </c>
      <c r="BS59" s="138" t="e">
        <v>#DIV/0!</v>
      </c>
      <c r="BT59" s="138" t="e">
        <v>#DIV/0!</v>
      </c>
      <c r="BU59" s="138"/>
    </row>
    <row r="60" spans="3:73">
      <c r="E60" s="68" t="s">
        <v>291</v>
      </c>
      <c r="G60" s="124"/>
      <c r="H60" s="138">
        <f t="shared" ref="H60:AM60" si="523">+(H32-G32)*100</f>
        <v>-44.641292306685784</v>
      </c>
      <c r="I60" s="138">
        <f t="shared" si="523"/>
        <v>73.687452278393522</v>
      </c>
      <c r="J60" s="138">
        <f t="shared" si="523"/>
        <v>-23.141288375399725</v>
      </c>
      <c r="K60" s="138">
        <f t="shared" si="523"/>
        <v>59.634243978486353</v>
      </c>
      <c r="L60" s="138">
        <f t="shared" si="523"/>
        <v>-39.831090242474197</v>
      </c>
      <c r="M60" s="138">
        <f t="shared" si="523"/>
        <v>-36.026875911521252</v>
      </c>
      <c r="N60" s="138">
        <f t="shared" si="523"/>
        <v>-22.905531502270815</v>
      </c>
      <c r="O60" s="138">
        <f t="shared" si="523"/>
        <v>-29.411251690732023</v>
      </c>
      <c r="P60" s="138">
        <f t="shared" si="523"/>
        <v>64.076019534669683</v>
      </c>
      <c r="Q60" s="138">
        <f t="shared" si="523"/>
        <v>15.896355431065778</v>
      </c>
      <c r="R60" s="138">
        <f t="shared" si="523"/>
        <v>-36.327854204063705</v>
      </c>
      <c r="S60" s="138">
        <f t="shared" si="523"/>
        <v>-28.331509580539382</v>
      </c>
      <c r="T60" s="138">
        <f t="shared" si="523"/>
        <v>23.68617959264343</v>
      </c>
      <c r="U60" s="138">
        <f t="shared" si="523"/>
        <v>10.805260444734266</v>
      </c>
      <c r="V60" s="138">
        <f t="shared" si="523"/>
        <v>-1.3933983712171916</v>
      </c>
      <c r="W60" s="138">
        <f t="shared" si="523"/>
        <v>-52.401196933321394</v>
      </c>
      <c r="X60" s="138">
        <f t="shared" si="523"/>
        <v>6.7880163497576751</v>
      </c>
      <c r="Y60" s="138">
        <f t="shared" si="523"/>
        <v>22.962021654377796</v>
      </c>
      <c r="Z60" s="138">
        <f t="shared" si="523"/>
        <v>-22.651778557669356</v>
      </c>
      <c r="AA60" s="138">
        <f t="shared" si="523"/>
        <v>9.8728001257683431</v>
      </c>
      <c r="AB60" s="138">
        <f t="shared" si="523"/>
        <v>37.796999837817637</v>
      </c>
      <c r="AC60" s="138">
        <f t="shared" si="523"/>
        <v>-24.718210262677086</v>
      </c>
      <c r="AD60" s="138">
        <f t="shared" si="523"/>
        <v>-1.1271619750366169</v>
      </c>
      <c r="AE60" s="138">
        <f t="shared" si="523"/>
        <v>-29.088973737496438</v>
      </c>
      <c r="AF60" s="138">
        <f t="shared" si="523"/>
        <v>76.877046913327547</v>
      </c>
      <c r="AG60" s="138">
        <f t="shared" si="523"/>
        <v>-94.048234472039766</v>
      </c>
      <c r="AH60" s="138">
        <f t="shared" si="523"/>
        <v>5.0271216987981537</v>
      </c>
      <c r="AI60" s="138">
        <f t="shared" si="523"/>
        <v>32.642732366390106</v>
      </c>
      <c r="AJ60" s="138">
        <f t="shared" si="523"/>
        <v>-54.068615821460384</v>
      </c>
      <c r="AK60" s="138">
        <f t="shared" si="523"/>
        <v>58.366549415592608</v>
      </c>
      <c r="AL60" s="138">
        <f t="shared" si="523"/>
        <v>-15.348728979805571</v>
      </c>
      <c r="AM60" s="138">
        <f t="shared" si="523"/>
        <v>8.1092768019452635</v>
      </c>
      <c r="AN60" s="138">
        <f t="shared" ref="AN60" si="524">+(AN32-AM32)*100</f>
        <v>-29.111930672903362</v>
      </c>
      <c r="AO60" s="138">
        <f t="shared" ref="AO60" si="525">+(AO32-AN32)*100</f>
        <v>5.0505559930054567</v>
      </c>
      <c r="AP60" s="138">
        <f t="shared" ref="AP60" si="526">+(AP32-AO32)*100</f>
        <v>-36.696429683253598</v>
      </c>
      <c r="AQ60" s="138">
        <f t="shared" ref="AQ60" si="527">+(AQ32-AP32)*100</f>
        <v>-15.639289988827066</v>
      </c>
      <c r="AR60" s="138">
        <f t="shared" ref="AR60" si="528">+(AR32-AQ32)*100</f>
        <v>-25.27767099048679</v>
      </c>
      <c r="AS60" s="138">
        <f t="shared" ref="AS60" si="529">+(AS32-AR32)*100</f>
        <v>-2.8377424344586344</v>
      </c>
      <c r="AT60" s="138">
        <f t="shared" ref="AT60" si="530">+(AT32-AS32)*100</f>
        <v>-9.640082326932454</v>
      </c>
      <c r="AU60" s="138">
        <f t="shared" ref="AU60" si="531">+(AU32-AT32)*100</f>
        <v>-21.446542630094513</v>
      </c>
      <c r="AV60" s="138">
        <f t="shared" ref="AV60" si="532">+(AV32-AU32)*100</f>
        <v>-3.5992492567952672</v>
      </c>
      <c r="AW60" s="138">
        <f t="shared" ref="AW60" si="533">+(AW32-AV32)*100</f>
        <v>43.116113874626862</v>
      </c>
      <c r="AX60" s="138">
        <f t="shared" ref="AX60" si="534">+(AX32-AW32)*100</f>
        <v>11.571791633565432</v>
      </c>
      <c r="AY60" s="138">
        <f t="shared" ref="AY60" si="535">+(AY32-AX32)*100</f>
        <v>7.9393814086568533</v>
      </c>
      <c r="AZ60" s="138">
        <f t="shared" ref="AZ60" si="536">+(AZ32-AY32)*100</f>
        <v>-41.359811692067737</v>
      </c>
      <c r="BA60" s="138">
        <f t="shared" ref="BA60" si="537">+(BA32-AZ32)*100</f>
        <v>14.430068254031802</v>
      </c>
      <c r="BB60" s="138">
        <f t="shared" ref="BB60" si="538">+(BB32-BA32)*100</f>
        <v>-46.101028881930347</v>
      </c>
      <c r="BC60" s="138">
        <f t="shared" ref="BC60" si="539">+(BC32-BB32)*100</f>
        <v>10.998763446094445</v>
      </c>
      <c r="BD60" s="138">
        <f t="shared" ref="BD60" si="540">+(BD32-BC32)*100</f>
        <v>-5.4275837342091959</v>
      </c>
      <c r="BE60" s="138">
        <f t="shared" ref="BE60" si="541">+(BE32-BD32)*100</f>
        <v>2.4022077883593007</v>
      </c>
      <c r="BF60" s="138">
        <f t="shared" ref="BF60" si="542">+(BF32-BE32)*100</f>
        <v>-8.6706670944252551</v>
      </c>
      <c r="BG60" s="138">
        <f t="shared" ref="BG60" si="543">+(BG32-BF32)*100</f>
        <v>10.73626050301279</v>
      </c>
      <c r="BH60" s="138">
        <f t="shared" ref="BH60" si="544">+(BH32-BG32)*100</f>
        <v>-3.9926577167907098</v>
      </c>
      <c r="BI60" s="138">
        <f t="shared" ref="BI60" si="545">+(BI32-BH32)*100</f>
        <v>15.833563334720901</v>
      </c>
      <c r="BJ60" s="138">
        <f t="shared" ref="BJ60" si="546">+(BJ32-BI32)*100</f>
        <v>-2.9661213128979238</v>
      </c>
      <c r="BK60" s="138">
        <f t="shared" ref="BK60" si="547">+(BK32-BJ32)*100</f>
        <v>-1.1566504211825646</v>
      </c>
      <c r="BL60" s="138">
        <f t="shared" ref="BL60" si="548">+(BL32-BK32)*100</f>
        <v>-2.0258565711012979</v>
      </c>
      <c r="BM60" s="138">
        <f t="shared" ref="BM60" si="549">+(BM32-BL32)*100</f>
        <v>5.8718232339533047</v>
      </c>
      <c r="BN60" s="138">
        <f t="shared" ref="BN60" si="550">+(BN32-BM32)*100</f>
        <v>6.8736542292313523</v>
      </c>
      <c r="BO60" s="138">
        <v>-11.319190717683814</v>
      </c>
      <c r="BP60" s="138">
        <v>26.767922026115254</v>
      </c>
      <c r="BQ60" s="138">
        <v>-29.170548816134655</v>
      </c>
      <c r="BR60" s="138">
        <v>13.516017354671339</v>
      </c>
      <c r="BS60" s="138">
        <v>-80.15295321810018</v>
      </c>
      <c r="BT60" s="138">
        <v>0</v>
      </c>
      <c r="BU60" s="138"/>
    </row>
    <row r="61" spans="3:73">
      <c r="E61" s="68"/>
      <c r="G61" s="124"/>
      <c r="H61" s="138">
        <f t="shared" ref="H61:AM61" si="551">+(H32/G32-1)*100</f>
        <v>-19.580226704652571</v>
      </c>
      <c r="I61" s="138">
        <f t="shared" si="551"/>
        <v>40.189412184694163</v>
      </c>
      <c r="J61" s="138">
        <f t="shared" si="551"/>
        <v>-9.0030659731484501</v>
      </c>
      <c r="K61" s="138">
        <f t="shared" si="551"/>
        <v>25.495988597736343</v>
      </c>
      <c r="L61" s="138">
        <f t="shared" si="551"/>
        <v>-13.569645068878577</v>
      </c>
      <c r="M61" s="138">
        <f t="shared" si="551"/>
        <v>-14.200596963392654</v>
      </c>
      <c r="N61" s="138">
        <f t="shared" si="551"/>
        <v>-10.522916042173813</v>
      </c>
      <c r="O61" s="138">
        <f t="shared" si="551"/>
        <v>-15.100711740857076</v>
      </c>
      <c r="P61" s="138">
        <f t="shared" si="551"/>
        <v>38.750328216404583</v>
      </c>
      <c r="Q61" s="138">
        <f t="shared" si="551"/>
        <v>6.9285667579549681</v>
      </c>
      <c r="R61" s="138">
        <f t="shared" si="551"/>
        <v>-14.807844369584588</v>
      </c>
      <c r="S61" s="138">
        <f t="shared" si="551"/>
        <v>-13.555707946977735</v>
      </c>
      <c r="T61" s="138">
        <f t="shared" si="551"/>
        <v>13.110256356390071</v>
      </c>
      <c r="U61" s="138">
        <f t="shared" si="551"/>
        <v>5.2874882921779776</v>
      </c>
      <c r="V61" s="138">
        <f t="shared" si="551"/>
        <v>-0.64760875675909935</v>
      </c>
      <c r="W61" s="138">
        <f t="shared" si="551"/>
        <v>-24.513216267921521</v>
      </c>
      <c r="X61" s="138">
        <f t="shared" si="551"/>
        <v>4.2065983544065322</v>
      </c>
      <c r="Y61" s="138">
        <f t="shared" si="551"/>
        <v>13.655357380648514</v>
      </c>
      <c r="Z61" s="138">
        <f t="shared" si="551"/>
        <v>-11.852373914746794</v>
      </c>
      <c r="AA61" s="138">
        <f t="shared" si="551"/>
        <v>5.8604742322218906</v>
      </c>
      <c r="AB61" s="138">
        <f t="shared" si="551"/>
        <v>21.194145402674881</v>
      </c>
      <c r="AC61" s="138">
        <f t="shared" si="551"/>
        <v>-11.436521803318112</v>
      </c>
      <c r="AD61" s="138">
        <f t="shared" si="551"/>
        <v>-0.58885532264962848</v>
      </c>
      <c r="AE61" s="138">
        <f t="shared" si="551"/>
        <v>-15.286765398302249</v>
      </c>
      <c r="AF61" s="138">
        <f t="shared" si="551"/>
        <v>47.690582691675942</v>
      </c>
      <c r="AG61" s="138">
        <f t="shared" si="551"/>
        <v>-39.503336622681928</v>
      </c>
      <c r="AH61" s="138">
        <f t="shared" si="551"/>
        <v>3.4903671217646259</v>
      </c>
      <c r="AI61" s="138">
        <f t="shared" si="551"/>
        <v>21.899706116961969</v>
      </c>
      <c r="AJ61" s="138">
        <f t="shared" si="551"/>
        <v>-29.757358391248147</v>
      </c>
      <c r="AK61" s="138">
        <f t="shared" si="551"/>
        <v>45.731169427067783</v>
      </c>
      <c r="AL61" s="138">
        <f t="shared" si="551"/>
        <v>-8.2521717065632156</v>
      </c>
      <c r="AM61" s="138">
        <f t="shared" si="551"/>
        <v>4.7520627862606135</v>
      </c>
      <c r="AN61" s="138">
        <f t="shared" ref="AN61" si="552">+(AN32/AM32-1)*100</f>
        <v>-16.285776473212742</v>
      </c>
      <c r="AO61" s="138">
        <f t="shared" ref="AO61" si="553">+(AO32/AN32-1)*100</f>
        <v>3.3750281401787374</v>
      </c>
      <c r="AP61" s="138">
        <f t="shared" ref="AP61" si="554">+(AP32/AO32-1)*100</f>
        <v>-23.721731150238501</v>
      </c>
      <c r="AQ61" s="138">
        <f t="shared" ref="AQ61" si="555">+(AQ32/AP32-1)*100</f>
        <v>-13.253749915009138</v>
      </c>
      <c r="AR61" s="138">
        <f t="shared" ref="AR61" si="556">+(AR32/AQ32-1)*100</f>
        <v>-24.694946292753229</v>
      </c>
      <c r="AS61" s="138">
        <f t="shared" ref="AS61" si="557">+(AS32/AR32-1)*100</f>
        <v>-3.6814582615616764</v>
      </c>
      <c r="AT61" s="138">
        <f t="shared" ref="AT61" si="558">+(AT32/AS32-1)*100</f>
        <v>-12.98427636238112</v>
      </c>
      <c r="AU61" s="138">
        <f t="shared" ref="AU61" si="559">+(AU32/AT32-1)*100</f>
        <v>-33.196825966587106</v>
      </c>
      <c r="AV61" s="138">
        <f t="shared" ref="AV61" si="560">+(AV32/AU32-1)*100</f>
        <v>-8.3397704610762347</v>
      </c>
      <c r="AW61" s="138">
        <f t="shared" ref="AW61" si="561">+(AW32/AV32-1)*100</f>
        <v>108.99356143806406</v>
      </c>
      <c r="AX61" s="138">
        <f t="shared" ref="AX61" si="562">+(AX32/AW32-1)*100</f>
        <v>13.996805625173847</v>
      </c>
      <c r="AY61" s="138">
        <f t="shared" ref="AY61" si="563">+(AY32/AX32-1)*100</f>
        <v>8.4240766677269541</v>
      </c>
      <c r="AZ61" s="138">
        <f t="shared" ref="AZ61" si="564">+(AZ32/AY32-1)*100</f>
        <v>-40.475149830379209</v>
      </c>
      <c r="BA61" s="138">
        <f t="shared" ref="BA61" si="565">+(BA32/AZ32-1)*100</f>
        <v>23.723566888952941</v>
      </c>
      <c r="BB61" s="138">
        <f t="shared" ref="BB61" si="566">+(BB32/BA32-1)*100</f>
        <v>-61.258983696897886</v>
      </c>
      <c r="BC61" s="138">
        <f t="shared" ref="BC61" si="567">+(BC32/BB32-1)*100</f>
        <v>37.725240885414024</v>
      </c>
      <c r="BD61" s="138">
        <f t="shared" ref="BD61" si="568">+(BD32/BC32-1)*100</f>
        <v>-13.51702607379136</v>
      </c>
      <c r="BE61" s="138">
        <f t="shared" ref="BE61" si="569">+(BE32/BD32-1)*100</f>
        <v>6.9175861187276366</v>
      </c>
      <c r="BF61" s="138">
        <f t="shared" ref="BF61" si="570">+(BF32/BE32-1)*100</f>
        <v>-23.353252268278158</v>
      </c>
      <c r="BG61" s="138">
        <f t="shared" ref="BG61" si="571">+(BG32/BF32-1)*100</f>
        <v>37.727164669248857</v>
      </c>
      <c r="BH61" s="138">
        <f t="shared" ref="BH61" si="572">+(BH32/BG32-1)*100</f>
        <v>-10.186936537981717</v>
      </c>
      <c r="BI61" s="138">
        <f t="shared" ref="BI61" si="573">+(BI32/BH32-1)*100</f>
        <v>44.980126611566384</v>
      </c>
      <c r="BJ61" s="138">
        <f t="shared" ref="BJ61" si="574">+(BJ32/BI32-1)*100</f>
        <v>-5.8119576996094384</v>
      </c>
      <c r="BK61" s="138">
        <f t="shared" ref="BK61" si="575">+(BK32/BJ32-1)*100</f>
        <v>-2.4062452272338386</v>
      </c>
      <c r="BL61" s="138">
        <f t="shared" ref="BL61" si="576">+(BL32/BK32-1)*100</f>
        <v>-4.3184155634264147</v>
      </c>
      <c r="BM61" s="138">
        <f t="shared" ref="BM61" si="577">+(BM32/BL32-1)*100</f>
        <v>13.081584552976967</v>
      </c>
      <c r="BN61" s="138">
        <f t="shared" ref="BN61" si="578">+(BN32/BM32-1)*100</f>
        <v>13.542011425084111</v>
      </c>
      <c r="BO61" s="138">
        <v>-14.085821696868306</v>
      </c>
      <c r="BP61" s="138">
        <v>38.771859202642723</v>
      </c>
      <c r="BQ61" s="138">
        <v>-30.447045879242218</v>
      </c>
      <c r="BR61" s="138">
        <v>20.283071512129801</v>
      </c>
      <c r="BS61" s="138">
        <v>-100</v>
      </c>
      <c r="BT61" s="138" t="e">
        <v>#DIV/0!</v>
      </c>
      <c r="BU61" s="138"/>
    </row>
    <row r="62" spans="3:73">
      <c r="F62" s="62" t="s">
        <v>303</v>
      </c>
      <c r="G62" s="124"/>
      <c r="H62" s="124">
        <f>+H32</f>
        <v>1.8335041064983983</v>
      </c>
      <c r="I62" s="124">
        <f>+H62+I32</f>
        <v>4.4038827357807317</v>
      </c>
      <c r="J62" s="124">
        <f t="shared" ref="J62:S62" si="579">+I62+J32</f>
        <v>6.7428484813090677</v>
      </c>
      <c r="K62" s="124">
        <f t="shared" si="579"/>
        <v>9.678156666622268</v>
      </c>
      <c r="L62" s="124">
        <f t="shared" si="579"/>
        <v>12.215153949510725</v>
      </c>
      <c r="M62" s="124">
        <f t="shared" si="579"/>
        <v>14.391882473283971</v>
      </c>
      <c r="N62" s="124">
        <f t="shared" si="579"/>
        <v>16.339555682034508</v>
      </c>
      <c r="O62" s="124">
        <f t="shared" si="579"/>
        <v>17.993116373877726</v>
      </c>
      <c r="P62" s="124">
        <f t="shared" si="579"/>
        <v>20.287437261067641</v>
      </c>
      <c r="Q62" s="124">
        <f t="shared" si="579"/>
        <v>22.740721702568212</v>
      </c>
      <c r="R62" s="124">
        <f t="shared" si="579"/>
        <v>24.830727602028148</v>
      </c>
      <c r="S62" s="124">
        <f t="shared" si="579"/>
        <v>26.637418405682688</v>
      </c>
      <c r="T62" s="124">
        <f>+T32</f>
        <v>2.0435525995809751</v>
      </c>
      <c r="U62" s="124">
        <f>+T62+U32</f>
        <v>4.1951578036092929</v>
      </c>
      <c r="V62" s="124">
        <f t="shared" ref="V62:AE62" si="580">+U62+V32</f>
        <v>6.3328290239254388</v>
      </c>
      <c r="W62" s="124">
        <f t="shared" si="580"/>
        <v>7.9464882749083703</v>
      </c>
      <c r="X62" s="124">
        <f t="shared" si="580"/>
        <v>9.6280276893888797</v>
      </c>
      <c r="Y62" s="124">
        <f t="shared" si="580"/>
        <v>11.539187320413166</v>
      </c>
      <c r="Z62" s="124">
        <f t="shared" si="580"/>
        <v>13.22382916586076</v>
      </c>
      <c r="AA62" s="124">
        <f t="shared" si="580"/>
        <v>15.007199012566037</v>
      </c>
      <c r="AB62" s="124">
        <f t="shared" si="580"/>
        <v>17.168538857649491</v>
      </c>
      <c r="AC62" s="124">
        <f t="shared" si="580"/>
        <v>19.082696600106171</v>
      </c>
      <c r="AD62" s="124">
        <f t="shared" si="580"/>
        <v>20.985582722812488</v>
      </c>
      <c r="AE62" s="124">
        <f t="shared" si="580"/>
        <v>22.59757910814384</v>
      </c>
      <c r="AF62" s="124">
        <f>+AF32</f>
        <v>2.380766854464627</v>
      </c>
      <c r="AG62" s="124">
        <f>+AF62+AG32</f>
        <v>3.8210513642088566</v>
      </c>
      <c r="AH62" s="124">
        <f t="shared" ref="AH62:AM62" si="581">+AG62+AH32</f>
        <v>5.3116070909410675</v>
      </c>
      <c r="AI62" s="124">
        <f t="shared" si="581"/>
        <v>7.1285901413371793</v>
      </c>
      <c r="AJ62" s="124">
        <f t="shared" si="581"/>
        <v>8.4048870335186869</v>
      </c>
      <c r="AK62" s="124">
        <f t="shared" si="581"/>
        <v>10.264849419856121</v>
      </c>
      <c r="AL62" s="124">
        <f t="shared" si="581"/>
        <v>11.9713245163955</v>
      </c>
      <c r="AM62" s="124">
        <f t="shared" si="581"/>
        <v>13.758892380954331</v>
      </c>
      <c r="AN62" s="124">
        <f t="shared" ref="AN62" si="582">+AM62+AN32</f>
        <v>15.255340938784128</v>
      </c>
      <c r="AO62" s="124">
        <f t="shared" ref="AO62" si="583">+AN62+AO32</f>
        <v>16.802295056543979</v>
      </c>
      <c r="AP62" s="124">
        <f t="shared" ref="AP62" si="584">+AO62+AP32</f>
        <v>17.982284877471294</v>
      </c>
      <c r="AQ62" s="124">
        <f t="shared" ref="AQ62" si="585">+AP62+AQ32</f>
        <v>19.005881798510337</v>
      </c>
      <c r="AR62" s="124">
        <f t="shared" ref="AR62" si="586">+AQ62+AR32</f>
        <v>19.776702009644517</v>
      </c>
      <c r="AS62" s="124">
        <f t="shared" ref="AS62" si="587">+AR62+AS32</f>
        <v>20.519144796434109</v>
      </c>
      <c r="AT62" s="124">
        <f t="shared" ref="AT62" si="588">+AS62+AT32</f>
        <v>21.165186759954377</v>
      </c>
      <c r="AU62" s="124">
        <f t="shared" ref="AU62" si="589">+AT62+AU32</f>
        <v>21.596763297173698</v>
      </c>
      <c r="AV62" s="124">
        <f t="shared" ref="AV62" si="590">+AU62+AV32</f>
        <v>21.992347341825067</v>
      </c>
      <c r="AW62" s="124">
        <f t="shared" ref="AW62" si="591">+AV62+AW32</f>
        <v>22.819092525222704</v>
      </c>
      <c r="AX62" s="124">
        <f t="shared" ref="AX62" si="592">+AW62+AX32</f>
        <v>23.761555624955996</v>
      </c>
      <c r="AY62" s="124">
        <f t="shared" ref="AY62" si="593">+AX62+AY32</f>
        <v>24.783412538775856</v>
      </c>
      <c r="AZ62" s="124">
        <f t="shared" ref="AZ62" si="594">+AY62+AZ32</f>
        <v>25.391671335675039</v>
      </c>
      <c r="BA62" s="124">
        <f t="shared" ref="BA62" si="595">+AZ62+BA32</f>
        <v>26.14423081511454</v>
      </c>
      <c r="BB62" s="124">
        <f t="shared" ref="BB62" si="596">+BA62+BB32</f>
        <v>26.435780005734738</v>
      </c>
      <c r="BC62" s="124">
        <f t="shared" ref="BC62" si="597">+BB62+BC32</f>
        <v>26.83731683081588</v>
      </c>
      <c r="BD62" s="124">
        <f t="shared" ref="BD62" si="598">+BC62+BD32</f>
        <v>27.184577818554928</v>
      </c>
      <c r="BE62" s="124">
        <f t="shared" ref="BE62" si="599">+BD62+BE32</f>
        <v>27.555860884177569</v>
      </c>
      <c r="BF62" s="124">
        <f t="shared" ref="BF62" si="600">+BE62+BF32</f>
        <v>27.840437278855958</v>
      </c>
      <c r="BG62" s="124">
        <f t="shared" ref="BG62" si="601">+BF62+BG32</f>
        <v>28.232376278564477</v>
      </c>
      <c r="BH62" s="124">
        <f t="shared" ref="BH62" si="602">+BG62+BH32</f>
        <v>28.584388701105087</v>
      </c>
      <c r="BI62" s="124">
        <f t="shared" ref="BI62" si="603">+BH62+BI32</f>
        <v>29.094736756992909</v>
      </c>
      <c r="BJ62" s="124">
        <f t="shared" ref="BJ62" si="604">+BI62+BJ32</f>
        <v>29.575423599751751</v>
      </c>
      <c r="BK62" s="124">
        <f t="shared" ref="BK62" si="605">+BJ62+BK32</f>
        <v>30.044543938298766</v>
      </c>
      <c r="BL62" s="124">
        <f t="shared" ref="BL62" si="606">+BK62+BL32</f>
        <v>30.49340571113477</v>
      </c>
      <c r="BM62" s="124">
        <f t="shared" ref="BM62" si="607">+BL62+BM32</f>
        <v>31.000985716310304</v>
      </c>
      <c r="BN62" s="124">
        <f t="shared" ref="BN62" si="608">+BM62+BN32</f>
        <v>31.577302263778151</v>
      </c>
      <c r="BO62" s="124">
        <v>48.750547992972386</v>
      </c>
      <c r="BP62" s="124">
        <v>49.708622839768019</v>
      </c>
      <c r="BQ62" s="124">
        <v>50.063796456594737</v>
      </c>
      <c r="BR62" s="124">
        <v>50.865325988775737</v>
      </c>
      <c r="BS62" s="124">
        <v>50.865325988775737</v>
      </c>
      <c r="BT62" s="124">
        <v>50.865325988775737</v>
      </c>
      <c r="BU62" s="124"/>
    </row>
    <row r="63" spans="3:73"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</row>
    <row r="64" spans="3:73">
      <c r="E64" s="62" t="s">
        <v>304</v>
      </c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>
        <f>+S23+S56</f>
        <v>9.3452764123072463</v>
      </c>
      <c r="T64" s="124">
        <f t="shared" ref="T64:AM64" si="609">+T23+T56</f>
        <v>9.4877772935625835</v>
      </c>
      <c r="U64" s="124">
        <f t="shared" si="609"/>
        <v>9.7359608652550325</v>
      </c>
      <c r="V64" s="124">
        <f t="shared" si="609"/>
        <v>9.8157370150713454</v>
      </c>
      <c r="W64" s="124">
        <f t="shared" si="609"/>
        <v>9.7122828733359636</v>
      </c>
      <c r="X64" s="124">
        <f t="shared" si="609"/>
        <v>10.000620187181596</v>
      </c>
      <c r="Y64" s="124">
        <f t="shared" si="609"/>
        <v>10.063058568042482</v>
      </c>
      <c r="Z64" s="124">
        <f t="shared" si="609"/>
        <v>10.064321466795146</v>
      </c>
      <c r="AA64" s="124">
        <f t="shared" si="609"/>
        <v>10.186005301654522</v>
      </c>
      <c r="AB64" s="124">
        <f t="shared" si="609"/>
        <v>10.035633817790114</v>
      </c>
      <c r="AC64" s="124">
        <f t="shared" si="609"/>
        <v>10.46282056803005</v>
      </c>
      <c r="AD64" s="124">
        <f t="shared" si="609"/>
        <v>9.6761650498047089</v>
      </c>
      <c r="AE64" s="124">
        <f t="shared" si="609"/>
        <v>9.6176413492724766</v>
      </c>
      <c r="AF64" s="124">
        <f t="shared" si="609"/>
        <v>9.712752899088839</v>
      </c>
      <c r="AG64" s="124">
        <f t="shared" si="609"/>
        <v>9.2321368634961978</v>
      </c>
      <c r="AH64" s="124">
        <f t="shared" si="609"/>
        <v>9.0270647504646195</v>
      </c>
      <c r="AI64" s="124">
        <f t="shared" si="609"/>
        <v>8.9205360838656702</v>
      </c>
      <c r="AJ64" s="124">
        <f t="shared" si="609"/>
        <v>8.6181365593321679</v>
      </c>
      <c r="AK64" s="124">
        <f t="shared" si="609"/>
        <v>8.4427524065960213</v>
      </c>
      <c r="AL64" s="124">
        <f t="shared" si="609"/>
        <v>8.2850152804854194</v>
      </c>
      <c r="AM64" s="124">
        <f t="shared" si="609"/>
        <v>8.4777738379250067</v>
      </c>
      <c r="AN64" s="124">
        <f t="shared" ref="AN64:AR64" si="610">+AN23+AN56</f>
        <v>8.3980281520918751</v>
      </c>
      <c r="AO64" s="124">
        <f>+AO23+AO56</f>
        <v>8.437182069342807</v>
      </c>
      <c r="AP64" s="124">
        <f t="shared" si="610"/>
        <v>10.155737669103427</v>
      </c>
      <c r="AQ64" s="124">
        <f t="shared" si="610"/>
        <v>11.684882080421154</v>
      </c>
      <c r="AR64" s="124">
        <f t="shared" si="610"/>
        <v>13.023799057193575</v>
      </c>
      <c r="AS64" s="124">
        <f t="shared" ref="AS64:BN64" si="611">+AS23+AS56</f>
        <v>14.756923632944229</v>
      </c>
      <c r="AT64" s="124">
        <f t="shared" si="611"/>
        <v>16.807749429897466</v>
      </c>
      <c r="AU64" s="124">
        <f t="shared" si="611"/>
        <v>19.136279259074417</v>
      </c>
      <c r="AV64" s="124">
        <f t="shared" si="611"/>
        <v>20.818806470977314</v>
      </c>
      <c r="AW64" s="124">
        <f t="shared" si="611"/>
        <v>22.571138105443023</v>
      </c>
      <c r="AX64" s="124">
        <f t="shared" si="611"/>
        <v>35.601079365137345</v>
      </c>
      <c r="AY64" s="124">
        <f t="shared" si="611"/>
        <v>39.485414879579906</v>
      </c>
      <c r="AZ64" s="124">
        <f t="shared" si="611"/>
        <v>40.521049594494762</v>
      </c>
      <c r="BA64" s="124">
        <f t="shared" si="611"/>
        <v>50.008043274588118</v>
      </c>
      <c r="BB64" s="124">
        <f t="shared" si="611"/>
        <v>49.135582050514557</v>
      </c>
      <c r="BC64" s="124">
        <f t="shared" si="611"/>
        <v>47.603743255965526</v>
      </c>
      <c r="BD64" s="124">
        <f t="shared" si="611"/>
        <v>48.629928109742337</v>
      </c>
      <c r="BE64" s="124">
        <f t="shared" si="611"/>
        <v>69.234933578649091</v>
      </c>
      <c r="BF64" s="124">
        <f t="shared" si="611"/>
        <v>73.109321050952815</v>
      </c>
      <c r="BG64" s="124">
        <f t="shared" si="611"/>
        <v>74.799013259218469</v>
      </c>
      <c r="BH64" s="124">
        <f t="shared" si="611"/>
        <v>80.762617334740355</v>
      </c>
      <c r="BI64" s="124">
        <f t="shared" si="611"/>
        <v>81.763043711294543</v>
      </c>
      <c r="BJ64" s="124">
        <f t="shared" si="611"/>
        <v>65.44329779198597</v>
      </c>
      <c r="BK64" s="124">
        <f t="shared" si="611"/>
        <v>70.089206150954624</v>
      </c>
      <c r="BL64" s="124">
        <f t="shared" si="611"/>
        <v>71.340705472357627</v>
      </c>
      <c r="BM64" s="124">
        <f t="shared" si="611"/>
        <v>62.668247453667036</v>
      </c>
      <c r="BN64" s="124">
        <f t="shared" si="611"/>
        <v>63.773204550285655</v>
      </c>
      <c r="BO64" s="124">
        <v>64.563938759417127</v>
      </c>
      <c r="BP64" s="124">
        <v>62.998780925222931</v>
      </c>
      <c r="BQ64" s="124">
        <v>46.068644413897395</v>
      </c>
      <c r="BR64" s="124">
        <v>42.231940818870854</v>
      </c>
      <c r="BS64" s="124">
        <v>39.590923750498639</v>
      </c>
      <c r="BT64" s="124">
        <v>34.106229883826437</v>
      </c>
      <c r="BU64" s="124"/>
    </row>
    <row r="69" spans="32:32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M52:AL52 A60:AL60 AF62:AL62 AM60:AR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O38"/>
  <sheetViews>
    <sheetView showGridLines="0" topLeftCell="A3" zoomScale="80" zoomScaleNormal="80" zoomScaleSheetLayoutView="100" workbookViewId="0">
      <pane xSplit="1" ySplit="3" topLeftCell="BF6" activePane="bottomRight" state="frozen"/>
      <selection activeCell="DP7" sqref="DP7"/>
      <selection pane="topRight" activeCell="DP7" sqref="DP7"/>
      <selection pane="bottomLeft" activeCell="DP7" sqref="DP7"/>
      <selection pane="bottomRight" activeCell="BO6" sqref="BO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66" width="11.5703125" style="77" customWidth="1"/>
    <col min="67" max="67" width="11.42578125" style="77" bestFit="1" customWidth="1"/>
    <col min="68" max="16384" width="7.85546875" style="77"/>
  </cols>
  <sheetData>
    <row r="2" spans="1:67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67" ht="15.75">
      <c r="A3" s="108" t="s">
        <v>280</v>
      </c>
      <c r="AG3" s="81"/>
      <c r="AH3" s="81"/>
      <c r="AI3" s="81"/>
      <c r="AJ3" s="81"/>
    </row>
    <row r="4" spans="1:67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67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</row>
    <row r="6" spans="1:67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3854960.7638572985</v>
      </c>
      <c r="BK6" s="422">
        <v>3779207.7288325615</v>
      </c>
      <c r="BL6" s="422">
        <v>3931729.4531094702</v>
      </c>
      <c r="BM6" s="422">
        <v>3728469.294652279</v>
      </c>
      <c r="BN6" s="422">
        <v>3546015.9025063803</v>
      </c>
      <c r="BO6" s="422">
        <v>3384816.2145596221</v>
      </c>
    </row>
    <row r="7" spans="1:67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5029719.6358985864</v>
      </c>
      <c r="BK7" s="110">
        <v>4870921.8971128007</v>
      </c>
      <c r="BL7" s="110">
        <v>5074376.3772182548</v>
      </c>
      <c r="BM7" s="110">
        <v>4856191.6961752987</v>
      </c>
      <c r="BN7" s="110">
        <v>4673048.0176764978</v>
      </c>
      <c r="BO7" s="110">
        <v>4536867.7125453688</v>
      </c>
    </row>
    <row r="8" spans="1:67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1174758.8720412878</v>
      </c>
      <c r="BK8" s="110">
        <v>1091714.1682802394</v>
      </c>
      <c r="BL8" s="110">
        <v>1142646.9241087846</v>
      </c>
      <c r="BM8" s="110">
        <v>1127722.4015230197</v>
      </c>
      <c r="BN8" s="110">
        <v>1127032.1151701177</v>
      </c>
      <c r="BO8" s="110">
        <v>1152051.4979857467</v>
      </c>
    </row>
    <row r="9" spans="1:67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</row>
    <row r="10" spans="1:67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1082898.1757923597</v>
      </c>
      <c r="BK10" s="422">
        <v>1301259.8112056111</v>
      </c>
      <c r="BL10" s="422">
        <v>1080427.8526252895</v>
      </c>
      <c r="BM10" s="422">
        <v>1200238.2846176089</v>
      </c>
      <c r="BN10" s="422">
        <v>1477795.333032059</v>
      </c>
      <c r="BO10" s="422">
        <v>1567469.9276484</v>
      </c>
    </row>
    <row r="11" spans="1:67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3756543.6099111103</v>
      </c>
      <c r="BK11" s="110">
        <v>3759628.0833221213</v>
      </c>
      <c r="BL11" s="110">
        <v>4060465.2515427596</v>
      </c>
      <c r="BM11" s="110">
        <v>4098277.191881469</v>
      </c>
      <c r="BN11" s="110">
        <v>4202240.5755431391</v>
      </c>
      <c r="BO11" s="110">
        <v>4139924.72639562</v>
      </c>
    </row>
    <row r="12" spans="1:67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2673645.4341187505</v>
      </c>
      <c r="BK12" s="110">
        <v>2458368.2721165102</v>
      </c>
      <c r="BL12" s="110">
        <v>2980037.3989174701</v>
      </c>
      <c r="BM12" s="110">
        <v>2898038.9072638601</v>
      </c>
      <c r="BN12" s="110">
        <v>2724445.2425110801</v>
      </c>
      <c r="BO12" s="110">
        <v>2572454.7987472201</v>
      </c>
    </row>
    <row r="13" spans="1:67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1666092.3707453501</v>
      </c>
      <c r="BK13" s="110">
        <v>1461286.6122701298</v>
      </c>
      <c r="BL13" s="110">
        <v>1715307.3513958801</v>
      </c>
      <c r="BM13" s="110">
        <v>1678340.3428029602</v>
      </c>
      <c r="BN13" s="110">
        <v>1547351.3109949101</v>
      </c>
      <c r="BO13" s="110">
        <v>1415808.9643574599</v>
      </c>
    </row>
    <row r="14" spans="1:67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</row>
    <row r="15" spans="1:67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3436707.8724415801</v>
      </c>
      <c r="BK15" s="422">
        <v>4044558.1756722797</v>
      </c>
      <c r="BL15" s="422">
        <v>4076497.602362711</v>
      </c>
      <c r="BM15" s="422">
        <v>3360497.2073269398</v>
      </c>
      <c r="BN15" s="422">
        <v>3369825.9926759386</v>
      </c>
      <c r="BO15" s="422">
        <v>3371830.5535983075</v>
      </c>
    </row>
    <row r="16" spans="1:67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4853.9843488300012</v>
      </c>
      <c r="BK16" s="110">
        <v>4291.2523095500001</v>
      </c>
      <c r="BL16" s="110">
        <v>5066.8122549199998</v>
      </c>
      <c r="BM16" s="110">
        <v>4529.4974603700002</v>
      </c>
      <c r="BN16" s="110">
        <v>4418.8149430800004</v>
      </c>
      <c r="BO16" s="110">
        <v>4369.7559747100004</v>
      </c>
    </row>
    <row r="17" spans="1:67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1299.4532472000001</v>
      </c>
      <c r="BK17" s="110">
        <v>147.16566997999999</v>
      </c>
      <c r="BL17" s="110">
        <v>1293.41535114</v>
      </c>
      <c r="BM17" s="110">
        <v>146.65116268999998</v>
      </c>
      <c r="BN17" s="110">
        <v>146.65116268999998</v>
      </c>
      <c r="BO17" s="110">
        <v>146.65578497999999</v>
      </c>
    </row>
    <row r="18" spans="1:67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82926.864226420003</v>
      </c>
      <c r="BK18" s="110">
        <v>85673.451187300016</v>
      </c>
      <c r="BL18" s="110">
        <v>79956.872892660002</v>
      </c>
      <c r="BM18" s="110">
        <v>83325.419026209987</v>
      </c>
      <c r="BN18" s="110">
        <v>82973.71849093998</v>
      </c>
      <c r="BO18" s="110">
        <v>75249.114208607512</v>
      </c>
    </row>
    <row r="19" spans="1:67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11918.643166650001</v>
      </c>
      <c r="BK19" s="110">
        <v>11721.250838560003</v>
      </c>
      <c r="BL19" s="110">
        <v>7221.8200782900012</v>
      </c>
      <c r="BM19" s="110">
        <v>11121.845766289998</v>
      </c>
      <c r="BN19" s="110">
        <v>10397.92755549</v>
      </c>
      <c r="BO19" s="110">
        <v>10005.178399589999</v>
      </c>
    </row>
    <row r="20" spans="1:67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3348927.0238663303</v>
      </c>
      <c r="BK20" s="110">
        <v>3954593.4721754296</v>
      </c>
      <c r="BL20" s="110">
        <v>3991473.9172151308</v>
      </c>
      <c r="BM20" s="110">
        <v>3272642.2908403599</v>
      </c>
      <c r="BN20" s="110">
        <v>3282433.4592419188</v>
      </c>
      <c r="BO20" s="110">
        <v>3292211.6834149901</v>
      </c>
    </row>
    <row r="21" spans="1:67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658424.21260337997</v>
      </c>
      <c r="BK21" s="110">
        <v>780151.02342149999</v>
      </c>
      <c r="BL21" s="110">
        <v>778399.57979434985</v>
      </c>
      <c r="BM21" s="110">
        <v>651379.14078818006</v>
      </c>
      <c r="BN21" s="110">
        <v>647214.45604236994</v>
      </c>
      <c r="BO21" s="110">
        <v>629540.51426244003</v>
      </c>
    </row>
    <row r="22" spans="1:67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</row>
    <row r="23" spans="1:67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1992285.5195341969</v>
      </c>
      <c r="BK23" s="422">
        <v>2722866.5981546105</v>
      </c>
      <c r="BL23" s="422">
        <v>2794917.404507821</v>
      </c>
      <c r="BM23" s="422">
        <v>2081083.8711473492</v>
      </c>
      <c r="BN23" s="422">
        <v>2116564.7498888494</v>
      </c>
      <c r="BO23" s="422">
        <v>2125803.9091427098</v>
      </c>
    </row>
    <row r="24" spans="1:67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</row>
    <row r="25" spans="1:67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-137492.54089548154</v>
      </c>
      <c r="BK25" s="422">
        <v>18498.957030160353</v>
      </c>
      <c r="BL25" s="422">
        <v>8095.7333333904389</v>
      </c>
      <c r="BM25" s="422">
        <v>-49493.058001720463</v>
      </c>
      <c r="BN25" s="422">
        <v>-14478.320872480079</v>
      </c>
      <c r="BO25" s="422">
        <v>-101714.42632194809</v>
      </c>
    </row>
    <row r="26" spans="1:67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</row>
    <row r="27" spans="1:67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6519773.8334525209</v>
      </c>
      <c r="BK27" s="422">
        <v>6383660.1605254998</v>
      </c>
      <c r="BL27" s="422">
        <v>6285641.7702560797</v>
      </c>
      <c r="BM27" s="422">
        <v>6257613.9734510202</v>
      </c>
      <c r="BN27" s="422">
        <v>6291550.7991978303</v>
      </c>
      <c r="BO27" s="422">
        <v>6300027.2129853899</v>
      </c>
    </row>
    <row r="28" spans="1:67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386190.85232430004</v>
      </c>
      <c r="BK28" s="110">
        <v>346347.50274231</v>
      </c>
      <c r="BL28" s="110">
        <v>337903.70965029998</v>
      </c>
      <c r="BM28" s="110">
        <v>331403.36898562999</v>
      </c>
      <c r="BN28" s="110">
        <v>326697.64624497003</v>
      </c>
      <c r="BO28" s="110">
        <v>344556.4879066</v>
      </c>
    </row>
    <row r="29" spans="1:67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3458529.2500583306</v>
      </c>
      <c r="BK29" s="110">
        <v>3357445.4208397698</v>
      </c>
      <c r="BL29" s="110">
        <v>3313622.8986023292</v>
      </c>
      <c r="BM29" s="110">
        <v>3462541.9144668598</v>
      </c>
      <c r="BN29" s="110">
        <v>3496742.8999397205</v>
      </c>
      <c r="BO29" s="110">
        <v>3263634.7224075198</v>
      </c>
    </row>
    <row r="30" spans="1:67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2671249.8766951603</v>
      </c>
      <c r="BK30" s="110">
        <v>2676047.3391955802</v>
      </c>
      <c r="BL30" s="110">
        <v>2630209.9541113302</v>
      </c>
      <c r="BM30" s="110">
        <v>2460410.1961801304</v>
      </c>
      <c r="BN30" s="110">
        <v>2464827.1819954198</v>
      </c>
      <c r="BO30" s="110">
        <v>2688516.7685855599</v>
      </c>
    </row>
    <row r="31" spans="1:67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3754.5573279400001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</row>
    <row r="32" spans="1:67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43.367815669999999</v>
      </c>
    </row>
    <row r="33" spans="1:67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</row>
    <row r="34" spans="1:67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</row>
    <row r="35" spans="1:67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67" ht="44.45" customHeight="1">
      <c r="A36" s="114" t="s">
        <v>263</v>
      </c>
      <c r="B36" s="115"/>
      <c r="AX36" s="110"/>
    </row>
    <row r="38" spans="1:67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9"/>
  <sheetViews>
    <sheetView showGridLines="0" zoomScale="80" zoomScaleNormal="80" zoomScaleSheetLayoutView="80" workbookViewId="0">
      <pane xSplit="1" ySplit="4" topLeftCell="BD5" activePane="bottomRight" state="frozen"/>
      <selection activeCell="DP7" sqref="DP7"/>
      <selection pane="topRight" activeCell="DP7" sqref="DP7"/>
      <selection pane="bottomLeft" activeCell="DP7" sqref="DP7"/>
      <selection pane="bottomRight" activeCell="BM26" sqref="BM26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7" width="12.7109375" style="77" bestFit="1" customWidth="1"/>
    <col min="68" max="16384" width="7.5703125" style="77"/>
  </cols>
  <sheetData>
    <row r="2" spans="1:67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67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67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</row>
    <row r="5" spans="1:67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</row>
    <row r="6" spans="1:67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3637005.4612974348</v>
      </c>
      <c r="BK6" s="89">
        <v>3450168.1337061012</v>
      </c>
      <c r="BL6" s="89">
        <v>3546802</v>
      </c>
      <c r="BM6" s="89">
        <v>3275013.3340522489</v>
      </c>
      <c r="BN6" s="89">
        <v>3138231.0660109799</v>
      </c>
      <c r="BO6" s="89">
        <v>3070426.3031556429</v>
      </c>
    </row>
    <row r="7" spans="1:67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3550202.6015436398</v>
      </c>
      <c r="BK7" s="91">
        <v>3369644.830664021</v>
      </c>
      <c r="BL7" s="91">
        <v>3465587</v>
      </c>
      <c r="BM7" s="91">
        <v>3185775.6042515151</v>
      </c>
      <c r="BN7" s="91">
        <v>3058525.8958743275</v>
      </c>
      <c r="BO7" s="91">
        <v>2990799.9015489006</v>
      </c>
    </row>
    <row r="8" spans="1:67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86802.859753794837</v>
      </c>
      <c r="BK8" s="91">
        <v>80523.303042080195</v>
      </c>
      <c r="BL8" s="91">
        <v>81215</v>
      </c>
      <c r="BM8" s="91">
        <v>89237.729800733607</v>
      </c>
      <c r="BN8" s="91">
        <v>79705.170136652509</v>
      </c>
      <c r="BO8" s="91">
        <v>79626.401606742118</v>
      </c>
    </row>
    <row r="9" spans="1:67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</row>
    <row r="10" spans="1:67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-1231160.5736206903</v>
      </c>
      <c r="BK10" s="89">
        <v>-962711.33196715987</v>
      </c>
      <c r="BL10" s="89">
        <v>-1134077</v>
      </c>
      <c r="BM10" s="89">
        <v>-1026734.0806290702</v>
      </c>
      <c r="BN10" s="89">
        <v>-757455.58323808981</v>
      </c>
      <c r="BO10" s="89">
        <v>-643669.87678389985</v>
      </c>
    </row>
    <row r="11" spans="1:67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447047.37208890001</v>
      </c>
      <c r="BK11" s="91">
        <v>470242.46164520999</v>
      </c>
      <c r="BL11" s="91">
        <v>822281</v>
      </c>
      <c r="BM11" s="91">
        <v>834170.65127831989</v>
      </c>
      <c r="BN11" s="91">
        <v>927496.19461576</v>
      </c>
      <c r="BO11" s="91">
        <v>915210.50531161006</v>
      </c>
    </row>
    <row r="12" spans="1:67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1678207.9457095903</v>
      </c>
      <c r="BK12" s="91">
        <v>1432953.7936123698</v>
      </c>
      <c r="BL12" s="91">
        <v>1956358</v>
      </c>
      <c r="BM12" s="91">
        <v>1860904.7319073901</v>
      </c>
      <c r="BN12" s="91">
        <v>1684951.7778538498</v>
      </c>
      <c r="BO12" s="91">
        <v>1558880.3820955099</v>
      </c>
    </row>
    <row r="13" spans="1:67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129206.34768196999</v>
      </c>
      <c r="BK13" s="91">
        <v>141324.13196139003</v>
      </c>
      <c r="BL13" s="91">
        <v>394580</v>
      </c>
      <c r="BM13" s="91">
        <v>343470.35272864997</v>
      </c>
      <c r="BN13" s="91">
        <v>299269.72835744999</v>
      </c>
      <c r="BO13" s="91">
        <v>261337.89612904997</v>
      </c>
    </row>
    <row r="14" spans="1:67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1291629.6616509799</v>
      </c>
      <c r="BL14" s="91">
        <v>1561777</v>
      </c>
      <c r="BM14" s="91">
        <v>1517434.3791787401</v>
      </c>
      <c r="BN14" s="91">
        <v>1385682.0494963999</v>
      </c>
      <c r="BO14" s="91">
        <v>1297542.4859664598</v>
      </c>
    </row>
    <row r="15" spans="1:67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</row>
    <row r="16" spans="1:67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464409.71387489006</v>
      </c>
      <c r="BK16" s="89">
        <v>502643.51238261</v>
      </c>
      <c r="BL16" s="89">
        <v>566601</v>
      </c>
      <c r="BM16" s="89">
        <v>511542.44371604995</v>
      </c>
      <c r="BN16" s="89">
        <v>189749.16403165</v>
      </c>
      <c r="BO16" s="89">
        <v>222641.25844568003</v>
      </c>
    </row>
    <row r="17" spans="1:67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458499.09387837007</v>
      </c>
      <c r="BK17" s="91">
        <v>496723.74818256003</v>
      </c>
      <c r="BL17" s="91">
        <v>560166</v>
      </c>
      <c r="BM17" s="91">
        <v>505153.44789282995</v>
      </c>
      <c r="BN17" s="91">
        <v>183398.38130964999</v>
      </c>
      <c r="BO17" s="91">
        <v>216288.35229074003</v>
      </c>
    </row>
    <row r="18" spans="1:67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5910.6199965200003</v>
      </c>
      <c r="BK18" s="91">
        <v>5919.76420005</v>
      </c>
      <c r="BL18" s="91">
        <v>6435</v>
      </c>
      <c r="BM18" s="91">
        <v>6388.9958232200006</v>
      </c>
      <c r="BN18" s="91">
        <v>6350.7827219999999</v>
      </c>
      <c r="BO18" s="91">
        <v>6352.9061549399994</v>
      </c>
    </row>
    <row r="19" spans="1:67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</row>
    <row r="20" spans="1:67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8057.8384603900013</v>
      </c>
      <c r="BK20" s="89">
        <v>9922.0852419700022</v>
      </c>
      <c r="BL20" s="89">
        <v>10410</v>
      </c>
      <c r="BM20" s="89">
        <v>11419.06717787</v>
      </c>
      <c r="BN20" s="89">
        <v>12566.80018909</v>
      </c>
      <c r="BO20" s="89">
        <v>12654.0898757</v>
      </c>
    </row>
    <row r="21" spans="1:67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</row>
    <row r="22" spans="1:67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</row>
    <row r="23" spans="1:67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8057.8384603900013</v>
      </c>
      <c r="BK23" s="91">
        <v>9922.0852419700022</v>
      </c>
      <c r="BL23" s="91">
        <v>10410</v>
      </c>
      <c r="BM23" s="91">
        <v>11419.06717787</v>
      </c>
      <c r="BN23" s="91">
        <v>12566.80018909</v>
      </c>
      <c r="BO23" s="91">
        <v>12654.0898757</v>
      </c>
    </row>
    <row r="24" spans="1:67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</row>
    <row r="25" spans="1:67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  <c r="BK25" s="91"/>
      <c r="BL25" s="91"/>
      <c r="BM25" s="91"/>
      <c r="BN25" s="91"/>
      <c r="BO25" s="91"/>
    </row>
    <row r="26" spans="1:67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91">
        <v>1554377.0936760402</v>
      </c>
      <c r="BK26" s="77">
        <v>1656363.8550904999</v>
      </c>
      <c r="BL26" s="77">
        <v>1670758</v>
      </c>
      <c r="BM26" s="77">
        <v>1490020.5141721203</v>
      </c>
      <c r="BN26" s="77">
        <v>1565378.0158083702</v>
      </c>
      <c r="BO26" s="77">
        <v>1603208.96080576</v>
      </c>
    </row>
    <row r="27" spans="1:67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1485441.9657030501</v>
      </c>
      <c r="BK27" s="91">
        <v>1498663.20238322</v>
      </c>
      <c r="BL27" s="91">
        <v>1551189</v>
      </c>
      <c r="BM27" s="91">
        <v>1435309.8069515503</v>
      </c>
      <c r="BN27" s="91">
        <v>1461487.8659666702</v>
      </c>
      <c r="BO27" s="91">
        <v>1493669.98525406</v>
      </c>
    </row>
    <row r="28" spans="1:67" ht="15.75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89">
        <v>496378.7927008</v>
      </c>
      <c r="BK28" s="89">
        <v>447717.57943579997</v>
      </c>
      <c r="BL28" s="89">
        <v>435659</v>
      </c>
      <c r="BM28" s="89">
        <v>424927.91341579997</v>
      </c>
      <c r="BN28" s="89">
        <v>422174.19790580001</v>
      </c>
      <c r="BO28" s="89">
        <v>438709.43769679999</v>
      </c>
    </row>
    <row r="29" spans="1:67" ht="15.75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989063.17300225003</v>
      </c>
      <c r="BK29" s="89">
        <v>1050945.62294742</v>
      </c>
      <c r="BL29" s="89">
        <v>1115531</v>
      </c>
      <c r="BM29" s="89">
        <v>1010381.8935357502</v>
      </c>
      <c r="BN29" s="89">
        <v>1039313.6680608701</v>
      </c>
      <c r="BO29" s="89">
        <v>1054960.5475572599</v>
      </c>
    </row>
    <row r="30" spans="1:67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835946.07563811005</v>
      </c>
      <c r="BK30" s="91">
        <v>837690.50816135993</v>
      </c>
      <c r="BL30" s="91">
        <v>898987</v>
      </c>
      <c r="BM30" s="91">
        <v>795831.33909049025</v>
      </c>
      <c r="BN30" s="91">
        <v>822515.14431918017</v>
      </c>
      <c r="BO30" s="91">
        <v>856475.98282831989</v>
      </c>
    </row>
    <row r="31" spans="1:67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91">
        <v>153117.09736414003</v>
      </c>
      <c r="BK31" s="91">
        <v>213255.11478606</v>
      </c>
      <c r="BL31" s="91">
        <v>216544</v>
      </c>
      <c r="BM31" s="91">
        <v>214550.55444526003</v>
      </c>
      <c r="BN31" s="91">
        <v>216798.52374169001</v>
      </c>
      <c r="BO31" s="91">
        <v>198484.56472894002</v>
      </c>
    </row>
    <row r="32" spans="1:67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68935.127972990012</v>
      </c>
      <c r="BK32" s="91">
        <v>157700.65270727998</v>
      </c>
      <c r="BL32" s="91">
        <v>119569</v>
      </c>
      <c r="BM32" s="91">
        <v>54710.707220570002</v>
      </c>
      <c r="BN32" s="91">
        <v>103890.1498417</v>
      </c>
      <c r="BO32" s="91">
        <v>109538.9755517</v>
      </c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1098811.1433980698</v>
      </c>
      <c r="BK34" s="89">
        <v>1139622.9110747499</v>
      </c>
      <c r="BL34" s="89">
        <v>1151261</v>
      </c>
      <c r="BM34" s="89">
        <v>961120.57086487999</v>
      </c>
      <c r="BN34" s="89">
        <v>991332.08465741004</v>
      </c>
      <c r="BO34" s="89">
        <v>1023745.68996985</v>
      </c>
    </row>
    <row r="35" spans="1:16384" ht="15.75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89"/>
      <c r="BK35" s="89"/>
      <c r="BL35" s="89"/>
      <c r="BM35" s="89"/>
      <c r="BN35" s="89"/>
      <c r="BO35" s="89"/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76">
        <v>225124.20293773437</v>
      </c>
      <c r="BK36" s="89">
        <v>204035.63319805067</v>
      </c>
      <c r="BL36" s="89">
        <v>167717</v>
      </c>
      <c r="BM36" s="89">
        <v>320099.67927991843</v>
      </c>
      <c r="BN36" s="89">
        <v>26381.346527670023</v>
      </c>
      <c r="BO36" s="89">
        <v>35097.123917332829</v>
      </c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67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67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67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67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67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67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67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67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67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67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67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R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A1" sqref="CA1:CA1048576"/>
    </sheetView>
  </sheetViews>
  <sheetFormatPr defaultRowHeight="12.75"/>
  <cols>
    <col min="1" max="1" width="3.7109375" style="144" customWidth="1"/>
    <col min="2" max="2" width="72.5703125" style="144" bestFit="1" customWidth="1"/>
    <col min="3" max="79" width="13.5703125" style="144" bestFit="1" customWidth="1"/>
    <col min="80" max="16384" width="9.140625" style="144"/>
  </cols>
  <sheetData>
    <row r="1" spans="1:16384" ht="15" customHeight="1">
      <c r="B1" s="164" t="s">
        <v>22</v>
      </c>
      <c r="C1" s="436">
        <v>40513</v>
      </c>
      <c r="D1" s="436">
        <v>40544</v>
      </c>
      <c r="E1" s="436">
        <v>40575</v>
      </c>
      <c r="F1" s="436">
        <v>40603</v>
      </c>
      <c r="G1" s="436">
        <v>40634</v>
      </c>
      <c r="H1" s="436">
        <v>40664</v>
      </c>
      <c r="I1" s="436">
        <v>40695</v>
      </c>
      <c r="J1" s="436">
        <v>40725</v>
      </c>
      <c r="K1" s="436">
        <v>40756</v>
      </c>
      <c r="L1" s="436">
        <v>40787</v>
      </c>
      <c r="M1" s="436">
        <v>40817</v>
      </c>
      <c r="N1" s="436">
        <v>40848</v>
      </c>
      <c r="BI1" s="165"/>
    </row>
    <row r="2" spans="1:16384">
      <c r="A2" s="166"/>
      <c r="B2" s="167" t="s">
        <v>30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1">
        <v>42856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233.56287079176002</v>
      </c>
      <c r="BX6" s="178">
        <v>216.74770046940998</v>
      </c>
      <c r="BY6" s="178">
        <v>215.43692221595001</v>
      </c>
      <c r="BZ6" s="178">
        <v>215.91677464854999</v>
      </c>
      <c r="CA6" s="178">
        <v>216.52564506509</v>
      </c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9.905120973679999</v>
      </c>
      <c r="BX7" s="178">
        <v>9.40167289583</v>
      </c>
      <c r="BY7" s="178">
        <v>9.6129789248899993</v>
      </c>
      <c r="BZ7" s="178">
        <v>9.54483330435</v>
      </c>
      <c r="CA7" s="178">
        <v>9.2078963974499999</v>
      </c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86.437754012940005</v>
      </c>
      <c r="BX8" s="178">
        <v>72.064403099489994</v>
      </c>
      <c r="BY8" s="178">
        <v>72.081735265760003</v>
      </c>
      <c r="BZ8" s="178">
        <v>72.146493815919996</v>
      </c>
      <c r="CA8" s="178">
        <v>70.524397471780006</v>
      </c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295.04462322684998</v>
      </c>
      <c r="BX9" s="178">
        <v>279.85712168932997</v>
      </c>
      <c r="BY9" s="178">
        <v>252.15902375256999</v>
      </c>
      <c r="BZ9" s="178">
        <v>277.23273832485</v>
      </c>
      <c r="CA9" s="178">
        <v>274.97778805885997</v>
      </c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27.0957762489099</v>
      </c>
      <c r="BX10" s="178">
        <v>28.138577676019999</v>
      </c>
      <c r="BY10" s="178">
        <v>27.69356353153</v>
      </c>
      <c r="BZ10" s="178">
        <v>28.386672754919999</v>
      </c>
      <c r="CA10" s="178">
        <v>28.335412512530002</v>
      </c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448.31300614847999</v>
      </c>
      <c r="BX11" s="178">
        <v>448.38635269900999</v>
      </c>
      <c r="BY11" s="178">
        <v>423.02820929153</v>
      </c>
      <c r="BZ11" s="178">
        <v>443.28796451648998</v>
      </c>
      <c r="CA11" s="178">
        <v>420.69008466104998</v>
      </c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885.60136859670001</v>
      </c>
      <c r="BX12" s="178">
        <v>820.5378319662201</v>
      </c>
      <c r="BY12" s="178">
        <v>807.12844978618989</v>
      </c>
      <c r="BZ12" s="178">
        <v>821.16505973542007</v>
      </c>
      <c r="CA12" s="178">
        <v>794.43937643087008</v>
      </c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81.314376766920006</v>
      </c>
      <c r="BX13" s="178">
        <v>74.752981283539995</v>
      </c>
      <c r="BY13" s="178">
        <v>105.63383682004</v>
      </c>
      <c r="BZ13" s="178">
        <v>73.091179234919991</v>
      </c>
      <c r="CA13" s="178">
        <v>68.362062651279999</v>
      </c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90.848486806270003</v>
      </c>
      <c r="BX14" s="178">
        <v>76.09021546996</v>
      </c>
      <c r="BY14" s="178">
        <v>71.837610680200001</v>
      </c>
      <c r="BZ14" s="178">
        <v>67.357150315599995</v>
      </c>
      <c r="CA14" s="178">
        <v>68.148839701130001</v>
      </c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73.291644692790001</v>
      </c>
      <c r="BX15" s="178">
        <v>66.36433122727999</v>
      </c>
      <c r="BY15" s="178">
        <v>65.584870183410004</v>
      </c>
      <c r="BZ15" s="178">
        <v>66.636190478300009</v>
      </c>
      <c r="CA15" s="178">
        <v>66.518110966850003</v>
      </c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1351.3266094436501</v>
      </c>
      <c r="BX16" s="178">
        <v>1267.11633714101</v>
      </c>
      <c r="BY16" s="178">
        <v>574.52040815117005</v>
      </c>
      <c r="BZ16" s="178">
        <v>582.04940324719007</v>
      </c>
      <c r="CA16" s="178">
        <v>633.72436160592997</v>
      </c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12.536219059290001</v>
      </c>
      <c r="BX17" s="178">
        <v>11.57231479995</v>
      </c>
      <c r="BY17" s="178">
        <v>11.648200439509999</v>
      </c>
      <c r="BZ17" s="178">
        <v>12.161613302649998</v>
      </c>
      <c r="CA17" s="178">
        <v>12.390509355710002</v>
      </c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18.27387269638</v>
      </c>
      <c r="BX18" s="178">
        <v>16.424089215749998</v>
      </c>
      <c r="BY18" s="178">
        <v>16.113851026780001</v>
      </c>
      <c r="BZ18" s="178">
        <v>15.79298371834</v>
      </c>
      <c r="CA18" s="178">
        <v>15.50820099351</v>
      </c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405.22129604022001</v>
      </c>
      <c r="BX19" s="178">
        <v>348.44968878685</v>
      </c>
      <c r="BY19" s="178">
        <v>372.92031698553996</v>
      </c>
      <c r="BZ19" s="178">
        <v>350.34754117529002</v>
      </c>
      <c r="CA19" s="178">
        <v>355.83414049909999</v>
      </c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0.75779595930999999</v>
      </c>
      <c r="BX20" s="178">
        <v>0.78865040332000003</v>
      </c>
      <c r="BY20" s="178">
        <v>0.59452897785000003</v>
      </c>
      <c r="BZ20" s="178">
        <v>0.57500049609999992</v>
      </c>
      <c r="CA20" s="178">
        <v>0.65143223502000003</v>
      </c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0.40538534092</v>
      </c>
      <c r="BX21" s="178">
        <v>0.39270431115999999</v>
      </c>
      <c r="BY21" s="178">
        <v>0.39256742835000003</v>
      </c>
      <c r="BZ21" s="178">
        <v>0.39381035572</v>
      </c>
      <c r="CA21" s="178">
        <v>0.39078369156000003</v>
      </c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615.01108374939997</v>
      </c>
      <c r="BX22" s="178">
        <v>536.79277335690995</v>
      </c>
      <c r="BY22" s="178">
        <v>510.51861484286997</v>
      </c>
      <c r="BZ22" s="178">
        <v>520.99274713521004</v>
      </c>
      <c r="CA22" s="178">
        <v>586.83318334875003</v>
      </c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4634.9472905544699</v>
      </c>
      <c r="BX24" s="180">
        <v>4273.8777464910399</v>
      </c>
      <c r="BY24" s="180">
        <v>3536.9056883041403</v>
      </c>
      <c r="BZ24" s="180">
        <v>3557.0781565598209</v>
      </c>
      <c r="CA24" s="180">
        <v>3623.0622256464699</v>
      </c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5.0391699441272255</v>
      </c>
      <c r="BX28" s="178">
        <v>5.0714529831220663</v>
      </c>
      <c r="BY28" s="178">
        <v>6.0911130010720393</v>
      </c>
      <c r="BZ28" s="178">
        <v>6.0700598959391696</v>
      </c>
      <c r="CA28" s="178">
        <v>5.9763159333112181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0.21370514814409181</v>
      </c>
      <c r="BX29" s="178">
        <v>0.2199799211278097</v>
      </c>
      <c r="BY29" s="178">
        <v>0.27179064900368288</v>
      </c>
      <c r="BZ29" s="178">
        <v>0.26833352780702335</v>
      </c>
      <c r="CA29" s="178">
        <v>0.25414679141501684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1.8649134196000667</v>
      </c>
      <c r="BX30" s="178">
        <v>1.6861596745170511</v>
      </c>
      <c r="BY30" s="178">
        <v>2.0379886154194131</v>
      </c>
      <c r="BZ30" s="178">
        <v>2.0282515772916128</v>
      </c>
      <c r="CA30" s="178">
        <v>1.9465411599215967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6.3656521796508798</v>
      </c>
      <c r="BX31" s="178">
        <v>6.5480843928935411</v>
      </c>
      <c r="BY31" s="178">
        <v>7.1293680401603829</v>
      </c>
      <c r="BZ31" s="178">
        <v>7.7938332002514059</v>
      </c>
      <c r="CA31" s="178">
        <v>7.5896512655063546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0.58459728990075499</v>
      </c>
      <c r="BX32" s="178">
        <v>0.65838517957427467</v>
      </c>
      <c r="BY32" s="178">
        <v>0.7829884642699757</v>
      </c>
      <c r="BZ32" s="178">
        <v>0.79803342815424039</v>
      </c>
      <c r="CA32" s="178">
        <v>0.78208462200712159</v>
      </c>
    </row>
    <row r="33" spans="2:79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9.6724510128107433</v>
      </c>
      <c r="BX33" s="178">
        <v>10.491323788265735</v>
      </c>
      <c r="BY33" s="178">
        <v>11.96040399636332</v>
      </c>
      <c r="BZ33" s="178">
        <v>12.462137321863342</v>
      </c>
      <c r="CA33" s="178">
        <v>11.611450713794612</v>
      </c>
    </row>
    <row r="34" spans="2:79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19.107042930163662</v>
      </c>
      <c r="BX34" s="178">
        <v>19.198907424057747</v>
      </c>
      <c r="BY34" s="178">
        <v>22.820185804083124</v>
      </c>
      <c r="BZ34" s="178">
        <v>23.085381416797389</v>
      </c>
      <c r="CA34" s="178">
        <v>21.927290423203171</v>
      </c>
    </row>
    <row r="35" spans="2:79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1.7543754366447717</v>
      </c>
      <c r="BX35" s="178">
        <v>1.7490669063923052</v>
      </c>
      <c r="BY35" s="178">
        <v>2.9866172900609302</v>
      </c>
      <c r="BZ35" s="178">
        <v>2.0548094817688547</v>
      </c>
      <c r="CA35" s="178">
        <v>1.8868586403889882</v>
      </c>
    </row>
    <row r="36" spans="2:79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1.9600759428572052</v>
      </c>
      <c r="BX36" s="178">
        <v>1.7803554519647165</v>
      </c>
      <c r="BY36" s="178">
        <v>2.0310864074706036</v>
      </c>
      <c r="BZ36" s="178">
        <v>1.8936089495639179</v>
      </c>
      <c r="CA36" s="178">
        <v>1.8809734820099611</v>
      </c>
    </row>
    <row r="37" spans="2:79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1.5812832400953207</v>
      </c>
      <c r="BX37" s="178">
        <v>1.552789648271216</v>
      </c>
      <c r="BY37" s="178">
        <v>1.8543007917990695</v>
      </c>
      <c r="BZ37" s="178">
        <v>1.8733406336718303</v>
      </c>
      <c r="CA37" s="178">
        <v>1.8359638014492297</v>
      </c>
    </row>
    <row r="38" spans="2:79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29.155166709177259</v>
      </c>
      <c r="BX38" s="178">
        <v>29.647931276961398</v>
      </c>
      <c r="BY38" s="178">
        <v>16.243588570964654</v>
      </c>
      <c r="BZ38" s="178">
        <v>16.363132257125077</v>
      </c>
      <c r="CA38" s="178">
        <v>17.49140153100333</v>
      </c>
    </row>
    <row r="39" spans="2:79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0.27047166393536953</v>
      </c>
      <c r="BX39" s="178">
        <v>0.27076850313397843</v>
      </c>
      <c r="BY39" s="178">
        <v>0.32933307998650724</v>
      </c>
      <c r="BZ39" s="178">
        <v>0.34189896222049659</v>
      </c>
      <c r="CA39" s="178">
        <v>0.34198996826501205</v>
      </c>
    </row>
    <row r="40" spans="2:79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0.39426279417718973</v>
      </c>
      <c r="BX40" s="178">
        <v>0.38429010350692844</v>
      </c>
      <c r="BY40" s="178">
        <v>0.4555917642945746</v>
      </c>
      <c r="BZ40" s="178">
        <v>0.44398753761469123</v>
      </c>
      <c r="CA40" s="178">
        <v>0.42804125426641937</v>
      </c>
    </row>
    <row r="41" spans="2:79" ht="15" customHeight="1">
      <c r="B41" s="177" t="s">
        <v>331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8.7427379566110268</v>
      </c>
      <c r="BX41" s="178">
        <v>8.1530102042094175</v>
      </c>
      <c r="BY41" s="178">
        <v>10.54368846245222</v>
      </c>
      <c r="BZ41" s="178">
        <v>9.8493068118054463</v>
      </c>
      <c r="CA41" s="178">
        <v>9.8213643138742341</v>
      </c>
    </row>
    <row r="42" spans="2:79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1.6349613313927164E-2</v>
      </c>
      <c r="BX42" s="178">
        <v>1.8452806797468684E-2</v>
      </c>
      <c r="BY42" s="178">
        <v>1.680929688953799E-2</v>
      </c>
      <c r="BZ42" s="178">
        <v>1.6164966604391501E-2</v>
      </c>
      <c r="CA42" s="178">
        <v>1.7980155858453792E-2</v>
      </c>
    </row>
    <row r="43" spans="2:79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8.7462772607173386E-3</v>
      </c>
      <c r="BX43" s="178">
        <v>9.1884778754474199E-3</v>
      </c>
      <c r="BY43" s="178">
        <v>1.1099177160650458E-2</v>
      </c>
      <c r="BZ43" s="178">
        <v>1.107117522829097E-2</v>
      </c>
      <c r="CA43" s="178">
        <v>1.0786005517481052E-2</v>
      </c>
    </row>
    <row r="44" spans="2:79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13.268998441529792</v>
      </c>
      <c r="BX44" s="178">
        <v>12.559853257328902</v>
      </c>
      <c r="BY44" s="178">
        <v>14.434046588549302</v>
      </c>
      <c r="BZ44" s="178">
        <v>14.646648856292801</v>
      </c>
      <c r="CA44" s="178">
        <v>16.197159938207804</v>
      </c>
    </row>
    <row r="45" spans="2:79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</row>
    <row r="46" spans="2:79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99.999999999999986</v>
      </c>
      <c r="CA46" s="180">
        <v>100.00000000000001</v>
      </c>
    </row>
    <row r="47" spans="2:79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</row>
    <row r="48" spans="2:79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27.978696215367684</v>
      </c>
      <c r="BX48" s="180">
        <v>-7.7901542655997691</v>
      </c>
      <c r="BY48" s="180">
        <v>-17.243639193750269</v>
      </c>
      <c r="BZ48" s="180">
        <v>0.57034227184475927</v>
      </c>
      <c r="CA48" s="180">
        <v>1.8550075703274604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99"/>
  <sheetViews>
    <sheetView showGridLines="0" zoomScale="80" zoomScaleNormal="80" workbookViewId="0">
      <pane xSplit="2" ySplit="2" topLeftCell="GB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Q1" sqref="GQ1:GQ1048576"/>
    </sheetView>
  </sheetViews>
  <sheetFormatPr defaultRowHeight="12.75"/>
  <cols>
    <col min="1" max="1" width="3.7109375" style="161" customWidth="1"/>
    <col min="2" max="2" width="45.5703125" style="161" bestFit="1" customWidth="1"/>
    <col min="3" max="199" width="11.140625" style="161" customWidth="1"/>
    <col min="200" max="16384" width="9.140625" style="161"/>
  </cols>
  <sheetData>
    <row r="1" spans="2:199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199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</row>
    <row r="3" spans="2:199" ht="15" customHeight="1">
      <c r="B3" s="172" t="s">
        <v>28</v>
      </c>
    </row>
    <row r="4" spans="2:199" ht="15" customHeight="1">
      <c r="B4" s="172"/>
      <c r="FR4" s="162"/>
    </row>
    <row r="5" spans="2:199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199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199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199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199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</row>
    <row r="10" spans="2:199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</row>
    <row r="11" spans="2:199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</row>
    <row r="12" spans="2:199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</row>
    <row r="13" spans="2:199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</row>
    <row r="14" spans="2:199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</row>
    <row r="15" spans="2:199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</row>
    <row r="16" spans="2:199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</row>
    <row r="17" spans="2:199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</row>
    <row r="18" spans="2:199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</row>
    <row r="19" spans="2:199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</row>
    <row r="20" spans="2:199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</row>
    <row r="21" spans="2:199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</row>
    <row r="22" spans="2:199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</row>
    <row r="23" spans="2:199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/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</row>
    <row r="24" spans="2:199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</row>
    <row r="25" spans="2:199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</row>
    <row r="26" spans="2:199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</row>
    <row r="27" spans="2:199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</row>
    <row r="28" spans="2:199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</row>
    <row r="29" spans="2:199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</row>
    <row r="30" spans="2:199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</row>
    <row r="31" spans="2:199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</row>
    <row r="32" spans="2:199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</row>
    <row r="33" spans="1:199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</row>
    <row r="34" spans="1:199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</row>
    <row r="35" spans="1:199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</row>
    <row r="36" spans="1:199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</row>
    <row r="37" spans="1:199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</row>
    <row r="38" spans="1:199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</row>
    <row r="39" spans="1:199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</row>
    <row r="40" spans="1:199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</row>
    <row r="41" spans="1:199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199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199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199" ht="15" customHeight="1"/>
    <row r="45" spans="1:199" ht="15" customHeight="1"/>
    <row r="46" spans="1:199" ht="15" customHeight="1"/>
    <row r="47" spans="1:199" ht="15" customHeight="1"/>
    <row r="48" spans="1:19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R3" activePane="bottomRight" state="frozen"/>
      <selection activeCell="DP7" sqref="DP7"/>
      <selection pane="topRight" activeCell="DP7" sqref="DP7"/>
      <selection pane="bottomLeft" activeCell="DP7" sqref="DP7"/>
      <selection pane="bottomRight" activeCell="DX1" sqref="DX1"/>
    </sheetView>
  </sheetViews>
  <sheetFormatPr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29" width="12.85546875" style="144" customWidth="1"/>
    <col min="130" max="130" width="14.85546875" style="144" bestFit="1" customWidth="1"/>
    <col min="131" max="131" width="13.85546875" style="144" bestFit="1" customWidth="1"/>
    <col min="132" max="132" width="14.5703125" style="144" bestFit="1" customWidth="1"/>
    <col min="133" max="133" width="14" style="144" bestFit="1" customWidth="1"/>
    <col min="134" max="135" width="13.85546875" style="144" bestFit="1" customWidth="1"/>
    <col min="136" max="136" width="13.140625" style="144" bestFit="1" customWidth="1"/>
    <col min="137" max="137" width="13.5703125" style="144" bestFit="1" customWidth="1"/>
    <col min="138" max="138" width="15.7109375" style="144" bestFit="1" customWidth="1"/>
    <col min="139" max="139" width="14.85546875" style="144" bestFit="1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2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29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  <c r="DY2" s="208">
        <v>42917</v>
      </c>
    </row>
    <row r="3" spans="2:129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29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29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29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</row>
    <row r="7" spans="2:129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  <c r="DY7" s="213">
        <v>0</v>
      </c>
    </row>
    <row r="8" spans="2:129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</row>
    <row r="9" spans="2:129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</row>
    <row r="10" spans="2:129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</row>
    <row r="11" spans="2:129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  <c r="DY11" s="213">
        <v>109330.872</v>
      </c>
    </row>
    <row r="12" spans="2:129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  <c r="DY12" s="213">
        <v>52164.406000000003</v>
      </c>
    </row>
    <row r="13" spans="2:129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  <c r="DY13" s="213">
        <v>1134445.6810000001</v>
      </c>
    </row>
    <row r="14" spans="2:129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</row>
    <row r="15" spans="2:129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</row>
    <row r="16" spans="2:129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  <c r="DY16" s="213">
        <v>52968.131869830002</v>
      </c>
    </row>
    <row r="17" spans="2:129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  <c r="DY17" s="213">
        <v>30974.25249803</v>
      </c>
    </row>
    <row r="18" spans="2:129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  <c r="DY18" s="213">
        <v>3518197.2553223101</v>
      </c>
    </row>
    <row r="19" spans="2:129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</row>
    <row r="20" spans="2:129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</row>
    <row r="21" spans="2:129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</row>
    <row r="22" spans="2:129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  <c r="DY22" s="213">
        <v>162299.00386982999</v>
      </c>
    </row>
    <row r="23" spans="2:129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  <c r="DY23" s="213">
        <v>83138.65849803001</v>
      </c>
    </row>
    <row r="24" spans="2:129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  <c r="DY24" s="213">
        <v>4652642.93632231</v>
      </c>
    </row>
    <row r="25" spans="2:129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29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29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29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29" ht="15" customHeight="1"/>
    <row r="30" spans="2:129" ht="15" customHeight="1">
      <c r="B30" s="189"/>
      <c r="CI30" s="221"/>
      <c r="CJ30" s="221"/>
      <c r="CK30" s="221"/>
    </row>
    <row r="31" spans="2:129" ht="15" customHeight="1">
      <c r="CI31" s="221"/>
      <c r="CJ31" s="221"/>
      <c r="CK31" s="221"/>
    </row>
    <row r="32" spans="2:129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mmiguel</cp:lastModifiedBy>
  <cp:lastPrinted>2016-05-04T19:48:26Z</cp:lastPrinted>
  <dcterms:created xsi:type="dcterms:W3CDTF">2013-01-07T23:09:02Z</dcterms:created>
  <dcterms:modified xsi:type="dcterms:W3CDTF">2017-08-21T13:30:04Z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636506340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08/17/2017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636506340</vt:i4>
  </property>
</Properties>
</file>